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eapaz\Desktop\Info escritorio\1 EMCALI\1 CONTRALORIA MUNICIPAL\PLANES DE MEJORAMIENTO\PUBLICACIÓN CONTRATOS IP\"/>
    </mc:Choice>
  </mc:AlternateContent>
  <bookViews>
    <workbookView xWindow="0" yWindow="0" windowWidth="23016" windowHeight="9168" activeTab="1"/>
  </bookViews>
  <sheets>
    <sheet name="RESUMEN" sheetId="11" r:id="rId1"/>
    <sheet name="CONSOLIDADO" sheetId="5" r:id="rId2"/>
    <sheet name="GAE" sheetId="6" r:id="rId3"/>
    <sheet name="GUENAA" sheetId="13" r:id="rId4"/>
    <sheet name="GAGHA" sheetId="16" r:id="rId5"/>
    <sheet name="GTI" sheetId="12" r:id="rId6"/>
    <sheet name="GUENE" sheetId="1" r:id="rId7"/>
    <sheet name="GG" sheetId="10" r:id="rId8"/>
    <sheet name="SG" sheetId="8" r:id="rId9"/>
    <sheet name="GUENTIC" sheetId="7" r:id="rId10"/>
    <sheet name="GC" sheetId="15" r:id="rId11"/>
    <sheet name="GF" sheetId="4"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1" hidden="1">CONSOLIDADO!$B$6:$P$1752</definedName>
    <definedName name="_xlnm._FilterDatabase" localSheetId="2" hidden="1">GAE!$A$6:$O$415</definedName>
    <definedName name="_xlnm._FilterDatabase" localSheetId="10" hidden="1">GC!$A$6:$N$160</definedName>
    <definedName name="_xlnm._FilterDatabase" localSheetId="7" hidden="1">GG!$A$6:$XFB$113</definedName>
    <definedName name="_xlnm._FilterDatabase" localSheetId="3" hidden="1">GUENAA!$A$6:$N$402</definedName>
    <definedName name="_xlnm._FilterDatabase" localSheetId="6" hidden="1">GUENE!$B$6:$N$131</definedName>
  </definedNames>
  <calcPr calcId="162913"/>
  <pivotCaches>
    <pivotCache cacheId="11" r:id="rId2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16" i="6" l="1"/>
  <c r="A417" i="6" s="1"/>
  <c r="A418" i="6" s="1"/>
  <c r="A419" i="6" s="1"/>
  <c r="A420" i="6" s="1"/>
  <c r="A421" i="6" s="1"/>
  <c r="A422" i="6" s="1"/>
  <c r="A423" i="6" s="1"/>
  <c r="A424" i="6" s="1"/>
  <c r="A425" i="6" s="1"/>
  <c r="A426" i="6" s="1"/>
  <c r="A427" i="6" s="1"/>
  <c r="A428" i="6" s="1"/>
  <c r="A429" i="6" s="1"/>
  <c r="A430" i="6" s="1"/>
  <c r="A431" i="6" s="1"/>
  <c r="A432" i="6" s="1"/>
  <c r="A433" i="6" s="1"/>
  <c r="H433" i="6"/>
  <c r="H432" i="6"/>
  <c r="H431" i="6"/>
  <c r="H430" i="6"/>
  <c r="H429" i="6"/>
  <c r="H428" i="6"/>
  <c r="H427" i="6"/>
  <c r="H426" i="6"/>
  <c r="H425" i="6"/>
  <c r="H424" i="6"/>
  <c r="H423" i="6"/>
  <c r="H422" i="6"/>
  <c r="H421" i="6"/>
  <c r="H420" i="6"/>
  <c r="H419" i="6"/>
  <c r="H418" i="6"/>
  <c r="H417" i="6"/>
  <c r="H416" i="6"/>
  <c r="H415" i="6"/>
  <c r="H414" i="6"/>
  <c r="H413" i="6"/>
  <c r="H412" i="6"/>
  <c r="H411" i="6"/>
  <c r="H410" i="6"/>
  <c r="H409" i="6"/>
  <c r="H408" i="6"/>
  <c r="H407" i="6"/>
  <c r="H406" i="6"/>
  <c r="H405" i="6"/>
  <c r="H404" i="6"/>
  <c r="J403" i="6"/>
  <c r="H403" i="6"/>
  <c r="J402" i="6"/>
  <c r="H402" i="6"/>
  <c r="H401" i="6"/>
  <c r="J400" i="6"/>
  <c r="H400" i="6"/>
  <c r="H399" i="6"/>
  <c r="J398" i="6"/>
  <c r="H398" i="6"/>
  <c r="J397" i="6"/>
  <c r="H397" i="6"/>
  <c r="H396" i="6"/>
  <c r="H395" i="6"/>
  <c r="J394" i="6"/>
  <c r="H394" i="6"/>
  <c r="H393" i="6"/>
  <c r="J392" i="6"/>
  <c r="H392" i="6"/>
  <c r="J391" i="6"/>
  <c r="H391" i="6"/>
  <c r="J390" i="6"/>
  <c r="H390" i="6"/>
  <c r="J389" i="6"/>
  <c r="H389" i="6"/>
  <c r="J388" i="6"/>
  <c r="H388" i="6"/>
  <c r="J387" i="6"/>
  <c r="H387" i="6"/>
  <c r="H386" i="6"/>
  <c r="H385" i="6"/>
  <c r="H384" i="6"/>
  <c r="J383" i="6"/>
  <c r="H383" i="6"/>
  <c r="J382" i="6"/>
  <c r="H382" i="6"/>
  <c r="J381" i="6"/>
  <c r="H381" i="6"/>
  <c r="J380" i="6"/>
  <c r="H380" i="6"/>
  <c r="H379" i="6"/>
  <c r="H378" i="6"/>
  <c r="J377" i="6"/>
  <c r="H377" i="6"/>
  <c r="J376" i="6"/>
  <c r="H376" i="6"/>
  <c r="H375" i="6"/>
  <c r="J374" i="6"/>
  <c r="H374" i="6"/>
  <c r="J373" i="6"/>
  <c r="H373" i="6"/>
  <c r="J372" i="6"/>
  <c r="H372" i="6"/>
  <c r="J371" i="6"/>
  <c r="H371" i="6"/>
  <c r="J370" i="6"/>
  <c r="H370" i="6"/>
  <c r="J369" i="6"/>
  <c r="H369" i="6"/>
  <c r="J368" i="6"/>
  <c r="H368" i="6"/>
  <c r="H367" i="6"/>
  <c r="H366" i="6"/>
  <c r="J365" i="6"/>
  <c r="H365" i="6"/>
  <c r="H364" i="6"/>
  <c r="J363" i="6"/>
  <c r="H363" i="6"/>
  <c r="J362" i="6"/>
  <c r="H362" i="6"/>
  <c r="J361" i="6"/>
  <c r="H361" i="6"/>
  <c r="J360" i="6"/>
  <c r="H360" i="6"/>
  <c r="J359" i="6"/>
  <c r="H359" i="6"/>
  <c r="J358" i="6"/>
  <c r="H358" i="6"/>
  <c r="J357" i="6"/>
  <c r="H357" i="6"/>
  <c r="H356" i="6"/>
  <c r="J355" i="6"/>
  <c r="H355" i="6"/>
  <c r="J354" i="6"/>
  <c r="H354" i="6"/>
  <c r="J353" i="6"/>
  <c r="H353" i="6"/>
  <c r="J352" i="6"/>
  <c r="H352" i="6"/>
  <c r="J351" i="6"/>
  <c r="H351" i="6"/>
  <c r="J350" i="6"/>
  <c r="H350" i="6"/>
  <c r="J349" i="6"/>
  <c r="H349" i="6"/>
  <c r="J348" i="6"/>
  <c r="H348" i="6"/>
  <c r="J347" i="6"/>
  <c r="H347" i="6"/>
  <c r="J346" i="6"/>
  <c r="H346" i="6"/>
  <c r="H345" i="6"/>
  <c r="J344" i="6"/>
  <c r="H344" i="6"/>
  <c r="J343" i="6"/>
  <c r="H343" i="6"/>
  <c r="J342" i="6"/>
  <c r="H342" i="6"/>
  <c r="J341" i="6"/>
  <c r="H341" i="6"/>
  <c r="J340" i="6"/>
  <c r="H340" i="6"/>
  <c r="J339" i="6"/>
  <c r="H339" i="6"/>
  <c r="J338" i="6"/>
  <c r="H338" i="6"/>
  <c r="J337" i="6"/>
  <c r="H337" i="6"/>
  <c r="J336" i="6"/>
  <c r="H336" i="6"/>
  <c r="J335" i="6"/>
  <c r="H335" i="6"/>
  <c r="J334" i="6"/>
  <c r="H334" i="6"/>
  <c r="J333" i="6"/>
  <c r="H333" i="6"/>
  <c r="J332" i="6"/>
  <c r="H332" i="6"/>
  <c r="J331" i="6"/>
  <c r="H331" i="6"/>
  <c r="J330" i="6"/>
  <c r="H330" i="6"/>
  <c r="J329" i="6"/>
  <c r="H329" i="6"/>
  <c r="J328" i="6"/>
  <c r="H328" i="6"/>
  <c r="J327" i="6"/>
  <c r="H327" i="6"/>
  <c r="H326" i="6"/>
  <c r="J325" i="6"/>
  <c r="H325" i="6"/>
  <c r="J324" i="6"/>
  <c r="H324" i="6"/>
  <c r="J323" i="6"/>
  <c r="H323" i="6"/>
  <c r="J322" i="6"/>
  <c r="H322" i="6"/>
  <c r="J321" i="6"/>
  <c r="H321" i="6"/>
  <c r="J320" i="6"/>
  <c r="H320" i="6"/>
  <c r="J319" i="6"/>
  <c r="H319" i="6"/>
  <c r="H318" i="6"/>
  <c r="J317" i="6"/>
  <c r="H317" i="6"/>
  <c r="J316" i="6"/>
  <c r="H316" i="6"/>
  <c r="H315" i="6"/>
  <c r="J314" i="6"/>
  <c r="H314" i="6"/>
  <c r="J313" i="6"/>
  <c r="H313" i="6"/>
  <c r="J312" i="6"/>
  <c r="H312" i="6"/>
  <c r="J311" i="6"/>
  <c r="H311" i="6"/>
  <c r="J310" i="6"/>
  <c r="H310" i="6"/>
  <c r="J309" i="6"/>
  <c r="H309" i="6"/>
  <c r="J308" i="6"/>
  <c r="H308" i="6"/>
  <c r="J307" i="6"/>
  <c r="H307" i="6"/>
  <c r="J306" i="6"/>
  <c r="H306" i="6"/>
  <c r="J305" i="6"/>
  <c r="H305" i="6"/>
  <c r="H304" i="6"/>
  <c r="J303" i="6"/>
  <c r="H303" i="6"/>
  <c r="J302" i="6"/>
  <c r="H302" i="6"/>
  <c r="J301" i="6"/>
  <c r="H301" i="6"/>
  <c r="J300" i="6"/>
  <c r="H300" i="6"/>
  <c r="J299" i="6"/>
  <c r="H299" i="6"/>
  <c r="J298" i="6"/>
  <c r="H298" i="6"/>
  <c r="J297" i="6"/>
  <c r="H297" i="6"/>
  <c r="J296" i="6"/>
  <c r="H296" i="6"/>
  <c r="J295" i="6"/>
  <c r="H295" i="6"/>
  <c r="J294" i="6"/>
  <c r="H294" i="6"/>
  <c r="H293" i="6"/>
  <c r="J292" i="6"/>
  <c r="H292" i="6"/>
  <c r="J291" i="6"/>
  <c r="H291" i="6"/>
  <c r="J290" i="6"/>
  <c r="H290" i="6"/>
  <c r="J289" i="6"/>
  <c r="H289" i="6"/>
  <c r="J288" i="6"/>
  <c r="H288" i="6"/>
  <c r="J287" i="6"/>
  <c r="H287" i="6"/>
  <c r="J286" i="6"/>
  <c r="H286" i="6"/>
  <c r="H285" i="6"/>
  <c r="H284" i="6"/>
  <c r="H283" i="6"/>
  <c r="H282" i="6"/>
  <c r="H281" i="6"/>
  <c r="J280" i="6"/>
  <c r="H280" i="6"/>
  <c r="J279" i="6"/>
  <c r="H279" i="6"/>
  <c r="J278" i="6"/>
  <c r="H278" i="6"/>
  <c r="J277" i="6"/>
  <c r="H277" i="6"/>
  <c r="J276" i="6"/>
  <c r="H276" i="6"/>
  <c r="J275" i="6"/>
  <c r="H275" i="6"/>
  <c r="J274" i="6"/>
  <c r="H274" i="6"/>
  <c r="H273" i="6"/>
  <c r="J272" i="6"/>
  <c r="H272" i="6"/>
  <c r="J271" i="6"/>
  <c r="H271" i="6"/>
  <c r="J270" i="6"/>
  <c r="H270" i="6"/>
  <c r="J269" i="6"/>
  <c r="H269" i="6"/>
  <c r="J268" i="6"/>
  <c r="H268" i="6"/>
  <c r="J267" i="6"/>
  <c r="H267" i="6"/>
  <c r="J266" i="6"/>
  <c r="H266" i="6"/>
  <c r="J265" i="6"/>
  <c r="H265" i="6"/>
  <c r="J264" i="6"/>
  <c r="H264" i="6"/>
  <c r="J263" i="6"/>
  <c r="H263" i="6"/>
  <c r="J262" i="6"/>
  <c r="H262" i="6"/>
  <c r="J261" i="6"/>
  <c r="H261" i="6"/>
  <c r="J260" i="6"/>
  <c r="H260" i="6"/>
  <c r="J259" i="6"/>
  <c r="H259" i="6"/>
  <c r="J258" i="6"/>
  <c r="H258" i="6"/>
  <c r="J257" i="6"/>
  <c r="H257" i="6"/>
  <c r="J256" i="6"/>
  <c r="H256" i="6"/>
  <c r="J255" i="6"/>
  <c r="H255" i="6"/>
  <c r="J254" i="6"/>
  <c r="H254" i="6"/>
  <c r="H253" i="6"/>
  <c r="J252" i="6"/>
  <c r="H252" i="6"/>
  <c r="J251" i="6"/>
  <c r="H251" i="6"/>
  <c r="J250" i="6"/>
  <c r="H250" i="6"/>
  <c r="J249" i="6"/>
  <c r="H249" i="6"/>
  <c r="J248" i="6"/>
  <c r="H248" i="6"/>
  <c r="J247" i="6"/>
  <c r="H247" i="6"/>
  <c r="J246" i="6"/>
  <c r="H246" i="6"/>
  <c r="J245" i="6"/>
  <c r="H245" i="6"/>
  <c r="J244" i="6"/>
  <c r="H244" i="6"/>
  <c r="J243" i="6"/>
  <c r="H243" i="6"/>
  <c r="J242" i="6"/>
  <c r="H242" i="6"/>
  <c r="J241" i="6"/>
  <c r="H241" i="6"/>
  <c r="J240" i="6"/>
  <c r="H240" i="6"/>
  <c r="J239" i="6"/>
  <c r="H239" i="6"/>
  <c r="J238" i="6"/>
  <c r="H238" i="6"/>
  <c r="J237" i="6"/>
  <c r="H237" i="6"/>
  <c r="J236" i="6"/>
  <c r="H236" i="6"/>
  <c r="J235" i="6"/>
  <c r="H235" i="6"/>
  <c r="J234" i="6"/>
  <c r="H234" i="6"/>
  <c r="J233" i="6"/>
  <c r="H233" i="6"/>
  <c r="J232" i="6"/>
  <c r="H232" i="6"/>
  <c r="J231" i="6"/>
  <c r="H231" i="6"/>
  <c r="J230" i="6"/>
  <c r="H230" i="6"/>
  <c r="J229" i="6"/>
  <c r="H229" i="6"/>
  <c r="J228" i="6"/>
  <c r="H228" i="6"/>
  <c r="J227" i="6"/>
  <c r="H227" i="6"/>
  <c r="J226" i="6"/>
  <c r="H226" i="6"/>
  <c r="J225" i="6"/>
  <c r="H225" i="6"/>
  <c r="J224" i="6"/>
  <c r="H224" i="6"/>
  <c r="J223" i="6"/>
  <c r="H223" i="6"/>
  <c r="J222" i="6"/>
  <c r="H222" i="6"/>
  <c r="J221" i="6"/>
  <c r="H221" i="6"/>
  <c r="J220" i="6"/>
  <c r="H220" i="6"/>
  <c r="J219" i="6"/>
  <c r="H219" i="6"/>
  <c r="H218" i="6"/>
  <c r="J217" i="6"/>
  <c r="H217" i="6"/>
  <c r="J216" i="6"/>
  <c r="H216" i="6"/>
  <c r="J215" i="6"/>
  <c r="H215" i="6"/>
  <c r="J214" i="6"/>
  <c r="H214" i="6"/>
  <c r="J213" i="6"/>
  <c r="H213" i="6"/>
  <c r="J212" i="6"/>
  <c r="H212" i="6"/>
  <c r="J211" i="6"/>
  <c r="H211" i="6"/>
  <c r="J210" i="6"/>
  <c r="H210" i="6"/>
  <c r="J209" i="6"/>
  <c r="H209" i="6"/>
  <c r="J208" i="6"/>
  <c r="H208" i="6"/>
  <c r="J207" i="6"/>
  <c r="H207" i="6"/>
  <c r="J206" i="6"/>
  <c r="H206" i="6"/>
  <c r="J205" i="6"/>
  <c r="H205" i="6"/>
  <c r="J204" i="6"/>
  <c r="H204" i="6"/>
  <c r="J203" i="6"/>
  <c r="H203" i="6"/>
  <c r="J202" i="6"/>
  <c r="H202" i="6"/>
  <c r="J201" i="6"/>
  <c r="H201" i="6"/>
  <c r="J200" i="6"/>
  <c r="H200" i="6"/>
  <c r="J199" i="6"/>
  <c r="H199" i="6"/>
  <c r="J198" i="6"/>
  <c r="H198" i="6"/>
  <c r="J197" i="6"/>
  <c r="H197" i="6"/>
  <c r="J196" i="6"/>
  <c r="H196" i="6"/>
  <c r="J195" i="6"/>
  <c r="H195" i="6"/>
  <c r="J194" i="6"/>
  <c r="H194" i="6"/>
  <c r="J193" i="6"/>
  <c r="H193" i="6"/>
  <c r="J192" i="6"/>
  <c r="H192" i="6"/>
  <c r="J191" i="6"/>
  <c r="H191" i="6"/>
  <c r="J190" i="6"/>
  <c r="H190" i="6"/>
  <c r="J189" i="6"/>
  <c r="H189" i="6"/>
  <c r="J188" i="6"/>
  <c r="H188" i="6"/>
  <c r="J187" i="6"/>
  <c r="H187" i="6"/>
  <c r="J186" i="6"/>
  <c r="H186" i="6"/>
  <c r="J185" i="6"/>
  <c r="H185" i="6"/>
  <c r="J184" i="6"/>
  <c r="H184" i="6"/>
  <c r="J183" i="6"/>
  <c r="H183" i="6"/>
  <c r="J182" i="6"/>
  <c r="H182" i="6"/>
  <c r="J181" i="6"/>
  <c r="H181" i="6"/>
  <c r="J180" i="6"/>
  <c r="H180" i="6"/>
  <c r="J179" i="6"/>
  <c r="H179" i="6"/>
  <c r="J178" i="6"/>
  <c r="H178" i="6"/>
  <c r="J177" i="6"/>
  <c r="H177" i="6"/>
  <c r="J176" i="6"/>
  <c r="H176" i="6"/>
  <c r="J175" i="6"/>
  <c r="H175" i="6"/>
  <c r="J174" i="6"/>
  <c r="H174" i="6"/>
  <c r="J173" i="6"/>
  <c r="H173" i="6"/>
  <c r="J172" i="6"/>
  <c r="H172" i="6"/>
  <c r="J171" i="6"/>
  <c r="H171" i="6"/>
  <c r="J170" i="6"/>
  <c r="H170" i="6"/>
  <c r="J169" i="6"/>
  <c r="H169" i="6"/>
  <c r="J168" i="6"/>
  <c r="H168" i="6"/>
  <c r="J167" i="6"/>
  <c r="H167" i="6"/>
  <c r="J166" i="6"/>
  <c r="H166" i="6"/>
  <c r="H165" i="6"/>
  <c r="H164" i="6"/>
  <c r="J163" i="6"/>
  <c r="H163" i="6"/>
  <c r="J162" i="6"/>
  <c r="H162" i="6"/>
  <c r="J161" i="6"/>
  <c r="H161" i="6"/>
  <c r="J160" i="6"/>
  <c r="H160" i="6"/>
  <c r="H159" i="6"/>
  <c r="J158" i="6"/>
  <c r="H158" i="6"/>
  <c r="J157" i="6"/>
  <c r="H157" i="6"/>
  <c r="J156" i="6"/>
  <c r="H156" i="6"/>
  <c r="J155" i="6"/>
  <c r="H155" i="6"/>
  <c r="J154" i="6"/>
  <c r="H154" i="6"/>
  <c r="J153" i="6"/>
  <c r="H153" i="6"/>
  <c r="J152" i="6"/>
  <c r="H152" i="6"/>
  <c r="J151" i="6"/>
  <c r="H151" i="6"/>
  <c r="J150" i="6"/>
  <c r="H150" i="6"/>
  <c r="J149" i="6"/>
  <c r="H149" i="6"/>
  <c r="J148" i="6"/>
  <c r="H148" i="6"/>
  <c r="J147" i="6"/>
  <c r="H147" i="6"/>
  <c r="J146" i="6"/>
  <c r="H146" i="6"/>
  <c r="J145" i="6"/>
  <c r="H145" i="6"/>
  <c r="J144" i="6"/>
  <c r="H144" i="6"/>
  <c r="J143" i="6"/>
  <c r="H143" i="6"/>
  <c r="J142" i="6"/>
  <c r="H142" i="6"/>
  <c r="H141" i="6"/>
  <c r="J140" i="6"/>
  <c r="H140" i="6"/>
  <c r="J139" i="6"/>
  <c r="H139" i="6"/>
  <c r="J138" i="6"/>
  <c r="H138" i="6"/>
  <c r="J137" i="6"/>
  <c r="H137" i="6"/>
  <c r="J136" i="6"/>
  <c r="H136" i="6"/>
  <c r="J135" i="6"/>
  <c r="H135" i="6"/>
  <c r="J134" i="6"/>
  <c r="H134" i="6"/>
  <c r="J133" i="6"/>
  <c r="H133" i="6"/>
  <c r="J132" i="6"/>
  <c r="H132" i="6"/>
  <c r="J131" i="6"/>
  <c r="H131" i="6"/>
  <c r="J130" i="6"/>
  <c r="H130" i="6"/>
  <c r="J129" i="6"/>
  <c r="H129" i="6"/>
  <c r="H128" i="6"/>
  <c r="H127" i="6"/>
  <c r="J126" i="6"/>
  <c r="H126" i="6"/>
  <c r="J125" i="6"/>
  <c r="H125" i="6"/>
  <c r="J124" i="6"/>
  <c r="H124" i="6"/>
  <c r="J123" i="6"/>
  <c r="H123" i="6"/>
  <c r="J122" i="6"/>
  <c r="H122" i="6"/>
  <c r="J121" i="6"/>
  <c r="H121" i="6"/>
  <c r="J120" i="6"/>
  <c r="H120" i="6"/>
  <c r="J119" i="6"/>
  <c r="H119" i="6"/>
  <c r="J118" i="6"/>
  <c r="H118" i="6"/>
  <c r="J117" i="6"/>
  <c r="H117" i="6"/>
  <c r="J116" i="6"/>
  <c r="H116" i="6"/>
  <c r="J115" i="6"/>
  <c r="H115" i="6"/>
  <c r="J114" i="6"/>
  <c r="H114" i="6"/>
  <c r="J113" i="6"/>
  <c r="H113" i="6"/>
  <c r="J112" i="6"/>
  <c r="H112" i="6"/>
  <c r="J111" i="6"/>
  <c r="H111" i="6"/>
  <c r="J110" i="6"/>
  <c r="H110" i="6"/>
  <c r="J109" i="6"/>
  <c r="H109" i="6"/>
  <c r="J108" i="6"/>
  <c r="H108" i="6"/>
  <c r="J107" i="6"/>
  <c r="H107" i="6"/>
  <c r="H106" i="6"/>
  <c r="J105" i="6"/>
  <c r="H105" i="6"/>
  <c r="J104" i="6"/>
  <c r="H104" i="6"/>
  <c r="J103" i="6"/>
  <c r="H103" i="6"/>
  <c r="J102" i="6"/>
  <c r="H102" i="6"/>
  <c r="J101" i="6"/>
  <c r="H101" i="6"/>
  <c r="J100" i="6"/>
  <c r="H100" i="6"/>
  <c r="J99" i="6"/>
  <c r="H99" i="6"/>
  <c r="J98" i="6"/>
  <c r="H98" i="6"/>
  <c r="J97" i="6"/>
  <c r="H97" i="6"/>
  <c r="J96" i="6"/>
  <c r="H96" i="6"/>
  <c r="J95" i="6"/>
  <c r="H95" i="6"/>
  <c r="J94" i="6"/>
  <c r="H94" i="6"/>
  <c r="J93" i="6"/>
  <c r="H93" i="6"/>
  <c r="J92" i="6"/>
  <c r="H92" i="6"/>
  <c r="J91" i="6"/>
  <c r="H91" i="6"/>
  <c r="J90" i="6"/>
  <c r="H90" i="6"/>
  <c r="J89" i="6"/>
  <c r="H89" i="6"/>
  <c r="J88" i="6"/>
  <c r="H88" i="6"/>
  <c r="J87" i="6"/>
  <c r="H87" i="6"/>
  <c r="J86" i="6"/>
  <c r="H86" i="6"/>
  <c r="J85" i="6"/>
  <c r="H85" i="6"/>
  <c r="J84" i="6"/>
  <c r="H84" i="6"/>
  <c r="J83" i="6"/>
  <c r="H83" i="6"/>
  <c r="J82" i="6"/>
  <c r="H82" i="6"/>
  <c r="J81" i="6"/>
  <c r="H81" i="6"/>
  <c r="J80" i="6"/>
  <c r="H80" i="6"/>
  <c r="J79" i="6"/>
  <c r="H79" i="6"/>
  <c r="J78" i="6"/>
  <c r="H78" i="6"/>
  <c r="J77" i="6"/>
  <c r="H77" i="6"/>
  <c r="J76" i="6"/>
  <c r="H76" i="6"/>
  <c r="J75" i="6"/>
  <c r="H75" i="6"/>
  <c r="J74" i="6"/>
  <c r="H74" i="6"/>
  <c r="H73" i="6"/>
  <c r="H72" i="6"/>
  <c r="H71" i="6"/>
  <c r="J70" i="6"/>
  <c r="H70" i="6"/>
  <c r="J69" i="6"/>
  <c r="H69" i="6"/>
  <c r="J68" i="6"/>
  <c r="H68" i="6"/>
  <c r="J67" i="6"/>
  <c r="H67" i="6"/>
  <c r="J66" i="6"/>
  <c r="H66" i="6"/>
  <c r="J65" i="6"/>
  <c r="H65" i="6"/>
  <c r="J64" i="6"/>
  <c r="H64" i="6"/>
  <c r="J63" i="6"/>
  <c r="H63" i="6"/>
  <c r="H62" i="6"/>
  <c r="J61" i="6"/>
  <c r="H61" i="6"/>
  <c r="J60" i="6"/>
  <c r="H60" i="6"/>
  <c r="J59" i="6"/>
  <c r="H59" i="6"/>
  <c r="H58" i="6"/>
  <c r="J57" i="6"/>
  <c r="H57" i="6"/>
  <c r="J56" i="6"/>
  <c r="H56" i="6"/>
  <c r="J55" i="6"/>
  <c r="H55" i="6"/>
  <c r="J54" i="6"/>
  <c r="H54" i="6"/>
  <c r="J53" i="6"/>
  <c r="H53" i="6"/>
  <c r="H52" i="6"/>
  <c r="J51" i="6"/>
  <c r="H51" i="6"/>
  <c r="J50" i="6"/>
  <c r="H50" i="6"/>
  <c r="J49" i="6"/>
  <c r="H49" i="6"/>
  <c r="J48" i="6"/>
  <c r="H48" i="6"/>
  <c r="H47" i="6"/>
  <c r="H46" i="6"/>
  <c r="H45" i="6"/>
  <c r="H44" i="6"/>
  <c r="H43" i="6"/>
  <c r="H42" i="6"/>
  <c r="H41" i="6"/>
  <c r="H40" i="6"/>
  <c r="H39" i="6"/>
  <c r="H38" i="6"/>
  <c r="H37" i="6"/>
  <c r="H36" i="6"/>
  <c r="H35" i="6"/>
  <c r="H34" i="6"/>
  <c r="H33" i="6"/>
  <c r="H32" i="6"/>
  <c r="H31" i="6"/>
  <c r="H30" i="6"/>
  <c r="H29" i="6"/>
  <c r="H28" i="6"/>
  <c r="H27" i="6"/>
  <c r="H26" i="6"/>
  <c r="J25" i="6"/>
  <c r="H25" i="6"/>
  <c r="H24" i="6"/>
  <c r="J23" i="6"/>
  <c r="H23" i="6"/>
  <c r="H22" i="6"/>
  <c r="H21" i="6"/>
  <c r="H20" i="6"/>
  <c r="H19" i="6"/>
  <c r="H18" i="6"/>
  <c r="H17" i="6"/>
  <c r="H16" i="6"/>
  <c r="H15" i="6"/>
  <c r="H14" i="6"/>
  <c r="H13" i="6"/>
  <c r="H12" i="6"/>
  <c r="H11" i="6"/>
  <c r="H10" i="6"/>
  <c r="H9" i="6"/>
  <c r="H8" i="6"/>
  <c r="H7" i="6"/>
  <c r="B1749" i="5"/>
  <c r="I1752" i="5"/>
  <c r="I1751" i="5"/>
  <c r="I1750" i="5"/>
  <c r="I1749" i="5"/>
  <c r="I1743" i="5"/>
  <c r="I1742" i="5"/>
  <c r="I1739" i="5"/>
  <c r="I1738" i="5"/>
  <c r="I1737" i="5"/>
  <c r="I1736" i="5"/>
  <c r="I1728" i="5"/>
  <c r="I1726" i="5"/>
  <c r="I1725" i="5"/>
  <c r="I1727" i="5"/>
  <c r="I1729" i="5"/>
  <c r="I1715" i="5"/>
  <c r="I1714" i="5"/>
  <c r="K1710" i="5"/>
  <c r="I1710" i="5"/>
  <c r="I1623" i="5"/>
  <c r="I1675" i="5"/>
  <c r="B8" i="5" l="1"/>
  <c r="B9" i="5" s="1"/>
  <c r="B10" i="5" s="1"/>
  <c r="B11" i="5" s="1"/>
  <c r="B12" i="5" s="1"/>
  <c r="B13" i="5" s="1"/>
  <c r="B14" i="5" s="1"/>
  <c r="B15" i="5" s="1"/>
  <c r="B16" i="5" s="1"/>
  <c r="B17" i="5" s="1"/>
  <c r="B18" i="5" s="1"/>
  <c r="B19" i="5" s="1"/>
  <c r="B20" i="5" s="1"/>
  <c r="B21" i="5" s="1"/>
  <c r="B22" i="5" s="1"/>
  <c r="B23" i="5" s="1"/>
  <c r="B24" i="5" s="1"/>
  <c r="B25" i="5" s="1"/>
  <c r="B26" i="5" s="1"/>
  <c r="B27" i="5" s="1"/>
  <c r="B28" i="5" s="1"/>
  <c r="B29" i="5" s="1"/>
  <c r="B30" i="5" s="1"/>
  <c r="B31" i="5" s="1"/>
  <c r="B32" i="5" s="1"/>
  <c r="B33" i="5" s="1"/>
  <c r="B34" i="5" s="1"/>
  <c r="B35" i="5" s="1"/>
  <c r="B36" i="5" s="1"/>
  <c r="B37" i="5" s="1"/>
  <c r="B38" i="5" s="1"/>
  <c r="B39" i="5" s="1"/>
  <c r="B40" i="5" s="1"/>
  <c r="B41" i="5" s="1"/>
  <c r="B42" i="5" s="1"/>
  <c r="B43" i="5" s="1"/>
  <c r="B44" i="5" s="1"/>
  <c r="B45" i="5" s="1"/>
  <c r="B46" i="5" s="1"/>
  <c r="B47" i="5" s="1"/>
  <c r="B48" i="5" s="1"/>
  <c r="B49" i="5" s="1"/>
  <c r="B50" i="5" s="1"/>
  <c r="B51" i="5" s="1"/>
  <c r="B52" i="5" s="1"/>
  <c r="B53" i="5" s="1"/>
  <c r="B54" i="5" s="1"/>
  <c r="B55" i="5" s="1"/>
  <c r="B56" i="5" s="1"/>
  <c r="B57" i="5" s="1"/>
  <c r="B58" i="5" s="1"/>
  <c r="B59" i="5" s="1"/>
  <c r="B60" i="5" s="1"/>
  <c r="B61" i="5" s="1"/>
  <c r="B62" i="5" s="1"/>
  <c r="B63" i="5" s="1"/>
  <c r="B64" i="5" s="1"/>
  <c r="B65" i="5" s="1"/>
  <c r="B66" i="5" s="1"/>
  <c r="B67" i="5" s="1"/>
  <c r="B68" i="5" s="1"/>
  <c r="B69" i="5" s="1"/>
  <c r="B70" i="5" s="1"/>
  <c r="B71" i="5" s="1"/>
  <c r="B72" i="5" s="1"/>
  <c r="B73" i="5" s="1"/>
  <c r="B74" i="5" s="1"/>
  <c r="B75" i="5" s="1"/>
  <c r="B76" i="5" s="1"/>
  <c r="B77" i="5" s="1"/>
  <c r="B78" i="5" s="1"/>
  <c r="B79" i="5" s="1"/>
  <c r="B80" i="5" s="1"/>
  <c r="B81" i="5" s="1"/>
  <c r="B82" i="5" s="1"/>
  <c r="B83" i="5" s="1"/>
  <c r="B84" i="5" s="1"/>
  <c r="B85" i="5" s="1"/>
  <c r="B86" i="5" s="1"/>
  <c r="B87" i="5" s="1"/>
  <c r="B88" i="5" s="1"/>
  <c r="B89" i="5" s="1"/>
  <c r="B90" i="5" s="1"/>
  <c r="B91" i="5" s="1"/>
  <c r="B92" i="5" s="1"/>
  <c r="B93" i="5" s="1"/>
  <c r="B94" i="5" s="1"/>
  <c r="B95" i="5" s="1"/>
  <c r="B96" i="5" s="1"/>
  <c r="B97" i="5" s="1"/>
  <c r="B98" i="5" s="1"/>
  <c r="B99" i="5" s="1"/>
  <c r="B100" i="5" s="1"/>
  <c r="B101" i="5" s="1"/>
  <c r="B102" i="5" s="1"/>
  <c r="B103" i="5" s="1"/>
  <c r="B104" i="5" s="1"/>
  <c r="B105" i="5" s="1"/>
  <c r="B106" i="5" s="1"/>
  <c r="B107" i="5" s="1"/>
  <c r="B108" i="5" s="1"/>
  <c r="B109" i="5" s="1"/>
  <c r="B110" i="5" s="1"/>
  <c r="B111" i="5" s="1"/>
  <c r="B112" i="5" s="1"/>
  <c r="B113" i="5" s="1"/>
  <c r="B114" i="5" s="1"/>
  <c r="B115" i="5" s="1"/>
  <c r="B116" i="5" s="1"/>
  <c r="B117" i="5" s="1"/>
  <c r="B118" i="5" s="1"/>
  <c r="B119" i="5" s="1"/>
  <c r="B120" i="5" s="1"/>
  <c r="B121" i="5" s="1"/>
  <c r="B122" i="5" s="1"/>
  <c r="B123" i="5" s="1"/>
  <c r="B124" i="5" s="1"/>
  <c r="B125" i="5" s="1"/>
  <c r="B126" i="5" s="1"/>
  <c r="B127" i="5" s="1"/>
  <c r="B128" i="5" s="1"/>
  <c r="B129" i="5" s="1"/>
  <c r="B130" i="5" s="1"/>
  <c r="B131" i="5" s="1"/>
  <c r="B132" i="5" s="1"/>
  <c r="B133" i="5" s="1"/>
  <c r="B134" i="5" s="1"/>
  <c r="B135" i="5" s="1"/>
  <c r="B136" i="5" s="1"/>
  <c r="B137" i="5" s="1"/>
  <c r="B138" i="5" s="1"/>
  <c r="B139" i="5" s="1"/>
  <c r="B140" i="5" s="1"/>
  <c r="B141" i="5" s="1"/>
  <c r="B142" i="5" s="1"/>
  <c r="B143" i="5" s="1"/>
  <c r="B144" i="5" s="1"/>
  <c r="B145" i="5" s="1"/>
  <c r="B146" i="5" s="1"/>
  <c r="B147" i="5" s="1"/>
  <c r="B148" i="5" s="1"/>
  <c r="B149" i="5" s="1"/>
  <c r="B150" i="5" s="1"/>
  <c r="B151" i="5" s="1"/>
  <c r="B152" i="5" s="1"/>
  <c r="B153" i="5" s="1"/>
  <c r="B154" i="5" s="1"/>
  <c r="B155" i="5" s="1"/>
  <c r="B156" i="5" s="1"/>
  <c r="B157" i="5" s="1"/>
  <c r="B158" i="5" s="1"/>
  <c r="B159" i="5" s="1"/>
  <c r="B160" i="5" s="1"/>
  <c r="B161" i="5" s="1"/>
  <c r="B162" i="5" s="1"/>
  <c r="B163" i="5" s="1"/>
  <c r="B164" i="5" s="1"/>
  <c r="B165" i="5" s="1"/>
  <c r="B166" i="5" s="1"/>
  <c r="B167" i="5" s="1"/>
  <c r="B168" i="5" s="1"/>
  <c r="B169" i="5" s="1"/>
  <c r="B170" i="5" s="1"/>
  <c r="B171" i="5" s="1"/>
  <c r="B172" i="5" s="1"/>
  <c r="B173" i="5" s="1"/>
  <c r="B174" i="5" s="1"/>
  <c r="B175" i="5" s="1"/>
  <c r="B176" i="5" s="1"/>
  <c r="B177" i="5" s="1"/>
  <c r="B178" i="5" s="1"/>
  <c r="B179" i="5" s="1"/>
  <c r="B180" i="5" s="1"/>
  <c r="B181" i="5" s="1"/>
  <c r="B182" i="5" s="1"/>
  <c r="B183" i="5" s="1"/>
  <c r="B184" i="5" s="1"/>
  <c r="B185" i="5" s="1"/>
  <c r="B186" i="5" s="1"/>
  <c r="B187" i="5" s="1"/>
  <c r="B188" i="5" s="1"/>
  <c r="B189" i="5" s="1"/>
  <c r="B190" i="5" s="1"/>
  <c r="B191" i="5" s="1"/>
  <c r="B192" i="5" s="1"/>
  <c r="B193" i="5" s="1"/>
  <c r="B194" i="5" s="1"/>
  <c r="B195" i="5" s="1"/>
  <c r="B196" i="5" s="1"/>
  <c r="B197" i="5" s="1"/>
  <c r="B198" i="5" s="1"/>
  <c r="B199" i="5" s="1"/>
  <c r="B200" i="5" s="1"/>
  <c r="B201" i="5" s="1"/>
  <c r="B202" i="5" s="1"/>
  <c r="B203" i="5" s="1"/>
  <c r="B204" i="5" s="1"/>
  <c r="B205" i="5" s="1"/>
  <c r="B206" i="5" s="1"/>
  <c r="B207" i="5" s="1"/>
  <c r="B208" i="5" s="1"/>
  <c r="B209" i="5" s="1"/>
  <c r="B210" i="5" s="1"/>
  <c r="B211" i="5" s="1"/>
  <c r="B212" i="5" s="1"/>
  <c r="B213" i="5" s="1"/>
  <c r="B214" i="5" s="1"/>
  <c r="B215" i="5" s="1"/>
  <c r="B216" i="5" s="1"/>
  <c r="B217" i="5" s="1"/>
  <c r="B218" i="5" s="1"/>
  <c r="B219" i="5" s="1"/>
  <c r="B220" i="5" s="1"/>
  <c r="B221" i="5" s="1"/>
  <c r="B222" i="5" s="1"/>
  <c r="B223" i="5" s="1"/>
  <c r="B224" i="5" s="1"/>
  <c r="B225" i="5" s="1"/>
  <c r="B226" i="5" s="1"/>
  <c r="B227" i="5" s="1"/>
  <c r="B228" i="5" s="1"/>
  <c r="B229" i="5" s="1"/>
  <c r="B230" i="5" s="1"/>
  <c r="B231" i="5" s="1"/>
  <c r="B232" i="5" s="1"/>
  <c r="B233" i="5" s="1"/>
  <c r="B234" i="5" s="1"/>
  <c r="B235" i="5" s="1"/>
  <c r="B236" i="5" s="1"/>
  <c r="B237" i="5" s="1"/>
  <c r="B238" i="5" s="1"/>
  <c r="B239" i="5" s="1"/>
  <c r="B240" i="5" s="1"/>
  <c r="B241" i="5" s="1"/>
  <c r="B242" i="5" s="1"/>
  <c r="B243" i="5" s="1"/>
  <c r="B244" i="5" s="1"/>
  <c r="B245" i="5" s="1"/>
  <c r="B246" i="5" s="1"/>
  <c r="B247" i="5" s="1"/>
  <c r="B248" i="5" s="1"/>
  <c r="B249" i="5" s="1"/>
  <c r="B250" i="5" s="1"/>
  <c r="B251" i="5" s="1"/>
  <c r="B252" i="5" s="1"/>
  <c r="B253" i="5" s="1"/>
  <c r="B254" i="5" s="1"/>
  <c r="B255" i="5" s="1"/>
  <c r="B256" i="5" s="1"/>
  <c r="B257" i="5" s="1"/>
  <c r="B258" i="5" s="1"/>
  <c r="B259" i="5" s="1"/>
  <c r="B260" i="5" s="1"/>
  <c r="B261" i="5" s="1"/>
  <c r="B262" i="5" s="1"/>
  <c r="B263" i="5" s="1"/>
  <c r="B264" i="5" s="1"/>
  <c r="B265" i="5" s="1"/>
  <c r="B266" i="5" s="1"/>
  <c r="B267" i="5" s="1"/>
  <c r="B268" i="5" s="1"/>
  <c r="B269" i="5" s="1"/>
  <c r="B270" i="5" s="1"/>
  <c r="B271" i="5" s="1"/>
  <c r="B272" i="5" s="1"/>
  <c r="B273" i="5" s="1"/>
  <c r="B274" i="5" s="1"/>
  <c r="B275" i="5" s="1"/>
  <c r="B276" i="5" s="1"/>
  <c r="B277" i="5" s="1"/>
  <c r="B278" i="5" s="1"/>
  <c r="B279" i="5" s="1"/>
  <c r="B280" i="5" s="1"/>
  <c r="B281" i="5" s="1"/>
  <c r="B282" i="5" s="1"/>
  <c r="B283" i="5" s="1"/>
  <c r="B284" i="5" s="1"/>
  <c r="B285" i="5" s="1"/>
  <c r="B286" i="5" s="1"/>
  <c r="B287" i="5" s="1"/>
  <c r="B288" i="5" s="1"/>
  <c r="B289" i="5" s="1"/>
  <c r="B290" i="5" s="1"/>
  <c r="B291" i="5" s="1"/>
  <c r="B292" i="5" s="1"/>
  <c r="B293" i="5" s="1"/>
  <c r="B294" i="5" s="1"/>
  <c r="B295" i="5" s="1"/>
  <c r="B296" i="5" s="1"/>
  <c r="B297" i="5" s="1"/>
  <c r="B298" i="5" s="1"/>
  <c r="B299" i="5" s="1"/>
  <c r="B300" i="5" s="1"/>
  <c r="B301" i="5" s="1"/>
  <c r="B302" i="5" s="1"/>
  <c r="B303" i="5" s="1"/>
  <c r="B304" i="5" s="1"/>
  <c r="B305" i="5" s="1"/>
  <c r="B306" i="5" s="1"/>
  <c r="B307" i="5" s="1"/>
  <c r="B308" i="5" s="1"/>
  <c r="B309" i="5" s="1"/>
  <c r="B310" i="5" s="1"/>
  <c r="B311" i="5" s="1"/>
  <c r="B312" i="5" s="1"/>
  <c r="B313" i="5" s="1"/>
  <c r="B314" i="5" s="1"/>
  <c r="B315" i="5" s="1"/>
  <c r="B316" i="5" s="1"/>
  <c r="B317" i="5" s="1"/>
  <c r="B318" i="5" s="1"/>
  <c r="B319" i="5" s="1"/>
  <c r="B320" i="5" s="1"/>
  <c r="B321" i="5" s="1"/>
  <c r="B322" i="5" s="1"/>
  <c r="B323" i="5" s="1"/>
  <c r="B324" i="5" s="1"/>
  <c r="B325" i="5" s="1"/>
  <c r="B326" i="5" s="1"/>
  <c r="B327" i="5" s="1"/>
  <c r="B328" i="5" s="1"/>
  <c r="B329" i="5" s="1"/>
  <c r="B330" i="5" s="1"/>
  <c r="B331" i="5" s="1"/>
  <c r="B332" i="5" s="1"/>
  <c r="B333" i="5" s="1"/>
  <c r="B334" i="5" s="1"/>
  <c r="B335" i="5" s="1"/>
  <c r="B336" i="5" s="1"/>
  <c r="B337" i="5" s="1"/>
  <c r="B338" i="5" s="1"/>
  <c r="B339" i="5" s="1"/>
  <c r="B340" i="5" s="1"/>
  <c r="B341" i="5" s="1"/>
  <c r="B342" i="5" s="1"/>
  <c r="B343" i="5" s="1"/>
  <c r="B344" i="5" s="1"/>
  <c r="B345" i="5" s="1"/>
  <c r="B346" i="5" s="1"/>
  <c r="B347" i="5" s="1"/>
  <c r="B348" i="5" s="1"/>
  <c r="B349" i="5" s="1"/>
  <c r="B350" i="5" s="1"/>
  <c r="B351" i="5" s="1"/>
  <c r="B352" i="5" s="1"/>
  <c r="B353" i="5" s="1"/>
  <c r="B354" i="5" s="1"/>
  <c r="B355" i="5" s="1"/>
  <c r="B356" i="5" s="1"/>
  <c r="B357" i="5" s="1"/>
  <c r="B358" i="5" s="1"/>
  <c r="B359" i="5" s="1"/>
  <c r="B360" i="5" s="1"/>
  <c r="B361" i="5" s="1"/>
  <c r="B362" i="5" s="1"/>
  <c r="B363" i="5" s="1"/>
  <c r="B364" i="5" s="1"/>
  <c r="B365" i="5" s="1"/>
  <c r="B366" i="5" s="1"/>
  <c r="B367" i="5" s="1"/>
  <c r="B368" i="5" s="1"/>
  <c r="B369" i="5" s="1"/>
  <c r="B370" i="5" s="1"/>
  <c r="B371" i="5" s="1"/>
  <c r="B372" i="5" s="1"/>
  <c r="B373" i="5" s="1"/>
  <c r="B374" i="5" s="1"/>
  <c r="B375" i="5" s="1"/>
  <c r="B376" i="5" s="1"/>
  <c r="B377" i="5" s="1"/>
  <c r="B378" i="5" s="1"/>
  <c r="B379" i="5" s="1"/>
  <c r="B380" i="5" s="1"/>
  <c r="B381" i="5" s="1"/>
  <c r="B382" i="5" s="1"/>
  <c r="B383" i="5" s="1"/>
  <c r="B384" i="5" s="1"/>
  <c r="B385" i="5" s="1"/>
  <c r="B386" i="5" s="1"/>
  <c r="B387" i="5" s="1"/>
  <c r="B388" i="5" s="1"/>
  <c r="B389" i="5" s="1"/>
  <c r="B390" i="5" s="1"/>
  <c r="B391" i="5" s="1"/>
  <c r="B392" i="5" s="1"/>
  <c r="B393" i="5" s="1"/>
  <c r="B394" i="5" s="1"/>
  <c r="B395" i="5" s="1"/>
  <c r="B396" i="5" s="1"/>
  <c r="B397" i="5" s="1"/>
  <c r="B398" i="5" s="1"/>
  <c r="B399" i="5" s="1"/>
  <c r="B400" i="5" s="1"/>
  <c r="B401" i="5" s="1"/>
  <c r="B402" i="5" s="1"/>
  <c r="B403" i="5" s="1"/>
  <c r="B404" i="5" s="1"/>
  <c r="B405" i="5" s="1"/>
  <c r="B406" i="5" s="1"/>
  <c r="B407" i="5" s="1"/>
  <c r="B408" i="5" s="1"/>
  <c r="B409" i="5" s="1"/>
  <c r="B410" i="5" s="1"/>
  <c r="B411" i="5" s="1"/>
  <c r="B412" i="5" s="1"/>
  <c r="B413" i="5" s="1"/>
  <c r="B414" i="5" s="1"/>
  <c r="B415" i="5" s="1"/>
  <c r="B416" i="5" s="1"/>
  <c r="B417" i="5" s="1"/>
  <c r="B418" i="5" s="1"/>
  <c r="B419" i="5" s="1"/>
  <c r="B420" i="5" s="1"/>
  <c r="B421" i="5" s="1"/>
  <c r="B422" i="5" s="1"/>
  <c r="B423" i="5" s="1"/>
  <c r="B424" i="5" s="1"/>
  <c r="B425" i="5" s="1"/>
  <c r="B426" i="5" s="1"/>
  <c r="B427" i="5" s="1"/>
  <c r="B428" i="5" s="1"/>
  <c r="B429" i="5" s="1"/>
  <c r="B430" i="5" s="1"/>
  <c r="B431" i="5" s="1"/>
  <c r="B432" i="5" s="1"/>
  <c r="B433" i="5" s="1"/>
  <c r="B434" i="5" s="1"/>
  <c r="B435" i="5" s="1"/>
  <c r="B436" i="5" s="1"/>
  <c r="B437" i="5" s="1"/>
  <c r="B438" i="5" s="1"/>
  <c r="B439" i="5" s="1"/>
  <c r="B440" i="5" s="1"/>
  <c r="B441" i="5" s="1"/>
  <c r="B442" i="5" s="1"/>
  <c r="B443" i="5" s="1"/>
  <c r="B444" i="5" s="1"/>
  <c r="B445" i="5" s="1"/>
  <c r="B446" i="5" s="1"/>
  <c r="B447" i="5" s="1"/>
  <c r="B448" i="5" s="1"/>
  <c r="B449" i="5" s="1"/>
  <c r="B450" i="5" s="1"/>
  <c r="B451" i="5" s="1"/>
  <c r="B452" i="5" s="1"/>
  <c r="B453" i="5" s="1"/>
  <c r="B454" i="5" s="1"/>
  <c r="B455" i="5" s="1"/>
  <c r="B456" i="5" s="1"/>
  <c r="B457" i="5" s="1"/>
  <c r="B458" i="5" s="1"/>
  <c r="B459" i="5" s="1"/>
  <c r="B460" i="5" s="1"/>
  <c r="B461" i="5" s="1"/>
  <c r="B462" i="5" s="1"/>
  <c r="B463" i="5" s="1"/>
  <c r="B464" i="5" s="1"/>
  <c r="B465" i="5" s="1"/>
  <c r="B466" i="5" s="1"/>
  <c r="B467" i="5" s="1"/>
  <c r="B468" i="5" s="1"/>
  <c r="B469" i="5" s="1"/>
  <c r="B470" i="5" s="1"/>
  <c r="B471" i="5" s="1"/>
  <c r="B472" i="5" s="1"/>
  <c r="B473" i="5" s="1"/>
  <c r="B474" i="5" s="1"/>
  <c r="B475" i="5" s="1"/>
  <c r="B476" i="5" s="1"/>
  <c r="B477" i="5" s="1"/>
  <c r="B478" i="5" s="1"/>
  <c r="B479" i="5" s="1"/>
  <c r="B480" i="5" s="1"/>
  <c r="B481" i="5" s="1"/>
  <c r="B482" i="5" s="1"/>
  <c r="B483" i="5" s="1"/>
  <c r="B484" i="5" s="1"/>
  <c r="B485" i="5" s="1"/>
  <c r="B486" i="5" s="1"/>
  <c r="B487" i="5" s="1"/>
  <c r="B488" i="5" s="1"/>
  <c r="B489" i="5" s="1"/>
  <c r="B490" i="5" s="1"/>
  <c r="B491" i="5" s="1"/>
  <c r="B492" i="5" s="1"/>
  <c r="B493" i="5" s="1"/>
  <c r="B494" i="5" s="1"/>
  <c r="B495" i="5" s="1"/>
  <c r="B496" i="5" s="1"/>
  <c r="B497" i="5" s="1"/>
  <c r="B498" i="5" s="1"/>
  <c r="B499" i="5" s="1"/>
  <c r="B500" i="5" s="1"/>
  <c r="B501" i="5" s="1"/>
  <c r="B502" i="5" s="1"/>
  <c r="B503" i="5" s="1"/>
  <c r="B504" i="5" s="1"/>
  <c r="B505" i="5" s="1"/>
  <c r="B506" i="5" s="1"/>
  <c r="B507" i="5" s="1"/>
  <c r="B508" i="5" s="1"/>
  <c r="B509" i="5" s="1"/>
  <c r="B510" i="5" s="1"/>
  <c r="B511" i="5" s="1"/>
  <c r="B512" i="5" s="1"/>
  <c r="B513" i="5" s="1"/>
  <c r="B514" i="5" s="1"/>
  <c r="B515" i="5" s="1"/>
  <c r="B516" i="5" s="1"/>
  <c r="B517" i="5" s="1"/>
  <c r="B518" i="5" s="1"/>
  <c r="B519" i="5" s="1"/>
  <c r="B520" i="5" s="1"/>
  <c r="B521" i="5" s="1"/>
  <c r="B522" i="5" s="1"/>
  <c r="B523" i="5" s="1"/>
  <c r="B524" i="5" s="1"/>
  <c r="B525" i="5" s="1"/>
  <c r="B526" i="5" s="1"/>
  <c r="B527" i="5" s="1"/>
  <c r="B528" i="5" s="1"/>
  <c r="B529" i="5" s="1"/>
  <c r="B530" i="5" s="1"/>
  <c r="B531" i="5" s="1"/>
  <c r="B532" i="5" s="1"/>
  <c r="B533" i="5" s="1"/>
  <c r="B534" i="5" s="1"/>
  <c r="B535" i="5" s="1"/>
  <c r="B536" i="5" s="1"/>
  <c r="B537" i="5" s="1"/>
  <c r="B538" i="5" s="1"/>
  <c r="B539" i="5" s="1"/>
  <c r="B540" i="5" s="1"/>
  <c r="B541" i="5" s="1"/>
  <c r="B542" i="5" s="1"/>
  <c r="B543" i="5" s="1"/>
  <c r="B544" i="5" s="1"/>
  <c r="B545" i="5" s="1"/>
  <c r="B546" i="5" s="1"/>
  <c r="B547" i="5" s="1"/>
  <c r="B548" i="5" s="1"/>
  <c r="B549" i="5" s="1"/>
  <c r="B550" i="5" s="1"/>
  <c r="B551" i="5" s="1"/>
  <c r="B552" i="5" s="1"/>
  <c r="B553" i="5" s="1"/>
  <c r="B554" i="5" s="1"/>
  <c r="B555" i="5" s="1"/>
  <c r="B556" i="5" s="1"/>
  <c r="B557" i="5" s="1"/>
  <c r="B558" i="5" s="1"/>
  <c r="B559" i="5" s="1"/>
  <c r="B560" i="5" s="1"/>
  <c r="B561" i="5" s="1"/>
  <c r="B562" i="5" s="1"/>
  <c r="B563" i="5" s="1"/>
  <c r="B564" i="5" s="1"/>
  <c r="B565" i="5" s="1"/>
  <c r="B566" i="5" s="1"/>
  <c r="B567" i="5" s="1"/>
  <c r="B568" i="5" s="1"/>
  <c r="B569" i="5" s="1"/>
  <c r="B570" i="5" s="1"/>
  <c r="B571" i="5" s="1"/>
  <c r="B572" i="5" s="1"/>
  <c r="B573" i="5" s="1"/>
  <c r="B574" i="5" s="1"/>
  <c r="B575" i="5" s="1"/>
  <c r="B576" i="5" s="1"/>
  <c r="B577" i="5" s="1"/>
  <c r="B578" i="5" s="1"/>
  <c r="B579" i="5" s="1"/>
  <c r="B580" i="5" s="1"/>
  <c r="B581" i="5" s="1"/>
  <c r="B582" i="5" s="1"/>
  <c r="B583" i="5" s="1"/>
  <c r="B584" i="5" s="1"/>
  <c r="B585" i="5" s="1"/>
  <c r="B586" i="5" s="1"/>
  <c r="B587" i="5" s="1"/>
  <c r="B588" i="5" s="1"/>
  <c r="B589" i="5" s="1"/>
  <c r="B590" i="5" s="1"/>
  <c r="B591" i="5" s="1"/>
  <c r="B592" i="5" s="1"/>
  <c r="B593" i="5" s="1"/>
  <c r="B594" i="5" s="1"/>
  <c r="B595" i="5" s="1"/>
  <c r="B596" i="5" s="1"/>
  <c r="B597" i="5" s="1"/>
  <c r="B598" i="5" s="1"/>
  <c r="B599" i="5" s="1"/>
  <c r="B600" i="5" s="1"/>
  <c r="B601" i="5" s="1"/>
  <c r="B602" i="5" s="1"/>
  <c r="B603" i="5" s="1"/>
  <c r="B604" i="5" s="1"/>
  <c r="B605" i="5" s="1"/>
  <c r="B606" i="5" s="1"/>
  <c r="B607" i="5" s="1"/>
  <c r="B608" i="5" s="1"/>
  <c r="B609" i="5" s="1"/>
  <c r="B610" i="5" s="1"/>
  <c r="B611" i="5" s="1"/>
  <c r="B612" i="5" s="1"/>
  <c r="B613" i="5" s="1"/>
  <c r="B614" i="5" s="1"/>
  <c r="B615" i="5" s="1"/>
  <c r="B616" i="5" s="1"/>
  <c r="B617" i="5" s="1"/>
  <c r="B618" i="5" s="1"/>
  <c r="B619" i="5" s="1"/>
  <c r="B620" i="5" s="1"/>
  <c r="B621" i="5" s="1"/>
  <c r="B622" i="5" s="1"/>
  <c r="B623" i="5" s="1"/>
  <c r="B624" i="5" s="1"/>
  <c r="B625" i="5" s="1"/>
  <c r="B626" i="5" s="1"/>
  <c r="B627" i="5" s="1"/>
  <c r="B628" i="5" s="1"/>
  <c r="B629" i="5" s="1"/>
  <c r="B630" i="5" s="1"/>
  <c r="B631" i="5" s="1"/>
  <c r="B632" i="5" s="1"/>
  <c r="B633" i="5" s="1"/>
  <c r="B634" i="5" s="1"/>
  <c r="B635" i="5" s="1"/>
  <c r="B636" i="5" s="1"/>
  <c r="B637" i="5" s="1"/>
  <c r="B638" i="5" s="1"/>
  <c r="B639" i="5" s="1"/>
  <c r="B640" i="5" s="1"/>
  <c r="B641" i="5" s="1"/>
  <c r="B642" i="5" s="1"/>
  <c r="B643" i="5" s="1"/>
  <c r="B644" i="5" s="1"/>
  <c r="B645" i="5" s="1"/>
  <c r="B646" i="5" s="1"/>
  <c r="B647" i="5" s="1"/>
  <c r="B648" i="5" s="1"/>
  <c r="B649" i="5" s="1"/>
  <c r="B650" i="5" s="1"/>
  <c r="B651" i="5" s="1"/>
  <c r="B652" i="5" s="1"/>
  <c r="B653" i="5" s="1"/>
  <c r="B654" i="5" s="1"/>
  <c r="B655" i="5" s="1"/>
  <c r="B656" i="5" s="1"/>
  <c r="B657" i="5" s="1"/>
  <c r="B658" i="5" s="1"/>
  <c r="B659" i="5" s="1"/>
  <c r="B660" i="5" s="1"/>
  <c r="B661" i="5" s="1"/>
  <c r="B662" i="5" s="1"/>
  <c r="B663" i="5" s="1"/>
  <c r="B664" i="5" s="1"/>
  <c r="B665" i="5" s="1"/>
  <c r="B666" i="5" s="1"/>
  <c r="B667" i="5" s="1"/>
  <c r="B668" i="5" s="1"/>
  <c r="B669" i="5" s="1"/>
  <c r="B670" i="5" s="1"/>
  <c r="B671" i="5" s="1"/>
  <c r="B672" i="5" s="1"/>
  <c r="B673" i="5" s="1"/>
  <c r="B674" i="5" s="1"/>
  <c r="B675" i="5" s="1"/>
  <c r="B676" i="5" s="1"/>
  <c r="B677" i="5" s="1"/>
  <c r="B678" i="5" s="1"/>
  <c r="B679" i="5" s="1"/>
  <c r="B680" i="5" s="1"/>
  <c r="B681" i="5" s="1"/>
  <c r="B682" i="5" s="1"/>
  <c r="B683" i="5" s="1"/>
  <c r="B684" i="5" s="1"/>
  <c r="B685" i="5" s="1"/>
  <c r="B686" i="5" s="1"/>
  <c r="B687" i="5" s="1"/>
  <c r="B688" i="5" s="1"/>
  <c r="B689" i="5" s="1"/>
  <c r="B690" i="5" s="1"/>
  <c r="B691" i="5" s="1"/>
  <c r="B692" i="5" s="1"/>
  <c r="B693" i="5" s="1"/>
  <c r="B694" i="5" s="1"/>
  <c r="B695" i="5" s="1"/>
  <c r="B696" i="5" s="1"/>
  <c r="B697" i="5" s="1"/>
  <c r="B698" i="5" s="1"/>
  <c r="B699" i="5" s="1"/>
  <c r="B700" i="5" s="1"/>
  <c r="B701" i="5" s="1"/>
  <c r="B702" i="5" s="1"/>
  <c r="B703" i="5" s="1"/>
  <c r="B704" i="5" s="1"/>
  <c r="B705" i="5" s="1"/>
  <c r="B706" i="5" s="1"/>
  <c r="B707" i="5" s="1"/>
  <c r="B708" i="5" s="1"/>
  <c r="B709" i="5" s="1"/>
  <c r="B710" i="5" s="1"/>
  <c r="B711" i="5" s="1"/>
  <c r="B712" i="5" s="1"/>
  <c r="B713" i="5" s="1"/>
  <c r="B714" i="5" s="1"/>
  <c r="B715" i="5" s="1"/>
  <c r="B716" i="5" s="1"/>
  <c r="B717" i="5" s="1"/>
  <c r="B718" i="5" s="1"/>
  <c r="B719" i="5" s="1"/>
  <c r="B720" i="5" s="1"/>
  <c r="B721" i="5" s="1"/>
  <c r="B722" i="5" s="1"/>
  <c r="B723" i="5" s="1"/>
  <c r="B724" i="5" s="1"/>
  <c r="B725" i="5" s="1"/>
  <c r="B726" i="5" s="1"/>
  <c r="B727" i="5" s="1"/>
  <c r="B728" i="5" s="1"/>
  <c r="B729" i="5" s="1"/>
  <c r="B730" i="5" s="1"/>
  <c r="B731" i="5" s="1"/>
  <c r="B732" i="5" s="1"/>
  <c r="B733" i="5" s="1"/>
  <c r="B734" i="5" s="1"/>
  <c r="B735" i="5" s="1"/>
  <c r="B736" i="5" s="1"/>
  <c r="B737" i="5" s="1"/>
  <c r="B738" i="5" s="1"/>
  <c r="B739" i="5" s="1"/>
  <c r="B740" i="5" s="1"/>
  <c r="B741" i="5" s="1"/>
  <c r="B742" i="5" s="1"/>
  <c r="B743" i="5" s="1"/>
  <c r="B744" i="5" s="1"/>
  <c r="B745" i="5" s="1"/>
  <c r="B746" i="5" s="1"/>
  <c r="B747" i="5" s="1"/>
  <c r="B748" i="5" s="1"/>
  <c r="B749" i="5" s="1"/>
  <c r="B750" i="5" s="1"/>
  <c r="B751" i="5" s="1"/>
  <c r="B752" i="5" s="1"/>
  <c r="B753" i="5" s="1"/>
  <c r="B754" i="5" s="1"/>
  <c r="B755" i="5" s="1"/>
  <c r="B756" i="5" s="1"/>
  <c r="B757" i="5" s="1"/>
  <c r="B758" i="5" s="1"/>
  <c r="B759" i="5" s="1"/>
  <c r="B760" i="5" s="1"/>
  <c r="B761" i="5" s="1"/>
  <c r="B762" i="5" s="1"/>
  <c r="B763" i="5" s="1"/>
  <c r="B764" i="5" s="1"/>
  <c r="B765" i="5" s="1"/>
  <c r="B766" i="5" s="1"/>
  <c r="B767" i="5" s="1"/>
  <c r="B768" i="5" s="1"/>
  <c r="B769" i="5" s="1"/>
  <c r="B770" i="5" s="1"/>
  <c r="B771" i="5" s="1"/>
  <c r="B772" i="5" s="1"/>
  <c r="B773" i="5" s="1"/>
  <c r="B774" i="5" s="1"/>
  <c r="B775" i="5" s="1"/>
  <c r="B776" i="5" s="1"/>
  <c r="B777" i="5" s="1"/>
  <c r="B778" i="5" s="1"/>
  <c r="B779" i="5" s="1"/>
  <c r="B780" i="5" s="1"/>
  <c r="B781" i="5" s="1"/>
  <c r="B782" i="5" s="1"/>
  <c r="B783" i="5" s="1"/>
  <c r="B784" i="5" s="1"/>
  <c r="B785" i="5" s="1"/>
  <c r="B786" i="5" s="1"/>
  <c r="B787" i="5" s="1"/>
  <c r="B788" i="5" s="1"/>
  <c r="B789" i="5" s="1"/>
  <c r="B790" i="5" s="1"/>
  <c r="B791" i="5" s="1"/>
  <c r="B792" i="5" s="1"/>
  <c r="B793" i="5" s="1"/>
  <c r="B794" i="5" s="1"/>
  <c r="B795" i="5" s="1"/>
  <c r="B796" i="5" s="1"/>
  <c r="B797" i="5" s="1"/>
  <c r="B798" i="5" s="1"/>
  <c r="B799" i="5" s="1"/>
  <c r="B800" i="5" s="1"/>
  <c r="B801" i="5" s="1"/>
  <c r="B802" i="5" s="1"/>
  <c r="B803" i="5" s="1"/>
  <c r="B804" i="5" s="1"/>
  <c r="B805" i="5" s="1"/>
  <c r="B806" i="5" s="1"/>
  <c r="B807" i="5" s="1"/>
  <c r="B808" i="5" s="1"/>
  <c r="B809" i="5" s="1"/>
  <c r="B810" i="5" s="1"/>
  <c r="B811" i="5" s="1"/>
  <c r="B812" i="5" s="1"/>
  <c r="B813" i="5" s="1"/>
  <c r="B814" i="5" s="1"/>
  <c r="B815" i="5" s="1"/>
  <c r="B816" i="5" s="1"/>
  <c r="B817" i="5" s="1"/>
  <c r="B818" i="5" s="1"/>
  <c r="B819" i="5" s="1"/>
  <c r="B820" i="5" s="1"/>
  <c r="B821" i="5" s="1"/>
  <c r="B822" i="5" s="1"/>
  <c r="B823" i="5" s="1"/>
  <c r="B824" i="5" s="1"/>
  <c r="B825" i="5" s="1"/>
  <c r="B826" i="5" s="1"/>
  <c r="B827" i="5" s="1"/>
  <c r="B828" i="5" s="1"/>
  <c r="B829" i="5" s="1"/>
  <c r="B830" i="5" s="1"/>
  <c r="B831" i="5" s="1"/>
  <c r="B832" i="5" s="1"/>
  <c r="B833" i="5" s="1"/>
  <c r="B834" i="5" s="1"/>
  <c r="B835" i="5" s="1"/>
  <c r="B836" i="5" s="1"/>
  <c r="B837" i="5" s="1"/>
  <c r="B838" i="5" s="1"/>
  <c r="B839" i="5" s="1"/>
  <c r="B840" i="5" s="1"/>
  <c r="B841" i="5" s="1"/>
  <c r="B842" i="5" s="1"/>
  <c r="B843" i="5" s="1"/>
  <c r="B844" i="5" s="1"/>
  <c r="B845" i="5" s="1"/>
  <c r="B846" i="5" s="1"/>
  <c r="B847" i="5" s="1"/>
  <c r="B848" i="5" s="1"/>
  <c r="B849" i="5" s="1"/>
  <c r="B850" i="5" s="1"/>
  <c r="B851" i="5" s="1"/>
  <c r="B852" i="5" s="1"/>
  <c r="B853" i="5" s="1"/>
  <c r="B854" i="5" s="1"/>
  <c r="B855" i="5" s="1"/>
  <c r="B856" i="5" s="1"/>
  <c r="B857" i="5" s="1"/>
  <c r="B858" i="5" s="1"/>
  <c r="B859" i="5" s="1"/>
  <c r="B860" i="5" s="1"/>
  <c r="B861" i="5" s="1"/>
  <c r="B862" i="5" s="1"/>
  <c r="B863" i="5" s="1"/>
  <c r="B864" i="5" s="1"/>
  <c r="B865" i="5" s="1"/>
  <c r="B866" i="5" s="1"/>
  <c r="B867" i="5" s="1"/>
  <c r="B868" i="5" s="1"/>
  <c r="B869" i="5" s="1"/>
  <c r="B870" i="5" s="1"/>
  <c r="B871" i="5" s="1"/>
  <c r="B872" i="5" s="1"/>
  <c r="B873" i="5" s="1"/>
  <c r="B874" i="5" s="1"/>
  <c r="B875" i="5" s="1"/>
  <c r="B876" i="5" s="1"/>
  <c r="B877" i="5" s="1"/>
  <c r="B878" i="5" s="1"/>
  <c r="B879" i="5" s="1"/>
  <c r="B880" i="5" s="1"/>
  <c r="B881" i="5" s="1"/>
  <c r="B882" i="5" s="1"/>
  <c r="B883" i="5" s="1"/>
  <c r="B884" i="5" s="1"/>
  <c r="B885" i="5" s="1"/>
  <c r="B886" i="5" s="1"/>
  <c r="B887" i="5" s="1"/>
  <c r="B888" i="5" s="1"/>
  <c r="B889" i="5" s="1"/>
  <c r="B890" i="5" s="1"/>
  <c r="B891" i="5" s="1"/>
  <c r="B892" i="5" s="1"/>
  <c r="B893" i="5" s="1"/>
  <c r="B894" i="5" s="1"/>
  <c r="B895" i="5" s="1"/>
  <c r="B896" i="5" s="1"/>
  <c r="B897" i="5" s="1"/>
  <c r="B898" i="5" s="1"/>
  <c r="B899" i="5" s="1"/>
  <c r="B900" i="5" s="1"/>
  <c r="B901" i="5" s="1"/>
  <c r="B902" i="5" s="1"/>
  <c r="B903" i="5" s="1"/>
  <c r="B904" i="5" s="1"/>
  <c r="B905" i="5" s="1"/>
  <c r="B906" i="5" s="1"/>
  <c r="B907" i="5" s="1"/>
  <c r="B908" i="5" s="1"/>
  <c r="B909" i="5" s="1"/>
  <c r="B910" i="5" s="1"/>
  <c r="B911" i="5" s="1"/>
  <c r="B912" i="5" s="1"/>
  <c r="B913" i="5" s="1"/>
  <c r="B914" i="5" s="1"/>
  <c r="B915" i="5" s="1"/>
  <c r="B916" i="5" s="1"/>
  <c r="B917" i="5" s="1"/>
  <c r="B918" i="5" s="1"/>
  <c r="B919" i="5" s="1"/>
  <c r="B920" i="5" s="1"/>
  <c r="B921" i="5" s="1"/>
  <c r="B922" i="5" s="1"/>
  <c r="B923" i="5" s="1"/>
  <c r="B924" i="5" s="1"/>
  <c r="B925" i="5" s="1"/>
  <c r="B926" i="5" s="1"/>
  <c r="B927" i="5" s="1"/>
  <c r="B928" i="5" s="1"/>
  <c r="B929" i="5" s="1"/>
  <c r="B930" i="5" s="1"/>
  <c r="B931" i="5" s="1"/>
  <c r="B932" i="5" s="1"/>
  <c r="B933" i="5" s="1"/>
  <c r="B934" i="5" s="1"/>
  <c r="B935" i="5" s="1"/>
  <c r="B936" i="5" s="1"/>
  <c r="B937" i="5" s="1"/>
  <c r="B938" i="5" s="1"/>
  <c r="B939" i="5" s="1"/>
  <c r="B940" i="5" s="1"/>
  <c r="B941" i="5" s="1"/>
  <c r="B942" i="5" s="1"/>
  <c r="B943" i="5" s="1"/>
  <c r="B944" i="5" s="1"/>
  <c r="B945" i="5" s="1"/>
  <c r="B946" i="5" s="1"/>
  <c r="B947" i="5" s="1"/>
  <c r="B948" i="5" s="1"/>
  <c r="B949" i="5" s="1"/>
  <c r="B950" i="5" s="1"/>
  <c r="B951" i="5" s="1"/>
  <c r="B952" i="5" s="1"/>
  <c r="B953" i="5" s="1"/>
  <c r="B954" i="5" s="1"/>
  <c r="B955" i="5" s="1"/>
  <c r="B956" i="5" s="1"/>
  <c r="B957" i="5" s="1"/>
  <c r="B958" i="5" s="1"/>
  <c r="B959" i="5" s="1"/>
  <c r="B960" i="5" s="1"/>
  <c r="B961" i="5" s="1"/>
  <c r="B962" i="5" s="1"/>
  <c r="B963" i="5" s="1"/>
  <c r="B964" i="5" s="1"/>
  <c r="B965" i="5" s="1"/>
  <c r="B966" i="5" s="1"/>
  <c r="B967" i="5" s="1"/>
  <c r="B968" i="5" s="1"/>
  <c r="B969" i="5" s="1"/>
  <c r="B970" i="5" s="1"/>
  <c r="B971" i="5" s="1"/>
  <c r="B972" i="5" s="1"/>
  <c r="B973" i="5" s="1"/>
  <c r="B974" i="5" s="1"/>
  <c r="B975" i="5" s="1"/>
  <c r="B976" i="5" s="1"/>
  <c r="B977" i="5" s="1"/>
  <c r="B978" i="5" s="1"/>
  <c r="B979" i="5" s="1"/>
  <c r="B980" i="5" s="1"/>
  <c r="B981" i="5" s="1"/>
  <c r="B982" i="5" s="1"/>
  <c r="B983" i="5" s="1"/>
  <c r="B984" i="5" s="1"/>
  <c r="B985" i="5" s="1"/>
  <c r="B986" i="5" s="1"/>
  <c r="B987" i="5" s="1"/>
  <c r="B988" i="5" s="1"/>
  <c r="B989" i="5" s="1"/>
  <c r="B990" i="5" s="1"/>
  <c r="B991" i="5" s="1"/>
  <c r="B992" i="5" s="1"/>
  <c r="B993" i="5" s="1"/>
  <c r="B994" i="5" s="1"/>
  <c r="B995" i="5" s="1"/>
  <c r="B996" i="5" s="1"/>
  <c r="B997" i="5" s="1"/>
  <c r="B998" i="5" s="1"/>
  <c r="B999" i="5" s="1"/>
  <c r="B1000" i="5" s="1"/>
  <c r="B1001" i="5" s="1"/>
  <c r="B1002" i="5" s="1"/>
  <c r="B1003" i="5" s="1"/>
  <c r="B1004" i="5" s="1"/>
  <c r="B1005" i="5" s="1"/>
  <c r="B1006" i="5" s="1"/>
  <c r="B1007" i="5" s="1"/>
  <c r="B1008" i="5" s="1"/>
  <c r="B1009" i="5" s="1"/>
  <c r="B1010" i="5" s="1"/>
  <c r="B1011" i="5" s="1"/>
  <c r="B1012" i="5" s="1"/>
  <c r="B1013" i="5" s="1"/>
  <c r="B1014" i="5" s="1"/>
  <c r="B1015" i="5" s="1"/>
  <c r="B1016" i="5" s="1"/>
  <c r="B1017" i="5" s="1"/>
  <c r="B1018" i="5" s="1"/>
  <c r="B1019" i="5" s="1"/>
  <c r="B1020" i="5" s="1"/>
  <c r="B1021" i="5" s="1"/>
  <c r="B1022" i="5" s="1"/>
  <c r="B1023" i="5" s="1"/>
  <c r="B1024" i="5" s="1"/>
  <c r="B1025" i="5" s="1"/>
  <c r="B1026" i="5" s="1"/>
  <c r="B1027" i="5" s="1"/>
  <c r="B1028" i="5" s="1"/>
  <c r="B1029" i="5" s="1"/>
  <c r="B1030" i="5" s="1"/>
  <c r="B1031" i="5" s="1"/>
  <c r="B1032" i="5" s="1"/>
  <c r="B1033" i="5" s="1"/>
  <c r="B1034" i="5" s="1"/>
  <c r="B1035" i="5" s="1"/>
  <c r="B1036" i="5" s="1"/>
  <c r="B1037" i="5" s="1"/>
  <c r="B1038" i="5" s="1"/>
  <c r="B1039" i="5" s="1"/>
  <c r="B1040" i="5" s="1"/>
  <c r="B1041" i="5" s="1"/>
  <c r="B1042" i="5" s="1"/>
  <c r="B1043" i="5" s="1"/>
  <c r="B1044" i="5" s="1"/>
  <c r="B1045" i="5" s="1"/>
  <c r="B1046" i="5" s="1"/>
  <c r="B1047" i="5" s="1"/>
  <c r="B1048" i="5" s="1"/>
  <c r="B1049" i="5" s="1"/>
  <c r="B1050" i="5" s="1"/>
  <c r="B1051" i="5" s="1"/>
  <c r="B1052" i="5" s="1"/>
  <c r="B1053" i="5" s="1"/>
  <c r="B1054" i="5" s="1"/>
  <c r="B1055" i="5" s="1"/>
  <c r="B1056" i="5" s="1"/>
  <c r="B1057" i="5" s="1"/>
  <c r="B1058" i="5" s="1"/>
  <c r="B1059" i="5" s="1"/>
  <c r="B1060" i="5" s="1"/>
  <c r="B1061" i="5" s="1"/>
  <c r="B1062" i="5" s="1"/>
  <c r="B1063" i="5" s="1"/>
  <c r="B1064" i="5" s="1"/>
  <c r="B1065" i="5" s="1"/>
  <c r="B1066" i="5" s="1"/>
  <c r="B1067" i="5" s="1"/>
  <c r="B1068" i="5" s="1"/>
  <c r="B1069" i="5" s="1"/>
  <c r="B1070" i="5" s="1"/>
  <c r="B1071" i="5" s="1"/>
  <c r="B1072" i="5" s="1"/>
  <c r="B1073" i="5" s="1"/>
  <c r="B1074" i="5" s="1"/>
  <c r="B1075" i="5" s="1"/>
  <c r="B1076" i="5" s="1"/>
  <c r="B1077" i="5" s="1"/>
  <c r="B1078" i="5" s="1"/>
  <c r="B1079" i="5" s="1"/>
  <c r="B1080" i="5" s="1"/>
  <c r="B1081" i="5" s="1"/>
  <c r="B1082" i="5" s="1"/>
  <c r="B1083" i="5" s="1"/>
  <c r="B1084" i="5" s="1"/>
  <c r="B1085" i="5" s="1"/>
  <c r="B1086" i="5" s="1"/>
  <c r="B1087" i="5" s="1"/>
  <c r="B1088" i="5" s="1"/>
  <c r="B1089" i="5" s="1"/>
  <c r="B1090" i="5" s="1"/>
  <c r="B1091" i="5" s="1"/>
  <c r="B1092" i="5" s="1"/>
  <c r="B1093" i="5" s="1"/>
  <c r="B1094" i="5" s="1"/>
  <c r="B1095" i="5" s="1"/>
  <c r="B1096" i="5" s="1"/>
  <c r="B1097" i="5" s="1"/>
  <c r="B1098" i="5" s="1"/>
  <c r="B1099" i="5" s="1"/>
  <c r="B1100" i="5" s="1"/>
  <c r="B1101" i="5" s="1"/>
  <c r="B1102" i="5" s="1"/>
  <c r="B1103" i="5" s="1"/>
  <c r="B1104" i="5" s="1"/>
  <c r="B1105" i="5" s="1"/>
  <c r="B1106" i="5" s="1"/>
  <c r="B1107" i="5" s="1"/>
  <c r="B1108" i="5" s="1"/>
  <c r="B1109" i="5" s="1"/>
  <c r="B1110" i="5" s="1"/>
  <c r="B1111" i="5" s="1"/>
  <c r="B1112" i="5" s="1"/>
  <c r="B1113" i="5" s="1"/>
  <c r="B1114" i="5" s="1"/>
  <c r="B1115" i="5" s="1"/>
  <c r="B1116" i="5" s="1"/>
  <c r="B1117" i="5" s="1"/>
  <c r="B1118" i="5" s="1"/>
  <c r="B1119" i="5" s="1"/>
  <c r="B1120" i="5" s="1"/>
  <c r="B1121" i="5" s="1"/>
  <c r="B1122" i="5" s="1"/>
  <c r="B1123" i="5" s="1"/>
  <c r="B1124" i="5" s="1"/>
  <c r="B1125" i="5" s="1"/>
  <c r="B1126" i="5" s="1"/>
  <c r="B1127" i="5" s="1"/>
  <c r="B1128" i="5" s="1"/>
  <c r="B1129" i="5" s="1"/>
  <c r="B1130" i="5" s="1"/>
  <c r="B1131" i="5" s="1"/>
  <c r="B1132" i="5" s="1"/>
  <c r="B1133" i="5" s="1"/>
  <c r="B1134" i="5" s="1"/>
  <c r="B1135" i="5" s="1"/>
  <c r="B1136" i="5" s="1"/>
  <c r="B1137" i="5" s="1"/>
  <c r="B1138" i="5" s="1"/>
  <c r="B1139" i="5" s="1"/>
  <c r="B1140" i="5" s="1"/>
  <c r="B1141" i="5" s="1"/>
  <c r="B1142" i="5" s="1"/>
  <c r="B1143" i="5" s="1"/>
  <c r="B1144" i="5" s="1"/>
  <c r="B1145" i="5" s="1"/>
  <c r="B1146" i="5" s="1"/>
  <c r="B1147" i="5" s="1"/>
  <c r="B1148" i="5" s="1"/>
  <c r="B1149" i="5" s="1"/>
  <c r="B1150" i="5" s="1"/>
  <c r="B1151" i="5" s="1"/>
  <c r="B1152" i="5" s="1"/>
  <c r="B1153" i="5" s="1"/>
  <c r="B1154" i="5" s="1"/>
  <c r="B1155" i="5" s="1"/>
  <c r="B1156" i="5" s="1"/>
  <c r="B1157" i="5" s="1"/>
  <c r="B1158" i="5" s="1"/>
  <c r="B1159" i="5" s="1"/>
  <c r="B1160" i="5" s="1"/>
  <c r="B1161" i="5" s="1"/>
  <c r="B1162" i="5" s="1"/>
  <c r="B1163" i="5" s="1"/>
  <c r="B1164" i="5" s="1"/>
  <c r="B1165" i="5" s="1"/>
  <c r="B1166" i="5" s="1"/>
  <c r="B1167" i="5" s="1"/>
  <c r="B1168" i="5" s="1"/>
  <c r="B1169" i="5" s="1"/>
  <c r="B1170" i="5" s="1"/>
  <c r="B1171" i="5" s="1"/>
  <c r="B1172" i="5" s="1"/>
  <c r="B1173" i="5" s="1"/>
  <c r="B1174" i="5" s="1"/>
  <c r="B1175" i="5" s="1"/>
  <c r="B1176" i="5" s="1"/>
  <c r="B1177" i="5" s="1"/>
  <c r="B1178" i="5" s="1"/>
  <c r="B1179" i="5" s="1"/>
  <c r="B1180" i="5" s="1"/>
  <c r="B1181" i="5" s="1"/>
  <c r="B1182" i="5" s="1"/>
  <c r="B1183" i="5" s="1"/>
  <c r="B1184" i="5" s="1"/>
  <c r="B1185" i="5" s="1"/>
  <c r="B1186" i="5" s="1"/>
  <c r="B1187" i="5" s="1"/>
  <c r="B1188" i="5" s="1"/>
  <c r="B1189" i="5" s="1"/>
  <c r="B1190" i="5" s="1"/>
  <c r="B1191" i="5" s="1"/>
  <c r="B1192" i="5" s="1"/>
  <c r="B1193" i="5" s="1"/>
  <c r="B1194" i="5" s="1"/>
  <c r="B1195" i="5" s="1"/>
  <c r="B1196" i="5" s="1"/>
  <c r="B1197" i="5" s="1"/>
  <c r="B1198" i="5" s="1"/>
  <c r="B1199" i="5" s="1"/>
  <c r="B1200" i="5" s="1"/>
  <c r="B1201" i="5" s="1"/>
  <c r="B1202" i="5" s="1"/>
  <c r="B1203" i="5" s="1"/>
  <c r="B1204" i="5" s="1"/>
  <c r="B1205" i="5" s="1"/>
  <c r="B1206" i="5" s="1"/>
  <c r="B1207" i="5" s="1"/>
  <c r="B1208" i="5" s="1"/>
  <c r="B1209" i="5" s="1"/>
  <c r="B1210" i="5" s="1"/>
  <c r="B1211" i="5" s="1"/>
  <c r="B1212" i="5" s="1"/>
  <c r="B1213" i="5" s="1"/>
  <c r="B1214" i="5" s="1"/>
  <c r="B1215" i="5" s="1"/>
  <c r="B1216" i="5" s="1"/>
  <c r="B1217" i="5" s="1"/>
  <c r="B1218" i="5" s="1"/>
  <c r="B1219" i="5" s="1"/>
  <c r="B1220" i="5" s="1"/>
  <c r="B1221" i="5" s="1"/>
  <c r="B1222" i="5" s="1"/>
  <c r="B1223" i="5" s="1"/>
  <c r="B1224" i="5" s="1"/>
  <c r="B1225" i="5" s="1"/>
  <c r="B1226" i="5" s="1"/>
  <c r="B1227" i="5" s="1"/>
  <c r="B1228" i="5" s="1"/>
  <c r="B1229" i="5" s="1"/>
  <c r="B1230" i="5" s="1"/>
  <c r="B1231" i="5" s="1"/>
  <c r="B1232" i="5" s="1"/>
  <c r="B1233" i="5" s="1"/>
  <c r="B1234" i="5" s="1"/>
  <c r="B1235" i="5" s="1"/>
  <c r="B1236" i="5" s="1"/>
  <c r="B1237" i="5" s="1"/>
  <c r="B1238" i="5" s="1"/>
  <c r="B1239" i="5" s="1"/>
  <c r="B1240" i="5" s="1"/>
  <c r="B1241" i="5" s="1"/>
  <c r="B1242" i="5" s="1"/>
  <c r="B1243" i="5" s="1"/>
  <c r="B1244" i="5" s="1"/>
  <c r="B1245" i="5" s="1"/>
  <c r="B1246" i="5" s="1"/>
  <c r="B1247" i="5" s="1"/>
  <c r="B1248" i="5" s="1"/>
  <c r="B1249" i="5" s="1"/>
  <c r="B1250" i="5" s="1"/>
  <c r="B1251" i="5" s="1"/>
  <c r="B1252" i="5" s="1"/>
  <c r="B1253" i="5" s="1"/>
  <c r="B1254" i="5" s="1"/>
  <c r="B1255" i="5" s="1"/>
  <c r="B1256" i="5" s="1"/>
  <c r="B1257" i="5" s="1"/>
  <c r="B1258" i="5" s="1"/>
  <c r="B1259" i="5" s="1"/>
  <c r="B1260" i="5" s="1"/>
  <c r="B1261" i="5" s="1"/>
  <c r="B1262" i="5" s="1"/>
  <c r="B1263" i="5" s="1"/>
  <c r="B1264" i="5" s="1"/>
  <c r="B1265" i="5" s="1"/>
  <c r="B1266" i="5" s="1"/>
  <c r="B1267" i="5" s="1"/>
  <c r="B1268" i="5" s="1"/>
  <c r="B1269" i="5" s="1"/>
  <c r="B1270" i="5" s="1"/>
  <c r="B1271" i="5" s="1"/>
  <c r="B1272" i="5" s="1"/>
  <c r="B1273" i="5" s="1"/>
  <c r="B1274" i="5" s="1"/>
  <c r="B1275" i="5" s="1"/>
  <c r="B1276" i="5" s="1"/>
  <c r="B1277" i="5" s="1"/>
  <c r="B1278" i="5" s="1"/>
  <c r="B1279" i="5" s="1"/>
  <c r="B1280" i="5" s="1"/>
  <c r="B1281" i="5" s="1"/>
  <c r="B1282" i="5" s="1"/>
  <c r="B1283" i="5" s="1"/>
  <c r="B1284" i="5" s="1"/>
  <c r="B1285" i="5" s="1"/>
  <c r="B1286" i="5" s="1"/>
  <c r="B1287" i="5" s="1"/>
  <c r="B1288" i="5" s="1"/>
  <c r="B1289" i="5" s="1"/>
  <c r="B1290" i="5" s="1"/>
  <c r="B1291" i="5" s="1"/>
  <c r="B1292" i="5" s="1"/>
  <c r="B1293" i="5" s="1"/>
  <c r="B1294" i="5" s="1"/>
  <c r="B1295" i="5" s="1"/>
  <c r="B1296" i="5" s="1"/>
  <c r="B1297" i="5" s="1"/>
  <c r="B1298" i="5" s="1"/>
  <c r="B1299" i="5" s="1"/>
  <c r="B1300" i="5" s="1"/>
  <c r="B1301" i="5" s="1"/>
  <c r="B1302" i="5" s="1"/>
  <c r="B1303" i="5" s="1"/>
  <c r="B1304" i="5" s="1"/>
  <c r="B1305" i="5" s="1"/>
  <c r="B1306" i="5" s="1"/>
  <c r="B1307" i="5" s="1"/>
  <c r="B1308" i="5" s="1"/>
  <c r="B1309" i="5" s="1"/>
  <c r="B1310" i="5" s="1"/>
  <c r="B1311" i="5" s="1"/>
  <c r="B1312" i="5" s="1"/>
  <c r="B1313" i="5" s="1"/>
  <c r="B1314" i="5" s="1"/>
  <c r="B1315" i="5" s="1"/>
  <c r="B1316" i="5" s="1"/>
  <c r="B1317" i="5" s="1"/>
  <c r="B1318" i="5" s="1"/>
  <c r="B1319" i="5" s="1"/>
  <c r="B1320" i="5" s="1"/>
  <c r="B1321" i="5" s="1"/>
  <c r="B1322" i="5" s="1"/>
  <c r="B1323" i="5" s="1"/>
  <c r="B1324" i="5" s="1"/>
  <c r="B1325" i="5" s="1"/>
  <c r="B1326" i="5" s="1"/>
  <c r="B1327" i="5" s="1"/>
  <c r="B1328" i="5" s="1"/>
  <c r="B1329" i="5" s="1"/>
  <c r="B1330" i="5" s="1"/>
  <c r="B1331" i="5" s="1"/>
  <c r="B1332" i="5" s="1"/>
  <c r="B1333" i="5" s="1"/>
  <c r="B1334" i="5" s="1"/>
  <c r="B1335" i="5" s="1"/>
  <c r="B1336" i="5" s="1"/>
  <c r="B1337" i="5" s="1"/>
  <c r="B1338" i="5" s="1"/>
  <c r="B1339" i="5" s="1"/>
  <c r="B1340" i="5" s="1"/>
  <c r="B1341" i="5" s="1"/>
  <c r="B1342" i="5" s="1"/>
  <c r="B1343" i="5" s="1"/>
  <c r="B1344" i="5" s="1"/>
  <c r="B1345" i="5" s="1"/>
  <c r="B1346" i="5" s="1"/>
  <c r="B1347" i="5" s="1"/>
  <c r="B1348" i="5" s="1"/>
  <c r="B1349" i="5" s="1"/>
  <c r="B1350" i="5" s="1"/>
  <c r="B1351" i="5" s="1"/>
  <c r="B1352" i="5" s="1"/>
  <c r="B1353" i="5" s="1"/>
  <c r="B1354" i="5" s="1"/>
  <c r="B1355" i="5" s="1"/>
  <c r="B1356" i="5" s="1"/>
  <c r="B1357" i="5" s="1"/>
  <c r="B1358" i="5" s="1"/>
  <c r="B1359" i="5" s="1"/>
  <c r="B1360" i="5" s="1"/>
  <c r="B1361" i="5" s="1"/>
  <c r="B1362" i="5" s="1"/>
  <c r="B1363" i="5" s="1"/>
  <c r="B1364" i="5" s="1"/>
  <c r="B1365" i="5" s="1"/>
  <c r="B1366" i="5" s="1"/>
  <c r="B1367" i="5" s="1"/>
  <c r="B1368" i="5" s="1"/>
  <c r="B1369" i="5" s="1"/>
  <c r="B1370" i="5" s="1"/>
  <c r="B1371" i="5" s="1"/>
  <c r="B1372" i="5" s="1"/>
  <c r="B1373" i="5" s="1"/>
  <c r="B1374" i="5" s="1"/>
  <c r="B1375" i="5" s="1"/>
  <c r="B1376" i="5" s="1"/>
  <c r="B1377" i="5" s="1"/>
  <c r="B1378" i="5" s="1"/>
  <c r="B1379" i="5" s="1"/>
  <c r="B1380" i="5" s="1"/>
  <c r="B1381" i="5" s="1"/>
  <c r="B1382" i="5" s="1"/>
  <c r="B1383" i="5" s="1"/>
  <c r="B1384" i="5" s="1"/>
  <c r="B1385" i="5" s="1"/>
  <c r="B1386" i="5" s="1"/>
  <c r="B1387" i="5" s="1"/>
  <c r="B1388" i="5" s="1"/>
  <c r="B1389" i="5" s="1"/>
  <c r="B1390" i="5" s="1"/>
  <c r="B1391" i="5" s="1"/>
  <c r="B1392" i="5" s="1"/>
  <c r="B1393" i="5" s="1"/>
  <c r="B1394" i="5" s="1"/>
  <c r="B1395" i="5" s="1"/>
  <c r="B1396" i="5" s="1"/>
  <c r="B1397" i="5" s="1"/>
  <c r="B1398" i="5" s="1"/>
  <c r="B1399" i="5" s="1"/>
  <c r="B1400" i="5" s="1"/>
  <c r="B1401" i="5" s="1"/>
  <c r="B1402" i="5" s="1"/>
  <c r="B1403" i="5" s="1"/>
  <c r="B1404" i="5" s="1"/>
  <c r="B1405" i="5" s="1"/>
  <c r="B1406" i="5" s="1"/>
  <c r="B1407" i="5" s="1"/>
  <c r="B1408" i="5" s="1"/>
  <c r="B1409" i="5" s="1"/>
  <c r="B1410" i="5" s="1"/>
  <c r="B1411" i="5" s="1"/>
  <c r="B1412" i="5" s="1"/>
  <c r="B1413" i="5" s="1"/>
  <c r="B1414" i="5" s="1"/>
  <c r="B1415" i="5" s="1"/>
  <c r="B1416" i="5" s="1"/>
  <c r="B1417" i="5" s="1"/>
  <c r="B1418" i="5" s="1"/>
  <c r="B1419" i="5" s="1"/>
  <c r="B1420" i="5" s="1"/>
  <c r="B1421" i="5" s="1"/>
  <c r="B1422" i="5" s="1"/>
  <c r="B1423" i="5" s="1"/>
  <c r="B1424" i="5" s="1"/>
  <c r="B1425" i="5" s="1"/>
  <c r="B1426" i="5" s="1"/>
  <c r="B1427" i="5" s="1"/>
  <c r="B1428" i="5" s="1"/>
  <c r="B1429" i="5" s="1"/>
  <c r="B1430" i="5" s="1"/>
  <c r="B1431" i="5" s="1"/>
  <c r="B1432" i="5" s="1"/>
  <c r="B1433" i="5" s="1"/>
  <c r="B1434" i="5" s="1"/>
  <c r="B1435" i="5" s="1"/>
  <c r="B1436" i="5" s="1"/>
  <c r="B1437" i="5" s="1"/>
  <c r="B1438" i="5" s="1"/>
  <c r="B1439" i="5" s="1"/>
  <c r="B1440" i="5" s="1"/>
  <c r="B1441" i="5" s="1"/>
  <c r="B1442" i="5" s="1"/>
  <c r="B1443" i="5" s="1"/>
  <c r="B1444" i="5" s="1"/>
  <c r="B1445" i="5" s="1"/>
  <c r="B1446" i="5" s="1"/>
  <c r="B1447" i="5" s="1"/>
  <c r="B1448" i="5" s="1"/>
  <c r="B1449" i="5" s="1"/>
  <c r="B1450" i="5" s="1"/>
  <c r="B1451" i="5" s="1"/>
  <c r="B1452" i="5" s="1"/>
  <c r="B1453" i="5" s="1"/>
  <c r="B1454" i="5" s="1"/>
  <c r="B1455" i="5" s="1"/>
  <c r="B1456" i="5" s="1"/>
  <c r="B1457" i="5" s="1"/>
  <c r="B1458" i="5" s="1"/>
  <c r="B1459" i="5" s="1"/>
  <c r="B1460" i="5" s="1"/>
  <c r="B1461" i="5" s="1"/>
  <c r="B1462" i="5" s="1"/>
  <c r="B1463" i="5" s="1"/>
  <c r="B1464" i="5" s="1"/>
  <c r="B1465" i="5" s="1"/>
  <c r="B1466" i="5" s="1"/>
  <c r="B1467" i="5" s="1"/>
  <c r="B1468" i="5" s="1"/>
  <c r="B1469" i="5" s="1"/>
  <c r="B1470" i="5" s="1"/>
  <c r="B1471" i="5" s="1"/>
  <c r="B1472" i="5" s="1"/>
  <c r="B1473" i="5" s="1"/>
  <c r="B1474" i="5" s="1"/>
  <c r="B1475" i="5" s="1"/>
  <c r="B1476" i="5" s="1"/>
  <c r="B1477" i="5" s="1"/>
  <c r="B1478" i="5" s="1"/>
  <c r="B1479" i="5" s="1"/>
  <c r="B1480" i="5" s="1"/>
  <c r="B1481" i="5" s="1"/>
  <c r="B1482" i="5" s="1"/>
  <c r="B1483" i="5" s="1"/>
  <c r="B1484" i="5" s="1"/>
  <c r="B1485" i="5" s="1"/>
  <c r="B1486" i="5" s="1"/>
  <c r="B1487" i="5" s="1"/>
  <c r="B1488" i="5" s="1"/>
  <c r="B1489" i="5" s="1"/>
  <c r="B1490" i="5" s="1"/>
  <c r="B1491" i="5" s="1"/>
  <c r="B1492" i="5" s="1"/>
  <c r="B1493" i="5" s="1"/>
  <c r="B1494" i="5" s="1"/>
  <c r="B1495" i="5" s="1"/>
  <c r="B1496" i="5" s="1"/>
  <c r="B1497" i="5" s="1"/>
  <c r="B1498" i="5" s="1"/>
  <c r="B1499" i="5" s="1"/>
  <c r="B1500" i="5" s="1"/>
  <c r="B1501" i="5" s="1"/>
  <c r="B1502" i="5" s="1"/>
  <c r="B1503" i="5" s="1"/>
  <c r="B1504" i="5" s="1"/>
  <c r="B1505" i="5" s="1"/>
  <c r="B1506" i="5" s="1"/>
  <c r="B1507" i="5" s="1"/>
  <c r="B1508" i="5" s="1"/>
  <c r="B1509" i="5" s="1"/>
  <c r="B1510" i="5" s="1"/>
  <c r="B1511" i="5" s="1"/>
  <c r="B1512" i="5" s="1"/>
  <c r="B1513" i="5" s="1"/>
  <c r="B1514" i="5" s="1"/>
  <c r="B1515" i="5" s="1"/>
  <c r="B1516" i="5" s="1"/>
  <c r="B1517" i="5" s="1"/>
  <c r="B1518" i="5" s="1"/>
  <c r="B1519" i="5" s="1"/>
  <c r="B1520" i="5" s="1"/>
  <c r="B1521" i="5" s="1"/>
  <c r="B1522" i="5" s="1"/>
  <c r="B1523" i="5" s="1"/>
  <c r="B1524" i="5" s="1"/>
  <c r="B1525" i="5" s="1"/>
  <c r="B1526" i="5" s="1"/>
  <c r="B1527" i="5" s="1"/>
  <c r="B1528" i="5" s="1"/>
  <c r="B1529" i="5" s="1"/>
  <c r="B1530" i="5" s="1"/>
  <c r="B1531" i="5" s="1"/>
  <c r="B1532" i="5" s="1"/>
  <c r="B1533" i="5" s="1"/>
  <c r="B1534" i="5" s="1"/>
  <c r="B1535" i="5" s="1"/>
  <c r="B1536" i="5" s="1"/>
  <c r="B1537" i="5" s="1"/>
  <c r="B1538" i="5" s="1"/>
  <c r="B1539" i="5" s="1"/>
  <c r="B1540" i="5" s="1"/>
  <c r="B1541" i="5" s="1"/>
  <c r="B1542" i="5" s="1"/>
  <c r="B1543" i="5" s="1"/>
  <c r="B1544" i="5" s="1"/>
  <c r="B1545" i="5" s="1"/>
  <c r="B1546" i="5" s="1"/>
  <c r="B1547" i="5" s="1"/>
  <c r="B1548" i="5" s="1"/>
  <c r="B1549" i="5" s="1"/>
  <c r="B1550" i="5" s="1"/>
  <c r="B1551" i="5" s="1"/>
  <c r="B1552" i="5" s="1"/>
  <c r="B1553" i="5" s="1"/>
  <c r="B1554" i="5" s="1"/>
  <c r="B1555" i="5" s="1"/>
  <c r="B1556" i="5" s="1"/>
  <c r="B1557" i="5" s="1"/>
  <c r="B1558" i="5" s="1"/>
  <c r="B1559" i="5" s="1"/>
  <c r="B1560" i="5" s="1"/>
  <c r="B1561" i="5" s="1"/>
  <c r="B1562" i="5" s="1"/>
  <c r="B1563" i="5" s="1"/>
  <c r="B1564" i="5" s="1"/>
  <c r="B1565" i="5" s="1"/>
  <c r="B1566" i="5" s="1"/>
  <c r="B1567" i="5" s="1"/>
  <c r="B1568" i="5" s="1"/>
  <c r="B1569" i="5" s="1"/>
  <c r="B1570" i="5" s="1"/>
  <c r="B1571" i="5" s="1"/>
  <c r="B1572" i="5" s="1"/>
  <c r="B1573" i="5" s="1"/>
  <c r="B1574" i="5" s="1"/>
  <c r="B1575" i="5" s="1"/>
  <c r="B1576" i="5" s="1"/>
  <c r="B1577" i="5" s="1"/>
  <c r="B1578" i="5" s="1"/>
  <c r="B1579" i="5" s="1"/>
  <c r="B1580" i="5" s="1"/>
  <c r="B1581" i="5" s="1"/>
  <c r="B1582" i="5" s="1"/>
  <c r="B1583" i="5" s="1"/>
  <c r="B1584" i="5" s="1"/>
  <c r="B1585" i="5" s="1"/>
  <c r="B1586" i="5" s="1"/>
  <c r="B1587" i="5" s="1"/>
  <c r="B1588" i="5" s="1"/>
  <c r="B1589" i="5" s="1"/>
  <c r="B1590" i="5" s="1"/>
  <c r="B1591" i="5" s="1"/>
  <c r="B1592" i="5" s="1"/>
  <c r="B1593" i="5" s="1"/>
  <c r="B1594" i="5" s="1"/>
  <c r="B1595" i="5" s="1"/>
  <c r="B1596" i="5" s="1"/>
  <c r="B1597" i="5" s="1"/>
  <c r="B1598" i="5" s="1"/>
  <c r="B1599" i="5" s="1"/>
  <c r="B1600" i="5" s="1"/>
  <c r="B1601" i="5" s="1"/>
  <c r="B1602" i="5" s="1"/>
  <c r="B1603" i="5" s="1"/>
  <c r="B1604" i="5" s="1"/>
  <c r="B1605" i="5" s="1"/>
  <c r="B1606" i="5" s="1"/>
  <c r="B1607" i="5" s="1"/>
  <c r="B1608" i="5" s="1"/>
  <c r="B1609" i="5" s="1"/>
  <c r="B1610" i="5" s="1"/>
  <c r="B1611" i="5" s="1"/>
  <c r="B1612" i="5" s="1"/>
  <c r="B1613" i="5" s="1"/>
  <c r="B1614" i="5" s="1"/>
  <c r="B1615" i="5" s="1"/>
  <c r="B1616" i="5" s="1"/>
  <c r="B1617" i="5" s="1"/>
  <c r="B1618" i="5" s="1"/>
  <c r="B1619" i="5" s="1"/>
  <c r="B1620" i="5" s="1"/>
  <c r="B1621" i="5" s="1"/>
  <c r="B1622" i="5" s="1"/>
  <c r="B1623" i="5" s="1"/>
  <c r="B1624" i="5" s="1"/>
  <c r="B1625" i="5" s="1"/>
  <c r="B1626" i="5" s="1"/>
  <c r="B1627" i="5" s="1"/>
  <c r="B1628" i="5" s="1"/>
  <c r="B1629" i="5" s="1"/>
  <c r="B1630" i="5" s="1"/>
  <c r="B1631" i="5" s="1"/>
  <c r="B1632" i="5" s="1"/>
  <c r="B1633" i="5" s="1"/>
  <c r="B1634" i="5" s="1"/>
  <c r="B1635" i="5" s="1"/>
  <c r="B1636" i="5" s="1"/>
  <c r="B1637" i="5" s="1"/>
  <c r="B1638" i="5" s="1"/>
  <c r="B1639" i="5" s="1"/>
  <c r="B1640" i="5" s="1"/>
  <c r="B1641" i="5" s="1"/>
  <c r="B1642" i="5" s="1"/>
  <c r="B1643" i="5" s="1"/>
  <c r="B1644" i="5" s="1"/>
  <c r="B1645" i="5" s="1"/>
  <c r="B1646" i="5" s="1"/>
  <c r="B1647" i="5" s="1"/>
  <c r="B1648" i="5" s="1"/>
  <c r="B1649" i="5" s="1"/>
  <c r="B1650" i="5" s="1"/>
  <c r="B1651" i="5" s="1"/>
  <c r="B1652" i="5" s="1"/>
  <c r="B1653" i="5" s="1"/>
  <c r="B1654" i="5" s="1"/>
  <c r="B1655" i="5" s="1"/>
  <c r="B1656" i="5" s="1"/>
  <c r="B1657" i="5" s="1"/>
  <c r="B1658" i="5" s="1"/>
  <c r="B1659" i="5" s="1"/>
  <c r="B1660" i="5" s="1"/>
  <c r="B1661" i="5" s="1"/>
  <c r="B1662" i="5" s="1"/>
  <c r="B1663" i="5" s="1"/>
  <c r="B1664" i="5" s="1"/>
  <c r="B1665" i="5" s="1"/>
  <c r="B1666" i="5" s="1"/>
  <c r="B1667" i="5" s="1"/>
  <c r="B1668" i="5" s="1"/>
  <c r="B1669" i="5" s="1"/>
  <c r="B1670" i="5" s="1"/>
  <c r="B1671" i="5" s="1"/>
  <c r="B1672" i="5" s="1"/>
  <c r="B1673" i="5" s="1"/>
  <c r="B1674" i="5" s="1"/>
  <c r="B1675" i="5" s="1"/>
  <c r="B1676" i="5" s="1"/>
  <c r="B1677" i="5" s="1"/>
  <c r="B1678" i="5" s="1"/>
  <c r="B1679" i="5" s="1"/>
  <c r="B1680" i="5" s="1"/>
  <c r="B1681" i="5" s="1"/>
  <c r="B1682" i="5" s="1"/>
  <c r="B1683" i="5" s="1"/>
  <c r="B1684" i="5" s="1"/>
  <c r="B1685" i="5" s="1"/>
  <c r="B1686" i="5" s="1"/>
  <c r="B1687" i="5" s="1"/>
  <c r="B1688" i="5" s="1"/>
  <c r="B1689" i="5" s="1"/>
  <c r="B1690" i="5" s="1"/>
  <c r="B1691" i="5" s="1"/>
  <c r="B1692" i="5" s="1"/>
  <c r="B1693" i="5" s="1"/>
  <c r="B1694" i="5" s="1"/>
  <c r="B1695" i="5" s="1"/>
  <c r="B1696" i="5" s="1"/>
  <c r="B1697" i="5" s="1"/>
  <c r="B1698" i="5" s="1"/>
  <c r="B1699" i="5" s="1"/>
  <c r="B1700" i="5" s="1"/>
  <c r="B1701" i="5" s="1"/>
  <c r="B1702" i="5" s="1"/>
  <c r="B1703" i="5" s="1"/>
  <c r="B1704" i="5" s="1"/>
  <c r="B1705" i="5" s="1"/>
  <c r="B1706" i="5" s="1"/>
  <c r="B1707" i="5" s="1"/>
  <c r="B1708" i="5" s="1"/>
  <c r="B1709" i="5" s="1"/>
  <c r="B1710" i="5" s="1"/>
  <c r="B1711" i="5" s="1"/>
  <c r="B1712" i="5" s="1"/>
  <c r="B1713" i="5" s="1"/>
  <c r="B1714" i="5" s="1"/>
  <c r="B1715" i="5" s="1"/>
  <c r="B1716" i="5" s="1"/>
  <c r="B1717" i="5" s="1"/>
  <c r="B1718" i="5" s="1"/>
  <c r="B1719" i="5" s="1"/>
  <c r="B1720" i="5" s="1"/>
  <c r="B1721" i="5" s="1"/>
  <c r="B1722" i="5" s="1"/>
  <c r="B1723" i="5" s="1"/>
  <c r="B1724" i="5" s="1"/>
  <c r="B1725" i="5" s="1"/>
  <c r="B1726" i="5" s="1"/>
  <c r="B1727" i="5" s="1"/>
  <c r="B1728" i="5" s="1"/>
  <c r="B1729" i="5" s="1"/>
  <c r="B1730" i="5" s="1"/>
  <c r="B1731" i="5" s="1"/>
  <c r="B1732" i="5" s="1"/>
  <c r="B1733" i="5" s="1"/>
  <c r="B1734" i="5" s="1"/>
  <c r="B1735" i="5" s="1"/>
  <c r="B1736" i="5" s="1"/>
  <c r="B1737" i="5" s="1"/>
  <c r="B1738" i="5" s="1"/>
  <c r="B1739" i="5" s="1"/>
  <c r="B1740" i="5" s="1"/>
  <c r="B1741" i="5" s="1"/>
  <c r="B1742" i="5" s="1"/>
  <c r="B1743" i="5" s="1"/>
  <c r="B1744" i="5" s="1"/>
  <c r="B1745" i="5" s="1"/>
  <c r="B1746" i="5" s="1"/>
  <c r="B1747" i="5" s="1"/>
  <c r="B1748" i="5" s="1"/>
  <c r="B1750" i="5" s="1"/>
  <c r="B1751" i="5" s="1"/>
  <c r="B1752" i="5" s="1"/>
  <c r="A10" i="10"/>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9" i="10"/>
  <c r="I1703" i="5" l="1"/>
  <c r="K1650" i="5"/>
  <c r="I1650" i="5"/>
  <c r="I335" i="5" l="1"/>
  <c r="I334" i="5"/>
  <c r="I333" i="5"/>
  <c r="I332" i="5"/>
  <c r="I331" i="5"/>
  <c r="I330" i="5"/>
  <c r="I329" i="5"/>
  <c r="I328" i="5"/>
  <c r="I327" i="5"/>
  <c r="I326" i="5"/>
  <c r="I325" i="5"/>
  <c r="I324" i="5"/>
  <c r="I323" i="5"/>
  <c r="I322" i="5"/>
  <c r="I321" i="5"/>
  <c r="I320" i="5"/>
  <c r="I319" i="5"/>
  <c r="I318" i="5"/>
  <c r="I317" i="5"/>
  <c r="I316" i="5"/>
  <c r="I315" i="5"/>
  <c r="I314" i="5"/>
  <c r="I313" i="5"/>
  <c r="I312" i="5"/>
  <c r="I311" i="5"/>
  <c r="I310" i="5"/>
  <c r="I309" i="5"/>
  <c r="I308" i="5"/>
  <c r="I307" i="5"/>
  <c r="I306" i="5"/>
  <c r="I305" i="5"/>
  <c r="I304" i="5"/>
  <c r="I303" i="5"/>
  <c r="I302" i="5"/>
  <c r="I301" i="5"/>
  <c r="I300" i="5"/>
  <c r="I299" i="5"/>
  <c r="I298" i="5"/>
  <c r="I297" i="5"/>
  <c r="I296" i="5"/>
  <c r="I295" i="5"/>
  <c r="I294" i="5"/>
  <c r="I293" i="5"/>
  <c r="I292" i="5"/>
  <c r="I291" i="5"/>
  <c r="I290" i="5"/>
  <c r="I289" i="5"/>
  <c r="I288" i="5"/>
  <c r="I287" i="5"/>
  <c r="I286" i="5"/>
  <c r="I285" i="5"/>
  <c r="I284" i="5"/>
  <c r="I283" i="5"/>
  <c r="I282" i="5"/>
  <c r="I281" i="5"/>
  <c r="I280" i="5"/>
  <c r="I279" i="5"/>
  <c r="I278" i="5"/>
  <c r="I277" i="5"/>
  <c r="I276" i="5"/>
  <c r="I275" i="5"/>
  <c r="I274" i="5"/>
  <c r="I273" i="5"/>
  <c r="I272" i="5"/>
  <c r="I271" i="5"/>
  <c r="I270" i="5"/>
  <c r="I269" i="5"/>
  <c r="I268" i="5"/>
  <c r="I267" i="5"/>
  <c r="I266" i="5"/>
  <c r="I265" i="5"/>
  <c r="I264" i="5"/>
  <c r="I263" i="5"/>
  <c r="I262" i="5"/>
  <c r="I261" i="5"/>
  <c r="I260" i="5"/>
  <c r="I259" i="5"/>
  <c r="I258" i="5"/>
  <c r="I257" i="5"/>
  <c r="I256" i="5"/>
  <c r="I255" i="5"/>
  <c r="I254" i="5"/>
  <c r="I253" i="5"/>
  <c r="I252" i="5"/>
  <c r="I251" i="5"/>
  <c r="I250" i="5"/>
  <c r="I249" i="5"/>
  <c r="I248" i="5"/>
  <c r="I247" i="5"/>
  <c r="I246" i="5"/>
  <c r="I245" i="5"/>
  <c r="I244" i="5"/>
  <c r="I243" i="5"/>
  <c r="I242" i="5"/>
  <c r="I241" i="5"/>
  <c r="I240" i="5"/>
  <c r="I239" i="5"/>
  <c r="I238" i="5"/>
  <c r="I237" i="5"/>
  <c r="I236" i="5"/>
  <c r="I235" i="5"/>
  <c r="I234" i="5"/>
  <c r="I233" i="5"/>
  <c r="I232" i="5"/>
  <c r="I231" i="5"/>
  <c r="I230" i="5"/>
  <c r="H229" i="5"/>
  <c r="I229" i="5" s="1"/>
  <c r="I228" i="5"/>
  <c r="I227" i="5"/>
  <c r="I226" i="5"/>
  <c r="I225" i="5"/>
  <c r="I224" i="5"/>
  <c r="I223" i="5"/>
  <c r="I222" i="5"/>
  <c r="I221" i="5"/>
  <c r="I220" i="5"/>
  <c r="I219" i="5"/>
  <c r="I218" i="5"/>
  <c r="I217" i="5"/>
  <c r="I216" i="5"/>
  <c r="H215" i="5"/>
  <c r="I215" i="5" s="1"/>
  <c r="I214" i="5"/>
  <c r="H213" i="5"/>
  <c r="I213" i="5" s="1"/>
  <c r="H212" i="5"/>
  <c r="I212" i="5" s="1"/>
  <c r="I211" i="5"/>
  <c r="I210" i="5"/>
  <c r="I209" i="5"/>
  <c r="I208" i="5"/>
  <c r="I207" i="5"/>
  <c r="I206" i="5"/>
  <c r="I205" i="5"/>
  <c r="I204" i="5"/>
  <c r="H203" i="5"/>
  <c r="I203" i="5" s="1"/>
  <c r="H202" i="5"/>
  <c r="I202" i="5" s="1"/>
  <c r="H201" i="5"/>
  <c r="I201" i="5" s="1"/>
  <c r="I200" i="5"/>
  <c r="I199" i="5"/>
  <c r="I198" i="5"/>
  <c r="I197" i="5"/>
  <c r="H196" i="5"/>
  <c r="I196" i="5" s="1"/>
  <c r="H195" i="5"/>
  <c r="I195" i="5" s="1"/>
  <c r="H194" i="5"/>
  <c r="I194" i="5" s="1"/>
  <c r="I193" i="5"/>
  <c r="H192" i="5"/>
  <c r="I192" i="5" s="1"/>
  <c r="H191" i="5"/>
  <c r="I191" i="5" s="1"/>
  <c r="H190" i="5"/>
  <c r="I190" i="5" s="1"/>
  <c r="H189" i="5"/>
  <c r="I189" i="5" s="1"/>
  <c r="I188" i="5"/>
  <c r="I187" i="5"/>
  <c r="I186" i="5"/>
  <c r="I731" i="5"/>
  <c r="I730" i="5"/>
  <c r="I729" i="5"/>
  <c r="I728" i="5"/>
  <c r="I727" i="5"/>
  <c r="I726" i="5"/>
  <c r="I725" i="5"/>
  <c r="I724" i="5"/>
  <c r="I723" i="5"/>
  <c r="I722" i="5"/>
  <c r="I721" i="5"/>
  <c r="I720" i="5"/>
  <c r="I719" i="5"/>
  <c r="I718" i="5"/>
  <c r="I717" i="5"/>
  <c r="I716" i="5"/>
  <c r="I715" i="5"/>
  <c r="I714" i="5"/>
  <c r="I713" i="5"/>
  <c r="I712" i="5"/>
  <c r="I711" i="5"/>
  <c r="I710" i="5"/>
  <c r="I709" i="5"/>
  <c r="I708" i="5"/>
  <c r="I707" i="5"/>
  <c r="I706" i="5"/>
  <c r="I705" i="5"/>
  <c r="I704" i="5"/>
  <c r="I703" i="5"/>
  <c r="I702" i="5"/>
  <c r="I701" i="5"/>
  <c r="I699" i="5"/>
  <c r="I700" i="5"/>
  <c r="I698" i="5"/>
  <c r="I697" i="5"/>
  <c r="I696" i="5"/>
  <c r="I695" i="5"/>
  <c r="I694" i="5"/>
  <c r="I693" i="5"/>
  <c r="I692" i="5"/>
  <c r="I691" i="5"/>
  <c r="I690" i="5"/>
  <c r="I689" i="5"/>
  <c r="I688" i="5"/>
  <c r="I687" i="5"/>
  <c r="I686" i="5"/>
  <c r="I685" i="5"/>
  <c r="I684" i="5"/>
  <c r="I683" i="5"/>
  <c r="I682" i="5"/>
  <c r="I681" i="5"/>
  <c r="I680" i="5"/>
  <c r="I679" i="5"/>
  <c r="I678" i="5"/>
  <c r="I677" i="5"/>
  <c r="I676" i="5"/>
  <c r="I675" i="5"/>
  <c r="I674" i="5"/>
  <c r="I673" i="5"/>
  <c r="I672" i="5"/>
  <c r="I671" i="5"/>
  <c r="I670" i="5"/>
  <c r="I669" i="5"/>
  <c r="I668" i="5"/>
  <c r="I667" i="5"/>
  <c r="I666" i="5"/>
  <c r="I665" i="5"/>
  <c r="I664" i="5"/>
  <c r="I663" i="5"/>
  <c r="I662" i="5"/>
  <c r="I661" i="5"/>
  <c r="I660" i="5"/>
  <c r="I659" i="5"/>
  <c r="I658" i="5"/>
  <c r="I657" i="5"/>
  <c r="I656" i="5"/>
  <c r="I655" i="5"/>
  <c r="I654" i="5"/>
  <c r="I653" i="5"/>
  <c r="I652" i="5"/>
  <c r="I651" i="5"/>
  <c r="I650" i="5"/>
  <c r="I649" i="5"/>
  <c r="I648" i="5"/>
  <c r="I647" i="5"/>
  <c r="I646" i="5"/>
  <c r="I645" i="5"/>
  <c r="I644" i="5"/>
  <c r="I643" i="5"/>
  <c r="I642" i="5"/>
  <c r="I641" i="5"/>
  <c r="I640" i="5"/>
  <c r="I639" i="5"/>
  <c r="I638" i="5"/>
  <c r="I637" i="5"/>
  <c r="I636" i="5"/>
  <c r="I635" i="5"/>
  <c r="I634" i="5"/>
  <c r="I633" i="5"/>
  <c r="I632" i="5"/>
  <c r="I631" i="5"/>
  <c r="I630" i="5"/>
  <c r="I629" i="5"/>
  <c r="I628" i="5"/>
  <c r="I627" i="5"/>
  <c r="I626" i="5"/>
  <c r="I625" i="5"/>
  <c r="I624" i="5"/>
  <c r="I623" i="5"/>
  <c r="I622" i="5"/>
  <c r="I621" i="5"/>
  <c r="I620" i="5"/>
  <c r="I619" i="5"/>
  <c r="I618" i="5"/>
  <c r="I617" i="5"/>
  <c r="I616" i="5"/>
  <c r="I615" i="5"/>
  <c r="I614" i="5"/>
  <c r="I613" i="5"/>
  <c r="I612" i="5"/>
  <c r="I611" i="5"/>
  <c r="I610" i="5"/>
  <c r="I609" i="5"/>
  <c r="I608" i="5"/>
  <c r="I607" i="5"/>
  <c r="I606" i="5"/>
  <c r="I605" i="5"/>
  <c r="I604" i="5"/>
  <c r="I603" i="5"/>
  <c r="I602" i="5"/>
  <c r="I601" i="5"/>
  <c r="I600" i="5"/>
  <c r="I599" i="5"/>
  <c r="I598" i="5"/>
  <c r="I597" i="5"/>
  <c r="I596" i="5"/>
  <c r="I595" i="5"/>
  <c r="I594" i="5"/>
  <c r="I593" i="5"/>
  <c r="I592" i="5"/>
  <c r="I591" i="5"/>
  <c r="I590" i="5"/>
  <c r="I589" i="5"/>
  <c r="I588" i="5"/>
  <c r="I587" i="5"/>
  <c r="I586" i="5"/>
  <c r="I585" i="5"/>
  <c r="I584" i="5"/>
  <c r="I583" i="5"/>
  <c r="I582" i="5"/>
  <c r="I581" i="5"/>
  <c r="I580" i="5"/>
  <c r="I579" i="5"/>
  <c r="I578" i="5"/>
  <c r="I577" i="5"/>
  <c r="I576" i="5"/>
  <c r="I575" i="5"/>
  <c r="I574" i="5"/>
  <c r="I573" i="5"/>
  <c r="I572" i="5"/>
  <c r="I571" i="5"/>
  <c r="I570" i="5"/>
  <c r="I569" i="5"/>
  <c r="I568" i="5"/>
  <c r="I567" i="5"/>
  <c r="I566" i="5"/>
  <c r="I565" i="5"/>
  <c r="I564" i="5"/>
  <c r="I563" i="5"/>
  <c r="I562" i="5"/>
  <c r="I561" i="5"/>
  <c r="I560" i="5"/>
  <c r="I559" i="5"/>
  <c r="I558" i="5"/>
  <c r="I557" i="5"/>
  <c r="I556" i="5"/>
  <c r="I554" i="5"/>
  <c r="I553" i="5"/>
  <c r="I552" i="5"/>
  <c r="I551" i="5"/>
  <c r="I550" i="5"/>
  <c r="I549" i="5"/>
  <c r="I548" i="5"/>
  <c r="I547" i="5"/>
  <c r="I546" i="5"/>
  <c r="I545" i="5"/>
  <c r="I544" i="5"/>
  <c r="I543" i="5"/>
  <c r="I542" i="5"/>
  <c r="I541" i="5"/>
  <c r="I540" i="5"/>
  <c r="I539" i="5"/>
  <c r="I538" i="5"/>
  <c r="I537" i="5"/>
  <c r="I536" i="5"/>
  <c r="I535" i="5"/>
  <c r="I534" i="5"/>
  <c r="I533" i="5"/>
  <c r="I532" i="5"/>
  <c r="I531" i="5"/>
  <c r="I530" i="5"/>
  <c r="I529" i="5"/>
  <c r="I528" i="5"/>
  <c r="I527" i="5"/>
  <c r="I526" i="5"/>
  <c r="I525" i="5"/>
  <c r="I524" i="5"/>
  <c r="I523" i="5"/>
  <c r="I522" i="5"/>
  <c r="I521" i="5"/>
  <c r="I520" i="5"/>
  <c r="I519" i="5"/>
  <c r="I518" i="5"/>
  <c r="I517" i="5"/>
  <c r="I516" i="5"/>
  <c r="I515" i="5"/>
  <c r="I514" i="5"/>
  <c r="I513" i="5"/>
  <c r="I512" i="5"/>
  <c r="I511" i="5"/>
  <c r="I510" i="5"/>
  <c r="I509" i="5"/>
  <c r="I508" i="5"/>
  <c r="I507" i="5"/>
  <c r="I506" i="5"/>
  <c r="I505" i="5"/>
  <c r="I504" i="5"/>
  <c r="I503" i="5"/>
  <c r="I502" i="5"/>
  <c r="I501" i="5"/>
  <c r="I500" i="5"/>
  <c r="I499" i="5"/>
  <c r="I498" i="5"/>
  <c r="I497" i="5"/>
  <c r="I496" i="5"/>
  <c r="I495" i="5"/>
  <c r="I494" i="5"/>
  <c r="I493" i="5"/>
  <c r="I492" i="5"/>
  <c r="I491" i="5"/>
  <c r="I490" i="5"/>
  <c r="I489" i="5"/>
  <c r="I488" i="5"/>
  <c r="I487" i="5"/>
  <c r="I486" i="5"/>
  <c r="I485" i="5"/>
  <c r="I484" i="5"/>
  <c r="I483" i="5"/>
  <c r="I482" i="5"/>
  <c r="I481" i="5"/>
  <c r="I480" i="5"/>
  <c r="I479" i="5"/>
  <c r="I478" i="5"/>
  <c r="I477" i="5"/>
  <c r="I476" i="5"/>
  <c r="I475" i="5"/>
  <c r="I474" i="5"/>
  <c r="I473" i="5"/>
  <c r="I472" i="5"/>
  <c r="I471" i="5"/>
  <c r="I470" i="5"/>
  <c r="I469" i="5"/>
  <c r="I468" i="5"/>
  <c r="I467" i="5"/>
  <c r="I466" i="5"/>
  <c r="I465" i="5"/>
  <c r="I464" i="5"/>
  <c r="I463" i="5"/>
  <c r="I462" i="5"/>
  <c r="I461" i="5"/>
  <c r="I460" i="5"/>
  <c r="I459" i="5"/>
  <c r="I458" i="5"/>
  <c r="I457" i="5"/>
  <c r="I456" i="5"/>
  <c r="I455" i="5"/>
  <c r="I454" i="5"/>
  <c r="I453" i="5"/>
  <c r="I452" i="5"/>
  <c r="I451" i="5"/>
  <c r="I450" i="5"/>
  <c r="I449" i="5"/>
  <c r="I448" i="5"/>
  <c r="I447" i="5"/>
  <c r="I446" i="5"/>
  <c r="I445" i="5"/>
  <c r="I444" i="5"/>
  <c r="I443" i="5"/>
  <c r="I442" i="5"/>
  <c r="I441" i="5"/>
  <c r="I440" i="5"/>
  <c r="I439" i="5"/>
  <c r="I438" i="5"/>
  <c r="I437" i="5"/>
  <c r="I436" i="5"/>
  <c r="I435" i="5"/>
  <c r="I434" i="5"/>
  <c r="I433" i="5"/>
  <c r="I432" i="5"/>
  <c r="I431" i="5"/>
  <c r="I430" i="5"/>
  <c r="I429" i="5"/>
  <c r="I428" i="5"/>
  <c r="I427" i="5"/>
  <c r="I426" i="5"/>
  <c r="I425" i="5"/>
  <c r="I424" i="5"/>
  <c r="I423" i="5"/>
  <c r="I422" i="5"/>
  <c r="I421" i="5"/>
  <c r="I420" i="5"/>
  <c r="I419" i="5"/>
  <c r="I418" i="5"/>
  <c r="I417" i="5"/>
  <c r="I416" i="5"/>
  <c r="I415" i="5"/>
  <c r="I414" i="5"/>
  <c r="I413" i="5"/>
  <c r="I412" i="5"/>
  <c r="I411" i="5"/>
  <c r="I410" i="5"/>
  <c r="I409" i="5"/>
  <c r="I408" i="5"/>
  <c r="I407" i="5"/>
  <c r="I406" i="5"/>
  <c r="I405" i="5"/>
  <c r="I404" i="5"/>
  <c r="I403" i="5"/>
  <c r="I555" i="5"/>
  <c r="I402" i="5"/>
  <c r="I401" i="5"/>
  <c r="I400" i="5"/>
  <c r="I399" i="5"/>
  <c r="I398" i="5"/>
  <c r="I397" i="5"/>
  <c r="I396" i="5"/>
  <c r="I395" i="5"/>
  <c r="I394" i="5"/>
  <c r="I393" i="5"/>
  <c r="I392" i="5"/>
  <c r="I391" i="5"/>
  <c r="I390" i="5"/>
  <c r="I389" i="5"/>
  <c r="I388" i="5"/>
  <c r="I387" i="5"/>
  <c r="I386" i="5"/>
  <c r="I385" i="5"/>
  <c r="I384" i="5"/>
  <c r="I383" i="5"/>
  <c r="I382" i="5"/>
  <c r="I381" i="5"/>
  <c r="I380" i="5"/>
  <c r="I379" i="5"/>
  <c r="I378" i="5"/>
  <c r="I377" i="5"/>
  <c r="I376" i="5"/>
  <c r="I375" i="5"/>
  <c r="I374" i="5"/>
  <c r="I373" i="5"/>
  <c r="I372" i="5"/>
  <c r="I371" i="5"/>
  <c r="I370" i="5"/>
  <c r="I369" i="5"/>
  <c r="I368" i="5"/>
  <c r="I367" i="5"/>
  <c r="I366" i="5"/>
  <c r="I365" i="5"/>
  <c r="I364" i="5"/>
  <c r="I363" i="5"/>
  <c r="I362" i="5"/>
  <c r="I361" i="5"/>
  <c r="I360" i="5"/>
  <c r="I359" i="5"/>
  <c r="I358" i="5"/>
  <c r="I357" i="5"/>
  <c r="I356" i="5"/>
  <c r="I355" i="5"/>
  <c r="I354" i="5"/>
  <c r="I353" i="5"/>
  <c r="I352" i="5"/>
  <c r="I351" i="5"/>
  <c r="I350" i="5"/>
  <c r="I349" i="5"/>
  <c r="I348" i="5"/>
  <c r="I347" i="5"/>
  <c r="I346" i="5"/>
  <c r="I345" i="5"/>
  <c r="I344" i="5"/>
  <c r="I343" i="5"/>
  <c r="I342" i="5"/>
  <c r="I341" i="5"/>
  <c r="I340" i="5"/>
  <c r="I339" i="5"/>
  <c r="I338" i="5"/>
  <c r="I337" i="5"/>
  <c r="I336" i="5"/>
  <c r="A9" i="4" l="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 i="4"/>
  <c r="A8" i="15"/>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A33" i="15" s="1"/>
  <c r="A34" i="15" s="1"/>
  <c r="A35" i="15" s="1"/>
  <c r="A36" i="15" s="1"/>
  <c r="A37" i="15" s="1"/>
  <c r="A38" i="15" s="1"/>
  <c r="A39" i="15" s="1"/>
  <c r="A40" i="15" s="1"/>
  <c r="A41" i="15" s="1"/>
  <c r="A42" i="15" s="1"/>
  <c r="A43" i="15" s="1"/>
  <c r="A44" i="15" s="1"/>
  <c r="A45" i="15" s="1"/>
  <c r="A46" i="15" s="1"/>
  <c r="A47" i="15" s="1"/>
  <c r="A48" i="15" s="1"/>
  <c r="A49" i="15" s="1"/>
  <c r="A50" i="15" s="1"/>
  <c r="A51" i="15" s="1"/>
  <c r="A52" i="15" s="1"/>
  <c r="A53" i="15" s="1"/>
  <c r="A54" i="15" s="1"/>
  <c r="A55" i="15" s="1"/>
  <c r="A56" i="15" s="1"/>
  <c r="A57" i="15" s="1"/>
  <c r="A58" i="15" s="1"/>
  <c r="A59" i="15" s="1"/>
  <c r="A60" i="15" s="1"/>
  <c r="A61" i="15" s="1"/>
  <c r="A62" i="15" s="1"/>
  <c r="A63" i="15" s="1"/>
  <c r="A64" i="15" s="1"/>
  <c r="A65" i="15" s="1"/>
  <c r="A66" i="15" s="1"/>
  <c r="A67" i="15" s="1"/>
  <c r="A68" i="15" s="1"/>
  <c r="A69" i="15" s="1"/>
  <c r="A70" i="15" s="1"/>
  <c r="A71" i="15" s="1"/>
  <c r="A72" i="15" s="1"/>
  <c r="A73" i="15" s="1"/>
  <c r="A74" i="15" s="1"/>
  <c r="A75" i="15" s="1"/>
  <c r="A76" i="15" s="1"/>
  <c r="A77" i="15" s="1"/>
  <c r="A78" i="15" s="1"/>
  <c r="A79" i="15" s="1"/>
  <c r="A80" i="15" s="1"/>
  <c r="A81" i="15" s="1"/>
  <c r="A82" i="15" s="1"/>
  <c r="A83" i="15" s="1"/>
  <c r="A84" i="15" s="1"/>
  <c r="A85" i="15" s="1"/>
  <c r="A86" i="15" s="1"/>
  <c r="A87" i="15" s="1"/>
  <c r="A88" i="15" s="1"/>
  <c r="A89" i="15" s="1"/>
  <c r="A90" i="15" s="1"/>
  <c r="A91" i="15" s="1"/>
  <c r="A92" i="15" s="1"/>
  <c r="A93" i="15" s="1"/>
  <c r="A94" i="15" s="1"/>
  <c r="A95" i="15" s="1"/>
  <c r="A96" i="15" s="1"/>
  <c r="A97" i="15" s="1"/>
  <c r="A98" i="15" s="1"/>
  <c r="A99" i="15" s="1"/>
  <c r="A100" i="15" s="1"/>
  <c r="A101" i="15" s="1"/>
  <c r="A102" i="15" s="1"/>
  <c r="A103" i="15" s="1"/>
  <c r="A104" i="15" s="1"/>
  <c r="A105" i="15" s="1"/>
  <c r="A106" i="15" s="1"/>
  <c r="A107" i="15" s="1"/>
  <c r="A108" i="15" s="1"/>
  <c r="A109" i="15" s="1"/>
  <c r="A110" i="15" s="1"/>
  <c r="A111" i="15" s="1"/>
  <c r="A112" i="15" s="1"/>
  <c r="A113" i="15" s="1"/>
  <c r="A114" i="15" s="1"/>
  <c r="A115" i="15" s="1"/>
  <c r="A116" i="15" s="1"/>
  <c r="A117" i="15" s="1"/>
  <c r="A118" i="15" s="1"/>
  <c r="A119" i="15" s="1"/>
  <c r="A120" i="15" s="1"/>
  <c r="A121" i="15" s="1"/>
  <c r="A122" i="15" s="1"/>
  <c r="A123" i="15" s="1"/>
  <c r="A124" i="15" s="1"/>
  <c r="A125" i="15" s="1"/>
  <c r="A126" i="15" s="1"/>
  <c r="A127" i="15" s="1"/>
  <c r="A128" i="15" s="1"/>
  <c r="A129" i="15" s="1"/>
  <c r="A130" i="15" s="1"/>
  <c r="A131" i="15" s="1"/>
  <c r="A132" i="15" s="1"/>
  <c r="A133" i="15" s="1"/>
  <c r="A134" i="15" s="1"/>
  <c r="A135" i="15" s="1"/>
  <c r="A136" i="15" s="1"/>
  <c r="A137" i="15" s="1"/>
  <c r="A138" i="15" s="1"/>
  <c r="A139" i="15" s="1"/>
  <c r="A140" i="15" s="1"/>
  <c r="A141" i="15" s="1"/>
  <c r="A142" i="15" s="1"/>
  <c r="A143" i="15" s="1"/>
  <c r="A144" i="15" s="1"/>
  <c r="A145" i="15" s="1"/>
  <c r="A146" i="15" s="1"/>
  <c r="A147" i="15" s="1"/>
  <c r="A148" i="15" s="1"/>
  <c r="A149" i="15" s="1"/>
  <c r="A150" i="15" s="1"/>
  <c r="A151" i="15" s="1"/>
  <c r="A152" i="15" s="1"/>
  <c r="A153" i="15" s="1"/>
  <c r="A154" i="15" s="1"/>
  <c r="A155" i="15" s="1"/>
  <c r="A156" i="15" s="1"/>
  <c r="A157" i="15" s="1"/>
  <c r="A158" i="15" s="1"/>
  <c r="A159" i="15" s="1"/>
  <c r="A160" i="15" s="1"/>
  <c r="A9" i="7"/>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8" i="7"/>
  <c r="A9" i="8"/>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 i="8"/>
  <c r="A8" i="10"/>
  <c r="A117" i="10" s="1"/>
  <c r="A9" i="12"/>
  <c r="A10" i="12" s="1"/>
  <c r="A11" i="12" s="1"/>
  <c r="A12" i="12" s="1"/>
  <c r="A13" i="12" s="1"/>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A78" i="12" s="1"/>
  <c r="A79" i="12" s="1"/>
  <c r="A80" i="12" s="1"/>
  <c r="A81" i="12" s="1"/>
  <c r="A82" i="12" s="1"/>
  <c r="A83" i="12" s="1"/>
  <c r="A84" i="12" s="1"/>
  <c r="A85" i="12" s="1"/>
  <c r="A86" i="12" s="1"/>
  <c r="A87" i="12" s="1"/>
  <c r="A88" i="12" s="1"/>
  <c r="A89" i="12" s="1"/>
  <c r="A90" i="12" s="1"/>
  <c r="A91" i="12" s="1"/>
  <c r="A92" i="12" s="1"/>
  <c r="A93" i="12" s="1"/>
  <c r="A94" i="12" s="1"/>
  <c r="A95" i="12" s="1"/>
  <c r="A96" i="12" s="1"/>
  <c r="A97" i="12" s="1"/>
  <c r="A98" i="12" s="1"/>
  <c r="A99" i="12" s="1"/>
  <c r="A100" i="12" s="1"/>
  <c r="A101" i="12" s="1"/>
  <c r="A102" i="12" s="1"/>
  <c r="A103" i="12" s="1"/>
  <c r="A104" i="12" s="1"/>
  <c r="A105" i="12" s="1"/>
  <c r="A106" i="12" s="1"/>
  <c r="A107" i="12" s="1"/>
  <c r="A108" i="12" s="1"/>
  <c r="A109" i="12" s="1"/>
  <c r="A110" i="12" s="1"/>
  <c r="A111" i="12" s="1"/>
  <c r="A112" i="12" s="1"/>
  <c r="A113" i="12" s="1"/>
  <c r="A114" i="12" s="1"/>
  <c r="A115" i="12" s="1"/>
  <c r="A116" i="12" s="1"/>
  <c r="A117" i="12" s="1"/>
  <c r="A118" i="12" s="1"/>
  <c r="A119" i="12" s="1"/>
  <c r="A120" i="12" s="1"/>
  <c r="A121" i="12" s="1"/>
  <c r="A122" i="12" s="1"/>
  <c r="A123" i="12" s="1"/>
  <c r="A124" i="12" s="1"/>
  <c r="A125" i="12" s="1"/>
  <c r="A126" i="12" s="1"/>
  <c r="A127" i="12" s="1"/>
  <c r="A128" i="12" s="1"/>
  <c r="A129" i="12" s="1"/>
  <c r="A130" i="12" s="1"/>
  <c r="A131" i="12" s="1"/>
  <c r="A132" i="12" s="1"/>
  <c r="A133" i="12" s="1"/>
  <c r="A134" i="12" s="1"/>
  <c r="A135" i="12" s="1"/>
  <c r="A136" i="12" s="1"/>
  <c r="A137" i="12" s="1"/>
  <c r="A138" i="12" s="1"/>
  <c r="A139" i="12" s="1"/>
  <c r="A140" i="12" s="1"/>
  <c r="A141" i="12" s="1"/>
  <c r="A142" i="12" s="1"/>
  <c r="A143" i="12" s="1"/>
  <c r="A144" i="12" s="1"/>
  <c r="A145" i="12" s="1"/>
  <c r="A146" i="12" s="1"/>
  <c r="A147" i="12" s="1"/>
  <c r="A148" i="12" s="1"/>
  <c r="A149" i="12" s="1"/>
  <c r="A150" i="12" s="1"/>
  <c r="A151" i="12" s="1"/>
  <c r="A152" i="12" s="1"/>
  <c r="A153" i="12" s="1"/>
  <c r="A154" i="12" s="1"/>
  <c r="A155" i="12" s="1"/>
  <c r="A156" i="12" s="1"/>
  <c r="A8" i="12"/>
  <c r="G12" i="11"/>
  <c r="A8" i="13"/>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A42" i="13" s="1"/>
  <c r="A43" i="13" s="1"/>
  <c r="A44" i="13" s="1"/>
  <c r="A45" i="13" s="1"/>
  <c r="A46" i="13" s="1"/>
  <c r="A47" i="13" s="1"/>
  <c r="A48" i="13" s="1"/>
  <c r="A49" i="13" s="1"/>
  <c r="A50" i="13" s="1"/>
  <c r="A51" i="13" s="1"/>
  <c r="A52" i="13" s="1"/>
  <c r="A53" i="13" s="1"/>
  <c r="A54" i="13" s="1"/>
  <c r="A55" i="13" s="1"/>
  <c r="A56" i="13" s="1"/>
  <c r="A57" i="13" s="1"/>
  <c r="A58" i="13" s="1"/>
  <c r="A59" i="13" s="1"/>
  <c r="A60" i="13" s="1"/>
  <c r="A61" i="13" s="1"/>
  <c r="A62" i="13" s="1"/>
  <c r="A63" i="13" s="1"/>
  <c r="A64" i="13" s="1"/>
  <c r="A65" i="13" s="1"/>
  <c r="A66" i="13" s="1"/>
  <c r="A67" i="13" s="1"/>
  <c r="A68" i="13" s="1"/>
  <c r="A69" i="13" s="1"/>
  <c r="A70" i="13" s="1"/>
  <c r="A71" i="13" s="1"/>
  <c r="A72" i="13" s="1"/>
  <c r="A73" i="13" s="1"/>
  <c r="A74" i="13" s="1"/>
  <c r="A75" i="13" s="1"/>
  <c r="A76" i="13" s="1"/>
  <c r="A77" i="13" s="1"/>
  <c r="A78" i="13" s="1"/>
  <c r="A79" i="13" s="1"/>
  <c r="A80" i="13" s="1"/>
  <c r="A81" i="13" s="1"/>
  <c r="A82" i="13" s="1"/>
  <c r="A83" i="13" s="1"/>
  <c r="A84" i="13" s="1"/>
  <c r="A85" i="13" s="1"/>
  <c r="A86" i="13" s="1"/>
  <c r="A87" i="13" s="1"/>
  <c r="A88" i="13" s="1"/>
  <c r="A89" i="13" s="1"/>
  <c r="A90" i="13" s="1"/>
  <c r="A91" i="13" s="1"/>
  <c r="A92" i="13" s="1"/>
  <c r="A93" i="13" s="1"/>
  <c r="A94" i="13" s="1"/>
  <c r="A95" i="13" s="1"/>
  <c r="A96" i="13" s="1"/>
  <c r="A97" i="13" s="1"/>
  <c r="A98" i="13" s="1"/>
  <c r="A99" i="13" s="1"/>
  <c r="A100" i="13" s="1"/>
  <c r="A101" i="13" s="1"/>
  <c r="A102" i="13" s="1"/>
  <c r="A103" i="13" s="1"/>
  <c r="A104" i="13" s="1"/>
  <c r="A105" i="13" s="1"/>
  <c r="A106" i="13" s="1"/>
  <c r="A107" i="13" s="1"/>
  <c r="A108" i="13" s="1"/>
  <c r="A109" i="13" s="1"/>
  <c r="A110" i="13" s="1"/>
  <c r="A111" i="13" s="1"/>
  <c r="A112" i="13" s="1"/>
  <c r="A113" i="13" s="1"/>
  <c r="A114" i="13" s="1"/>
  <c r="A115" i="13" s="1"/>
  <c r="A116" i="13" s="1"/>
  <c r="A117" i="13" s="1"/>
  <c r="A118" i="13" s="1"/>
  <c r="A119" i="13" s="1"/>
  <c r="A120" i="13" s="1"/>
  <c r="A121" i="13" s="1"/>
  <c r="A122" i="13" s="1"/>
  <c r="A123" i="13" s="1"/>
  <c r="A124" i="13" s="1"/>
  <c r="A125" i="13" s="1"/>
  <c r="A126" i="13" s="1"/>
  <c r="A127" i="13" s="1"/>
  <c r="A128" i="13" s="1"/>
  <c r="A129" i="13" s="1"/>
  <c r="A130" i="13" s="1"/>
  <c r="A131" i="13" s="1"/>
  <c r="A132" i="13" s="1"/>
  <c r="A133" i="13" s="1"/>
  <c r="A134" i="13" s="1"/>
  <c r="A135" i="13" s="1"/>
  <c r="A136" i="13" s="1"/>
  <c r="A137" i="13" s="1"/>
  <c r="A138" i="13" s="1"/>
  <c r="A139" i="13" s="1"/>
  <c r="A140" i="13" s="1"/>
  <c r="A141" i="13" s="1"/>
  <c r="A142" i="13" s="1"/>
  <c r="A143" i="13" s="1"/>
  <c r="A144" i="13" s="1"/>
  <c r="A145" i="13" s="1"/>
  <c r="A146" i="13" s="1"/>
  <c r="A147" i="13" s="1"/>
  <c r="A148" i="13" s="1"/>
  <c r="A149" i="13" s="1"/>
  <c r="A150" i="13" s="1"/>
  <c r="A151" i="13" s="1"/>
  <c r="A152" i="13" s="1"/>
  <c r="A153" i="13" s="1"/>
  <c r="A154" i="13" s="1"/>
  <c r="A155" i="13" s="1"/>
  <c r="A156" i="13" s="1"/>
  <c r="A157" i="13" s="1"/>
  <c r="A158" i="13" s="1"/>
  <c r="A159" i="13" s="1"/>
  <c r="A160" i="13" s="1"/>
  <c r="A161" i="13" s="1"/>
  <c r="A162" i="13" s="1"/>
  <c r="A163" i="13" s="1"/>
  <c r="A164" i="13" s="1"/>
  <c r="A165" i="13" s="1"/>
  <c r="A166" i="13" s="1"/>
  <c r="A167" i="13" s="1"/>
  <c r="A168" i="13" s="1"/>
  <c r="A169" i="13" s="1"/>
  <c r="A170" i="13" s="1"/>
  <c r="A171" i="13" s="1"/>
  <c r="A172" i="13" s="1"/>
  <c r="A173" i="13" s="1"/>
  <c r="A174" i="13" s="1"/>
  <c r="A175" i="13" s="1"/>
  <c r="A176" i="13" s="1"/>
  <c r="A177" i="13" s="1"/>
  <c r="A178" i="13" s="1"/>
  <c r="A179" i="13" s="1"/>
  <c r="A180" i="13" s="1"/>
  <c r="A181" i="13" s="1"/>
  <c r="A182" i="13" s="1"/>
  <c r="A183" i="13" s="1"/>
  <c r="A184" i="13" s="1"/>
  <c r="A185" i="13" s="1"/>
  <c r="A186" i="13" s="1"/>
  <c r="A187" i="13" s="1"/>
  <c r="A188" i="13" s="1"/>
  <c r="A189" i="13" s="1"/>
  <c r="A190" i="13" s="1"/>
  <c r="A191" i="13" s="1"/>
  <c r="A192" i="13" s="1"/>
  <c r="A193" i="13" s="1"/>
  <c r="A194" i="13" s="1"/>
  <c r="A195" i="13" s="1"/>
  <c r="A196" i="13" s="1"/>
  <c r="A197" i="13" s="1"/>
  <c r="A198" i="13" s="1"/>
  <c r="A199" i="13" s="1"/>
  <c r="A200" i="13" s="1"/>
  <c r="A201" i="13" s="1"/>
  <c r="A202" i="13" s="1"/>
  <c r="A203" i="13" s="1"/>
  <c r="A204" i="13" s="1"/>
  <c r="A205" i="13" s="1"/>
  <c r="A206" i="13" s="1"/>
  <c r="A207" i="13" s="1"/>
  <c r="A208" i="13" s="1"/>
  <c r="A209" i="13" s="1"/>
  <c r="A210" i="13" s="1"/>
  <c r="A211" i="13" s="1"/>
  <c r="A212" i="13" s="1"/>
  <c r="A213" i="13" s="1"/>
  <c r="A214" i="13" s="1"/>
  <c r="A215" i="13" s="1"/>
  <c r="A216" i="13" s="1"/>
  <c r="A217" i="13" s="1"/>
  <c r="A218" i="13" s="1"/>
  <c r="A219" i="13" s="1"/>
  <c r="A220" i="13" s="1"/>
  <c r="A221" i="13" s="1"/>
  <c r="A222" i="13" s="1"/>
  <c r="A223" i="13" s="1"/>
  <c r="A224" i="13" s="1"/>
  <c r="A225" i="13" s="1"/>
  <c r="A226" i="13" s="1"/>
  <c r="A227" i="13" s="1"/>
  <c r="A228" i="13" s="1"/>
  <c r="A229" i="13" s="1"/>
  <c r="A230" i="13" s="1"/>
  <c r="A231" i="13" s="1"/>
  <c r="A232" i="13" s="1"/>
  <c r="A233" i="13" s="1"/>
  <c r="A234" i="13" s="1"/>
  <c r="A235" i="13" s="1"/>
  <c r="A236" i="13" s="1"/>
  <c r="A237" i="13" s="1"/>
  <c r="A238" i="13" s="1"/>
  <c r="A239" i="13" s="1"/>
  <c r="A240" i="13" s="1"/>
  <c r="A241" i="13" s="1"/>
  <c r="A242" i="13" s="1"/>
  <c r="A243" i="13" s="1"/>
  <c r="A244" i="13" s="1"/>
  <c r="A245" i="13" s="1"/>
  <c r="A246" i="13" s="1"/>
  <c r="A247" i="13" s="1"/>
  <c r="A248" i="13" s="1"/>
  <c r="A249" i="13" s="1"/>
  <c r="A250" i="13" s="1"/>
  <c r="A251" i="13" s="1"/>
  <c r="A252" i="13" s="1"/>
  <c r="A253" i="13" s="1"/>
  <c r="A254" i="13" s="1"/>
  <c r="A255" i="13" s="1"/>
  <c r="A256" i="13" s="1"/>
  <c r="A257" i="13" s="1"/>
  <c r="A258" i="13" s="1"/>
  <c r="A259" i="13" s="1"/>
  <c r="A260" i="13" s="1"/>
  <c r="A261" i="13" s="1"/>
  <c r="A262" i="13" s="1"/>
  <c r="A263" i="13" s="1"/>
  <c r="A264" i="13" s="1"/>
  <c r="A265" i="13" s="1"/>
  <c r="A266" i="13" s="1"/>
  <c r="A267" i="13" s="1"/>
  <c r="A268" i="13" s="1"/>
  <c r="A269" i="13" s="1"/>
  <c r="A270" i="13" s="1"/>
  <c r="A271" i="13" s="1"/>
  <c r="A272" i="13" s="1"/>
  <c r="A273" i="13" s="1"/>
  <c r="A274" i="13" s="1"/>
  <c r="A275" i="13" s="1"/>
  <c r="A276" i="13" s="1"/>
  <c r="A277" i="13" s="1"/>
  <c r="A278" i="13" s="1"/>
  <c r="A279" i="13" s="1"/>
  <c r="A280" i="13" s="1"/>
  <c r="A281" i="13" s="1"/>
  <c r="A282" i="13" s="1"/>
  <c r="A283" i="13" s="1"/>
  <c r="A284" i="13" s="1"/>
  <c r="A285" i="13" s="1"/>
  <c r="A286" i="13" s="1"/>
  <c r="A287" i="13" s="1"/>
  <c r="A288" i="13" s="1"/>
  <c r="A289" i="13" s="1"/>
  <c r="A290" i="13" s="1"/>
  <c r="A291" i="13" s="1"/>
  <c r="A292" i="13" s="1"/>
  <c r="A293" i="13" s="1"/>
  <c r="A294" i="13" s="1"/>
  <c r="A295" i="13" s="1"/>
  <c r="A296" i="13" s="1"/>
  <c r="A297" i="13" s="1"/>
  <c r="A298" i="13" s="1"/>
  <c r="A299" i="13" s="1"/>
  <c r="A300" i="13" s="1"/>
  <c r="A301" i="13" s="1"/>
  <c r="A302" i="13" s="1"/>
  <c r="A303" i="13" s="1"/>
  <c r="A304" i="13" s="1"/>
  <c r="A305" i="13" s="1"/>
  <c r="A306" i="13" s="1"/>
  <c r="A307" i="13" s="1"/>
  <c r="A308" i="13" s="1"/>
  <c r="A309" i="13" s="1"/>
  <c r="A310" i="13" s="1"/>
  <c r="A311" i="13" s="1"/>
  <c r="A312" i="13" s="1"/>
  <c r="A313" i="13" s="1"/>
  <c r="A314" i="13" s="1"/>
  <c r="A315" i="13" s="1"/>
  <c r="A316" i="13" s="1"/>
  <c r="A317" i="13" s="1"/>
  <c r="A318" i="13" s="1"/>
  <c r="A319" i="13" s="1"/>
  <c r="A320" i="13" s="1"/>
  <c r="A321" i="13" s="1"/>
  <c r="A322" i="13" s="1"/>
  <c r="A323" i="13" s="1"/>
  <c r="A324" i="13" s="1"/>
  <c r="A325" i="13" s="1"/>
  <c r="A326" i="13" s="1"/>
  <c r="A327" i="13" s="1"/>
  <c r="A328" i="13" s="1"/>
  <c r="A329" i="13" s="1"/>
  <c r="A330" i="13" s="1"/>
  <c r="A331" i="13" s="1"/>
  <c r="A332" i="13" s="1"/>
  <c r="A333" i="13" s="1"/>
  <c r="A334" i="13" s="1"/>
  <c r="A335" i="13" s="1"/>
  <c r="A336" i="13" s="1"/>
  <c r="A337" i="13" s="1"/>
  <c r="A338" i="13" s="1"/>
  <c r="A339" i="13" s="1"/>
  <c r="A340" i="13" s="1"/>
  <c r="A341" i="13" s="1"/>
  <c r="A342" i="13" s="1"/>
  <c r="A343" i="13" s="1"/>
  <c r="A344" i="13" s="1"/>
  <c r="A345" i="13" s="1"/>
  <c r="A346" i="13" s="1"/>
  <c r="A347" i="13" s="1"/>
  <c r="A348" i="13" s="1"/>
  <c r="A349" i="13" s="1"/>
  <c r="A350" i="13" s="1"/>
  <c r="A351" i="13" s="1"/>
  <c r="A352" i="13" s="1"/>
  <c r="A353" i="13" s="1"/>
  <c r="A354" i="13" s="1"/>
  <c r="A355" i="13" s="1"/>
  <c r="A356" i="13" s="1"/>
  <c r="A357" i="13" s="1"/>
  <c r="A358" i="13" s="1"/>
  <c r="A359" i="13" s="1"/>
  <c r="A360" i="13" s="1"/>
  <c r="A361" i="13" s="1"/>
  <c r="A362" i="13" s="1"/>
  <c r="A363" i="13" s="1"/>
  <c r="A364" i="13" s="1"/>
  <c r="A365" i="13" s="1"/>
  <c r="A366" i="13" s="1"/>
  <c r="A367" i="13" s="1"/>
  <c r="A368" i="13" s="1"/>
  <c r="A369" i="13" s="1"/>
  <c r="A370" i="13" s="1"/>
  <c r="A371" i="13" s="1"/>
  <c r="A372" i="13" s="1"/>
  <c r="A373" i="13" s="1"/>
  <c r="A374" i="13" s="1"/>
  <c r="A375" i="13" s="1"/>
  <c r="A376" i="13" s="1"/>
  <c r="A377" i="13" s="1"/>
  <c r="A378" i="13" s="1"/>
  <c r="A379" i="13" s="1"/>
  <c r="A380" i="13" s="1"/>
  <c r="A381" i="13" s="1"/>
  <c r="A382" i="13" s="1"/>
  <c r="A383" i="13" s="1"/>
  <c r="A384" i="13" s="1"/>
  <c r="A385" i="13" s="1"/>
  <c r="A386" i="13" s="1"/>
  <c r="A387" i="13" s="1"/>
  <c r="A388" i="13" s="1"/>
  <c r="A389" i="13" s="1"/>
  <c r="A390" i="13" s="1"/>
  <c r="A391" i="13" s="1"/>
  <c r="A392" i="13" s="1"/>
  <c r="A393" i="13" s="1"/>
  <c r="A394" i="13" s="1"/>
  <c r="A395" i="13" s="1"/>
  <c r="A396" i="13" s="1"/>
  <c r="A397" i="13" s="1"/>
  <c r="A398" i="13" s="1"/>
  <c r="A399" i="13" s="1"/>
  <c r="A400" i="13" s="1"/>
  <c r="A401" i="13" s="1"/>
  <c r="A402" i="13" s="1"/>
  <c r="A8" i="6"/>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116" i="10" l="1"/>
  <c r="A118" i="10"/>
  <c r="A312" i="6"/>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I1720" i="5"/>
  <c r="I1698" i="5"/>
  <c r="I1683" i="5"/>
  <c r="I1645" i="5"/>
  <c r="I1600" i="5"/>
  <c r="I1602" i="5"/>
  <c r="I1604" i="5"/>
  <c r="I1603" i="5"/>
  <c r="I1601" i="5"/>
  <c r="I1446" i="5"/>
  <c r="I1484" i="5"/>
  <c r="I1483" i="5"/>
  <c r="I1460" i="5"/>
  <c r="I1447" i="5"/>
  <c r="I1392" i="5"/>
  <c r="I1391" i="5"/>
  <c r="I1390" i="5"/>
  <c r="I1381" i="5"/>
  <c r="I1377" i="5"/>
  <c r="I1371" i="5"/>
  <c r="I1360" i="5"/>
  <c r="I1353" i="5"/>
  <c r="I1355" i="5"/>
  <c r="I1348" i="5"/>
  <c r="I1365" i="5"/>
  <c r="I1349" i="5"/>
  <c r="I1361" i="5"/>
  <c r="I1366" i="5"/>
  <c r="I1364" i="5"/>
  <c r="I1359" i="5"/>
  <c r="I1363" i="5"/>
  <c r="I1362" i="5"/>
  <c r="I1592" i="5"/>
  <c r="I1358" i="5"/>
  <c r="I1357" i="5"/>
  <c r="I1350" i="5"/>
  <c r="I1356" i="5"/>
  <c r="I1354" i="5"/>
  <c r="I1352" i="5"/>
  <c r="I1351" i="5"/>
  <c r="I1346" i="5"/>
  <c r="I1347" i="5"/>
  <c r="I1478" i="5"/>
  <c r="I1345" i="5"/>
  <c r="I1343" i="5"/>
  <c r="I1329" i="5"/>
  <c r="I1330" i="5"/>
  <c r="I1334" i="5"/>
  <c r="I1331" i="5"/>
  <c r="I1337" i="5"/>
  <c r="I1341" i="5"/>
  <c r="I1326" i="5"/>
  <c r="I1338" i="5"/>
  <c r="I1336" i="5"/>
  <c r="I1332" i="5"/>
  <c r="I1339" i="5"/>
  <c r="I1335" i="5"/>
  <c r="I1328" i="5"/>
  <c r="I1340" i="5"/>
  <c r="I1333" i="5"/>
  <c r="I1327" i="5"/>
  <c r="H122" i="12"/>
  <c r="H150" i="12"/>
  <c r="H147" i="12"/>
  <c r="H148" i="12"/>
  <c r="H149" i="12"/>
  <c r="H152" i="12"/>
  <c r="H153" i="12"/>
  <c r="H151" i="12"/>
  <c r="H145" i="12"/>
  <c r="H144" i="12"/>
  <c r="H137" i="12"/>
  <c r="H126" i="12"/>
  <c r="H127" i="12"/>
  <c r="H143" i="12"/>
  <c r="H140" i="12"/>
  <c r="H142" i="12"/>
  <c r="H141" i="12"/>
  <c r="H139" i="12"/>
  <c r="H138" i="12"/>
  <c r="H155" i="12"/>
  <c r="H154" i="12"/>
  <c r="H136" i="12"/>
  <c r="H135" i="12"/>
  <c r="H134" i="12"/>
  <c r="H133" i="12"/>
  <c r="H132" i="12"/>
  <c r="H131" i="12"/>
  <c r="H130" i="12"/>
  <c r="H129" i="12"/>
  <c r="H128" i="12"/>
  <c r="H124" i="12"/>
  <c r="H125" i="12"/>
  <c r="H123" i="12"/>
  <c r="H121" i="12"/>
  <c r="H120" i="12"/>
  <c r="H98" i="12"/>
  <c r="H119" i="12"/>
  <c r="H146" i="12"/>
  <c r="H118" i="12"/>
  <c r="H117" i="12"/>
  <c r="H116" i="12"/>
  <c r="H115" i="12"/>
  <c r="H114" i="12"/>
  <c r="H113" i="12"/>
  <c r="H112" i="12"/>
  <c r="H111" i="12"/>
  <c r="H75" i="12"/>
  <c r="H110" i="12"/>
  <c r="H109" i="12"/>
  <c r="H107" i="12"/>
  <c r="H108" i="12"/>
  <c r="H71" i="12"/>
  <c r="H99" i="12"/>
  <c r="H86" i="12"/>
  <c r="H82" i="12"/>
  <c r="H79" i="12"/>
  <c r="H84" i="12"/>
  <c r="H72" i="12"/>
  <c r="H83" i="12"/>
  <c r="H88" i="12"/>
  <c r="H92" i="12"/>
  <c r="H91" i="12"/>
  <c r="H97" i="12"/>
  <c r="H96" i="12"/>
  <c r="H93" i="12"/>
  <c r="H95" i="12"/>
  <c r="H87" i="12"/>
  <c r="H100" i="12"/>
  <c r="H90" i="12"/>
  <c r="H89" i="12"/>
  <c r="H85" i="12"/>
  <c r="H77" i="12"/>
  <c r="H80" i="12"/>
  <c r="H78" i="12"/>
  <c r="H101" i="12"/>
  <c r="H94" i="12"/>
  <c r="H81" i="12"/>
  <c r="H73" i="12"/>
  <c r="H76" i="12"/>
  <c r="H69" i="12"/>
  <c r="H106" i="12"/>
  <c r="H74" i="12"/>
  <c r="H70" i="12"/>
  <c r="H105" i="12"/>
  <c r="H104" i="12"/>
  <c r="H103" i="12"/>
  <c r="H102" i="12"/>
  <c r="H67" i="12"/>
  <c r="H68" i="12"/>
  <c r="H66" i="12"/>
  <c r="H64" i="12"/>
  <c r="H65" i="12"/>
  <c r="H63" i="12"/>
  <c r="H47" i="12"/>
  <c r="H62" i="12"/>
  <c r="H58" i="12"/>
  <c r="H60" i="12"/>
  <c r="H59" i="12"/>
  <c r="H57" i="12"/>
  <c r="H61" i="12"/>
  <c r="H56" i="12"/>
  <c r="H54" i="12"/>
  <c r="H55" i="12"/>
  <c r="H52" i="12"/>
  <c r="H53" i="12"/>
  <c r="H45" i="12"/>
  <c r="H49" i="12"/>
  <c r="G50" i="12"/>
  <c r="H50" i="12" s="1"/>
  <c r="H35" i="12"/>
  <c r="H37" i="12"/>
  <c r="G36" i="12"/>
  <c r="H36" i="12" s="1"/>
  <c r="H32" i="12"/>
  <c r="H43" i="12"/>
  <c r="H46" i="12"/>
  <c r="G13" i="12"/>
  <c r="H13" i="12" s="1"/>
  <c r="H38" i="12"/>
  <c r="H51" i="12"/>
  <c r="H44" i="12"/>
  <c r="H48" i="12"/>
  <c r="H39" i="12"/>
  <c r="H29" i="12"/>
  <c r="H30" i="12"/>
  <c r="H23" i="12"/>
  <c r="G23" i="12"/>
  <c r="G22" i="12"/>
  <c r="H22" i="12" s="1"/>
  <c r="G24" i="12"/>
  <c r="H24" i="12" s="1"/>
  <c r="G17" i="12"/>
  <c r="H17" i="12" s="1"/>
  <c r="H34" i="12"/>
  <c r="G34" i="12"/>
  <c r="G10" i="12"/>
  <c r="H10" i="12" s="1"/>
  <c r="G33" i="12"/>
  <c r="H33" i="12" s="1"/>
  <c r="H21" i="12"/>
  <c r="H31" i="12"/>
  <c r="H20" i="12"/>
  <c r="G11" i="12"/>
  <c r="H11" i="12" s="1"/>
  <c r="H18" i="12"/>
  <c r="H40" i="12"/>
  <c r="H41" i="12"/>
  <c r="G15" i="12"/>
  <c r="H15" i="12" s="1"/>
  <c r="H26" i="12"/>
  <c r="H19" i="12"/>
  <c r="H42" i="12"/>
  <c r="G16" i="12"/>
  <c r="H16" i="12" s="1"/>
  <c r="H28" i="12"/>
  <c r="H14" i="12"/>
  <c r="H27" i="12"/>
  <c r="H12" i="12"/>
  <c r="G12" i="12"/>
  <c r="H8" i="12"/>
  <c r="H25" i="12"/>
  <c r="H156" i="12"/>
  <c r="H9" i="12"/>
  <c r="H7" i="12"/>
  <c r="A119" i="10" l="1"/>
  <c r="A120" i="10" s="1"/>
  <c r="A121" i="10" s="1"/>
  <c r="I1323" i="5" l="1"/>
  <c r="I1325" i="5"/>
  <c r="I1319" i="5"/>
  <c r="I1320" i="5"/>
  <c r="I1300" i="5"/>
  <c r="I1324" i="5"/>
  <c r="I1304" i="5"/>
  <c r="I1321" i="5"/>
  <c r="I1303" i="5"/>
  <c r="I1301" i="5"/>
  <c r="I1318" i="5"/>
  <c r="I1297" i="5"/>
  <c r="I1302" i="5"/>
  <c r="I1317" i="5"/>
  <c r="I1305" i="5"/>
  <c r="I1307" i="5"/>
  <c r="I1313" i="5"/>
  <c r="I1314" i="5"/>
  <c r="I1316" i="5"/>
  <c r="I1312" i="5"/>
  <c r="I1315" i="5"/>
  <c r="I1311" i="5"/>
  <c r="I1310" i="5"/>
  <c r="I1309" i="5"/>
  <c r="I1308" i="5"/>
  <c r="I1306" i="5"/>
  <c r="I1291" i="5"/>
  <c r="I1299" i="5"/>
  <c r="I1290" i="5"/>
  <c r="I1298" i="5"/>
  <c r="I1288" i="5"/>
  <c r="I1295" i="5"/>
  <c r="I1294" i="5"/>
  <c r="I1293" i="5"/>
  <c r="I1296" i="5"/>
  <c r="I1292" i="5"/>
  <c r="I1284" i="5"/>
  <c r="I1289" i="5"/>
  <c r="I1287" i="5"/>
  <c r="I1223" i="5"/>
  <c r="I1286" i="5"/>
  <c r="I1267" i="5"/>
  <c r="I1264" i="5"/>
  <c r="I1244" i="5"/>
  <c r="I1263" i="5"/>
  <c r="I1285" i="5"/>
  <c r="I1262" i="5"/>
  <c r="I1283" i="5"/>
  <c r="I1276" i="5"/>
  <c r="I1260" i="5"/>
  <c r="I1280" i="5"/>
  <c r="I1275" i="5"/>
  <c r="I1274" i="5"/>
  <c r="I1273" i="5"/>
  <c r="I1272" i="5"/>
  <c r="I1271" i="5"/>
  <c r="I1270" i="5"/>
  <c r="I1269" i="5"/>
  <c r="I1268" i="5"/>
  <c r="I1265" i="5"/>
  <c r="I1282" i="5"/>
  <c r="I1277" i="5"/>
  <c r="I1278" i="5"/>
  <c r="I1261" i="5"/>
  <c r="I1279" i="5"/>
  <c r="I1281" i="5"/>
  <c r="I1266" i="5"/>
  <c r="I1257" i="5"/>
  <c r="I1238" i="5"/>
  <c r="I1241" i="5"/>
  <c r="I1242" i="5"/>
  <c r="I1256" i="5"/>
  <c r="I1255" i="5"/>
  <c r="I1249" i="5"/>
  <c r="I1258" i="5"/>
  <c r="I1250" i="5"/>
  <c r="I1247" i="5"/>
  <c r="I1245" i="5"/>
  <c r="I1237" i="5"/>
  <c r="I1251" i="5"/>
  <c r="I1253" i="5"/>
  <c r="I1252" i="5"/>
  <c r="I1259" i="5"/>
  <c r="I1246" i="5"/>
  <c r="I1243" i="5"/>
  <c r="I1239" i="5"/>
  <c r="I1240" i="5"/>
  <c r="I1254" i="5"/>
  <c r="I1248" i="5"/>
  <c r="I1236" i="5"/>
  <c r="I1235" i="5"/>
  <c r="I1234" i="5"/>
  <c r="I1233" i="5"/>
  <c r="I1232" i="5"/>
  <c r="I1231" i="5"/>
  <c r="I1230" i="5"/>
  <c r="I1229" i="5"/>
  <c r="I1228" i="5"/>
  <c r="I1227" i="5"/>
  <c r="I1226" i="5"/>
  <c r="I1225" i="5"/>
  <c r="I1224" i="5"/>
  <c r="I1222" i="5"/>
  <c r="I1221" i="5"/>
  <c r="I1220" i="5"/>
  <c r="I1219" i="5"/>
  <c r="I1218" i="5"/>
  <c r="I1217" i="5"/>
  <c r="H120" i="16"/>
  <c r="H119" i="16"/>
  <c r="H114" i="16"/>
  <c r="H113" i="16"/>
  <c r="H112" i="16"/>
  <c r="H111" i="16"/>
  <c r="H110" i="16"/>
  <c r="H109" i="16"/>
  <c r="H108" i="16"/>
  <c r="H107" i="16"/>
  <c r="H106" i="16"/>
  <c r="H105" i="16"/>
  <c r="H104" i="16"/>
  <c r="H103" i="16"/>
  <c r="H102" i="16"/>
  <c r="H101" i="16"/>
  <c r="H100" i="16"/>
  <c r="H99" i="16"/>
  <c r="H98" i="16"/>
  <c r="H97" i="16"/>
  <c r="H96" i="16"/>
  <c r="H95" i="16"/>
  <c r="H94" i="16"/>
  <c r="H93" i="16"/>
  <c r="H92" i="16"/>
  <c r="H91" i="16"/>
  <c r="H90" i="16"/>
  <c r="H89" i="16"/>
  <c r="H88" i="16"/>
  <c r="H87" i="16"/>
  <c r="H86" i="16"/>
  <c r="H85" i="16"/>
  <c r="H84" i="16"/>
  <c r="H83" i="16"/>
  <c r="H82" i="16"/>
  <c r="H81" i="16"/>
  <c r="H80" i="16"/>
  <c r="H79" i="16"/>
  <c r="H78" i="16"/>
  <c r="H77" i="16"/>
  <c r="H76" i="16"/>
  <c r="H75" i="16"/>
  <c r="H74" i="16"/>
  <c r="H73" i="16"/>
  <c r="H72" i="16"/>
  <c r="H71" i="16"/>
  <c r="H70" i="16"/>
  <c r="H69" i="16"/>
  <c r="H68" i="16"/>
  <c r="H67" i="16"/>
  <c r="H66" i="16"/>
  <c r="H65" i="16"/>
  <c r="H64" i="16"/>
  <c r="H63" i="16"/>
  <c r="H62" i="16"/>
  <c r="H61" i="16"/>
  <c r="H60" i="16"/>
  <c r="H59" i="16"/>
  <c r="H58" i="16"/>
  <c r="H57" i="16"/>
  <c r="H56" i="16"/>
  <c r="H55" i="16"/>
  <c r="H54" i="16"/>
  <c r="H53" i="16"/>
  <c r="H52" i="16"/>
  <c r="H51" i="16"/>
  <c r="H50" i="16"/>
  <c r="H49" i="16"/>
  <c r="H48" i="16"/>
  <c r="H47" i="16"/>
  <c r="H46" i="16"/>
  <c r="H45"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9" i="16"/>
  <c r="H18" i="16"/>
  <c r="H17" i="16"/>
  <c r="H16" i="16"/>
  <c r="H15" i="16"/>
  <c r="H14" i="16"/>
  <c r="H13" i="16"/>
  <c r="H12" i="16"/>
  <c r="H11" i="16"/>
  <c r="H10" i="16"/>
  <c r="H9" i="16"/>
  <c r="H8" i="16"/>
  <c r="A8" i="16"/>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A31" i="16" s="1"/>
  <c r="A32" i="16" s="1"/>
  <c r="A33" i="16" s="1"/>
  <c r="A34" i="16" s="1"/>
  <c r="A35" i="16" s="1"/>
  <c r="A36" i="16" s="1"/>
  <c r="A37" i="16" s="1"/>
  <c r="A38" i="16" s="1"/>
  <c r="A39" i="16" s="1"/>
  <c r="A40" i="16" s="1"/>
  <c r="A41" i="16" s="1"/>
  <c r="A42" i="16" s="1"/>
  <c r="A43" i="16" s="1"/>
  <c r="A44" i="16" s="1"/>
  <c r="A45" i="16" s="1"/>
  <c r="A46" i="16" s="1"/>
  <c r="A47" i="16" s="1"/>
  <c r="A48" i="16" s="1"/>
  <c r="A49" i="16" s="1"/>
  <c r="A50" i="16" s="1"/>
  <c r="A51" i="16" s="1"/>
  <c r="A52" i="16" s="1"/>
  <c r="A53" i="16" s="1"/>
  <c r="A54" i="16" s="1"/>
  <c r="A55" i="16" s="1"/>
  <c r="A56" i="16" s="1"/>
  <c r="A57" i="16" s="1"/>
  <c r="A58" i="16" s="1"/>
  <c r="A59" i="16" s="1"/>
  <c r="A60" i="16" s="1"/>
  <c r="A61" i="16" s="1"/>
  <c r="A62" i="16" s="1"/>
  <c r="A63" i="16" s="1"/>
  <c r="A64" i="16" s="1"/>
  <c r="A65" i="16" s="1"/>
  <c r="A66" i="16" s="1"/>
  <c r="A67" i="16" s="1"/>
  <c r="A68" i="16" s="1"/>
  <c r="A69" i="16" s="1"/>
  <c r="A70" i="16" s="1"/>
  <c r="A71" i="16" s="1"/>
  <c r="A72" i="16" s="1"/>
  <c r="A73" i="16" s="1"/>
  <c r="A74" i="16" s="1"/>
  <c r="A75" i="16" s="1"/>
  <c r="A76" i="16" s="1"/>
  <c r="A77" i="16" s="1"/>
  <c r="A78" i="16" s="1"/>
  <c r="A79" i="16" s="1"/>
  <c r="A80" i="16" s="1"/>
  <c r="A81" i="16" s="1"/>
  <c r="A82" i="16" s="1"/>
  <c r="A83" i="16" s="1"/>
  <c r="A84" i="16" s="1"/>
  <c r="A85" i="16" s="1"/>
  <c r="A86" i="16" s="1"/>
  <c r="A87" i="16" s="1"/>
  <c r="A88" i="16" s="1"/>
  <c r="A89" i="16" s="1"/>
  <c r="A90" i="16" s="1"/>
  <c r="A91" i="16" s="1"/>
  <c r="A92" i="16" s="1"/>
  <c r="A93" i="16" s="1"/>
  <c r="A94" i="16" s="1"/>
  <c r="A95" i="16" s="1"/>
  <c r="A96" i="16" s="1"/>
  <c r="A97" i="16" s="1"/>
  <c r="A98" i="16" s="1"/>
  <c r="A99" i="16" s="1"/>
  <c r="A100" i="16" s="1"/>
  <c r="A101" i="16" s="1"/>
  <c r="A102" i="16" s="1"/>
  <c r="A103" i="16" s="1"/>
  <c r="A104" i="16" s="1"/>
  <c r="A105" i="16" s="1"/>
  <c r="A106" i="16" s="1"/>
  <c r="A107" i="16" s="1"/>
  <c r="A108" i="16" s="1"/>
  <c r="A109" i="16" s="1"/>
  <c r="A110" i="16" s="1"/>
  <c r="A111" i="16" s="1"/>
  <c r="A112" i="16" s="1"/>
  <c r="A113" i="16" s="1"/>
  <c r="A114" i="16" s="1"/>
  <c r="A115" i="16" s="1"/>
  <c r="H7" i="16"/>
  <c r="I1134" i="5" l="1"/>
  <c r="I1133" i="5"/>
  <c r="I1131" i="5"/>
  <c r="I1132" i="5"/>
  <c r="I1129" i="5"/>
  <c r="I1128" i="5"/>
  <c r="I1130" i="5"/>
  <c r="I1087" i="5"/>
  <c r="I1102" i="5"/>
  <c r="I1099" i="5"/>
  <c r="I1043" i="5"/>
  <c r="I1098" i="5"/>
  <c r="I1101" i="5"/>
  <c r="I1100" i="5"/>
  <c r="I1118" i="5"/>
  <c r="I1107" i="5"/>
  <c r="I1121" i="5"/>
  <c r="I1104" i="5"/>
  <c r="I1110" i="5"/>
  <c r="I1105" i="5"/>
  <c r="I1122" i="5"/>
  <c r="I1124" i="5"/>
  <c r="I1112" i="5"/>
  <c r="I1126" i="5"/>
  <c r="I1123" i="5"/>
  <c r="I1103" i="5"/>
  <c r="I1114" i="5"/>
  <c r="I1117" i="5"/>
  <c r="I1109" i="5"/>
  <c r="I1127" i="5"/>
  <c r="I1111" i="5"/>
  <c r="I1115" i="5"/>
  <c r="I1120" i="5"/>
  <c r="I1119" i="5"/>
  <c r="I1125" i="5"/>
  <c r="I1113" i="5"/>
  <c r="I1108" i="5"/>
  <c r="I1116" i="5"/>
  <c r="I1106" i="5"/>
  <c r="I1092" i="5"/>
  <c r="I1090" i="5"/>
  <c r="I1089" i="5"/>
  <c r="I1096" i="5"/>
  <c r="I1097" i="5"/>
  <c r="I1095" i="5"/>
  <c r="I1094" i="5"/>
  <c r="I1093" i="5"/>
  <c r="I1091" i="5"/>
  <c r="I1088" i="5"/>
  <c r="I1086" i="5"/>
  <c r="I1008" i="5"/>
  <c r="I1076" i="5"/>
  <c r="I1085" i="5"/>
  <c r="I1007" i="5"/>
  <c r="I1053" i="5"/>
  <c r="I1063" i="5"/>
  <c r="I983" i="5"/>
  <c r="I1081" i="5"/>
  <c r="I1005" i="5"/>
  <c r="I1084" i="5"/>
  <c r="I1083" i="5"/>
  <c r="I1082" i="5"/>
  <c r="I1080" i="5"/>
  <c r="I1079" i="5"/>
  <c r="I1078" i="5"/>
  <c r="I1033" i="5"/>
  <c r="I1001" i="5"/>
  <c r="I1074" i="5"/>
  <c r="I1075" i="5"/>
  <c r="I1077" i="5"/>
  <c r="I1072" i="5"/>
  <c r="I1071" i="5"/>
  <c r="I1073" i="5"/>
  <c r="I1069" i="5"/>
  <c r="I1070" i="5"/>
  <c r="I1068" i="5"/>
  <c r="I1059" i="5"/>
  <c r="I1055" i="5"/>
  <c r="I1050" i="5"/>
  <c r="I1062" i="5"/>
  <c r="I1066" i="5"/>
  <c r="I1065" i="5"/>
  <c r="I1061" i="5"/>
  <c r="I1052" i="5"/>
  <c r="I1060" i="5"/>
  <c r="I1051" i="5"/>
  <c r="I1049" i="5"/>
  <c r="I1064" i="5"/>
  <c r="I1045" i="5"/>
  <c r="I1048" i="5"/>
  <c r="I1047" i="5"/>
  <c r="I1046" i="5"/>
  <c r="I1044" i="5"/>
  <c r="I1042" i="5"/>
  <c r="I1067" i="5"/>
  <c r="I1041" i="5"/>
  <c r="I1040" i="5"/>
  <c r="I1039" i="5"/>
  <c r="I1038" i="5"/>
  <c r="I1037" i="5"/>
  <c r="I1036" i="5"/>
  <c r="I1035" i="5"/>
  <c r="I1034" i="5"/>
  <c r="I1026" i="5"/>
  <c r="I1032" i="5"/>
  <c r="I1031" i="5"/>
  <c r="I1030" i="5"/>
  <c r="I1011" i="5"/>
  <c r="I1010" i="5"/>
  <c r="I1029" i="5"/>
  <c r="I1028" i="5"/>
  <c r="I1009" i="5"/>
  <c r="I1027" i="5"/>
  <c r="I1006" i="5"/>
  <c r="I1004" i="5"/>
  <c r="I1003" i="5"/>
  <c r="I1002" i="5"/>
  <c r="I1025" i="5"/>
  <c r="I1024" i="5"/>
  <c r="I1023" i="5"/>
  <c r="I1022" i="5"/>
  <c r="I1021" i="5"/>
  <c r="I1020" i="5"/>
  <c r="I1019" i="5"/>
  <c r="I1014" i="5"/>
  <c r="I997" i="5"/>
  <c r="I996" i="5"/>
  <c r="I995" i="5"/>
  <c r="I994" i="5"/>
  <c r="I993" i="5"/>
  <c r="I992" i="5"/>
  <c r="I991" i="5"/>
  <c r="I990" i="5"/>
  <c r="I989" i="5"/>
  <c r="I988" i="5"/>
  <c r="I987" i="5"/>
  <c r="I986" i="5"/>
  <c r="I985" i="5"/>
  <c r="I984" i="5"/>
  <c r="I982" i="5"/>
  <c r="I981" i="5"/>
  <c r="I1018" i="5"/>
  <c r="I1017" i="5"/>
  <c r="I1016" i="5"/>
  <c r="I1015" i="5"/>
  <c r="I1013" i="5"/>
  <c r="I1012" i="5"/>
  <c r="I1000" i="5"/>
  <c r="I999" i="5"/>
  <c r="I998" i="5"/>
  <c r="I1057" i="5"/>
  <c r="I1058" i="5"/>
  <c r="I1054" i="5"/>
  <c r="I1056" i="5"/>
  <c r="H160" i="15"/>
  <c r="H159" i="15"/>
  <c r="H157" i="15"/>
  <c r="H158" i="15"/>
  <c r="H155" i="15"/>
  <c r="H154" i="15"/>
  <c r="H156" i="15"/>
  <c r="H113" i="15"/>
  <c r="H128" i="15"/>
  <c r="H125" i="15"/>
  <c r="H69" i="15"/>
  <c r="H124" i="15"/>
  <c r="H127" i="15"/>
  <c r="H126" i="15"/>
  <c r="H144" i="15"/>
  <c r="H133" i="15"/>
  <c r="H147" i="15"/>
  <c r="H130" i="15"/>
  <c r="H136" i="15"/>
  <c r="H131" i="15"/>
  <c r="H148" i="15"/>
  <c r="H150" i="15"/>
  <c r="H138" i="15"/>
  <c r="H152" i="15"/>
  <c r="H149" i="15"/>
  <c r="H129" i="15"/>
  <c r="H140" i="15"/>
  <c r="H143" i="15"/>
  <c r="H135" i="15"/>
  <c r="H153" i="15"/>
  <c r="H137" i="15"/>
  <c r="H141" i="15"/>
  <c r="H146" i="15"/>
  <c r="H145" i="15"/>
  <c r="H151" i="15"/>
  <c r="H139" i="15"/>
  <c r="H134" i="15"/>
  <c r="H142" i="15"/>
  <c r="H132" i="15"/>
  <c r="H118" i="15"/>
  <c r="H116" i="15"/>
  <c r="H115" i="15"/>
  <c r="H122" i="15"/>
  <c r="H123" i="15"/>
  <c r="H121" i="15"/>
  <c r="H120" i="15"/>
  <c r="H119" i="15"/>
  <c r="H117" i="15"/>
  <c r="H114" i="15"/>
  <c r="H112" i="15"/>
  <c r="H34" i="15"/>
  <c r="H102" i="15"/>
  <c r="H111" i="15"/>
  <c r="H33" i="15"/>
  <c r="H79" i="15"/>
  <c r="H89" i="15"/>
  <c r="H9" i="15"/>
  <c r="H107" i="15"/>
  <c r="H31" i="15"/>
  <c r="H110" i="15"/>
  <c r="H109" i="15"/>
  <c r="H108" i="15"/>
  <c r="H106" i="15"/>
  <c r="H105" i="15"/>
  <c r="H104" i="15"/>
  <c r="H59" i="15"/>
  <c r="H27" i="15"/>
  <c r="H100" i="15"/>
  <c r="H101" i="15"/>
  <c r="H103" i="15"/>
  <c r="H98" i="15"/>
  <c r="H97" i="15"/>
  <c r="H99" i="15"/>
  <c r="H95" i="15"/>
  <c r="H96" i="15"/>
  <c r="H94" i="15"/>
  <c r="H85" i="15"/>
  <c r="H81" i="15"/>
  <c r="H76" i="15"/>
  <c r="H88" i="15"/>
  <c r="H92" i="15"/>
  <c r="H91" i="15"/>
  <c r="H87" i="15"/>
  <c r="H78" i="15"/>
  <c r="H86" i="15"/>
  <c r="H77" i="15"/>
  <c r="H75" i="15"/>
  <c r="H90" i="15"/>
  <c r="H71" i="15"/>
  <c r="H74" i="15"/>
  <c r="H73" i="15"/>
  <c r="H72" i="15"/>
  <c r="H70" i="15"/>
  <c r="H68" i="15"/>
  <c r="H93" i="15"/>
  <c r="H67" i="15"/>
  <c r="H66" i="15"/>
  <c r="H65" i="15"/>
  <c r="H64" i="15"/>
  <c r="H63" i="15"/>
  <c r="H62" i="15"/>
  <c r="H61" i="15"/>
  <c r="H60" i="15"/>
  <c r="H52" i="15"/>
  <c r="H58" i="15"/>
  <c r="H57" i="15"/>
  <c r="H56" i="15"/>
  <c r="H37" i="15"/>
  <c r="H36" i="15"/>
  <c r="H55" i="15"/>
  <c r="H54" i="15"/>
  <c r="H35" i="15"/>
  <c r="H53" i="15"/>
  <c r="H32" i="15"/>
  <c r="H30" i="15"/>
  <c r="H29" i="15"/>
  <c r="H28" i="15"/>
  <c r="H51" i="15"/>
  <c r="H50" i="15"/>
  <c r="H49" i="15"/>
  <c r="H48" i="15"/>
  <c r="H47" i="15"/>
  <c r="H46" i="15"/>
  <c r="H45" i="15"/>
  <c r="H40" i="15"/>
  <c r="H23" i="15"/>
  <c r="H22" i="15"/>
  <c r="H21" i="15"/>
  <c r="H20" i="15"/>
  <c r="H19" i="15"/>
  <c r="H18" i="15"/>
  <c r="H17" i="15"/>
  <c r="H16" i="15"/>
  <c r="H15" i="15"/>
  <c r="H14" i="15"/>
  <c r="H13" i="15"/>
  <c r="H12" i="15"/>
  <c r="H11" i="15"/>
  <c r="H10" i="15"/>
  <c r="H8" i="15"/>
  <c r="H7" i="15"/>
  <c r="H44" i="15"/>
  <c r="H43" i="15"/>
  <c r="H42" i="15"/>
  <c r="H41" i="15"/>
  <c r="H39" i="15"/>
  <c r="H38" i="15"/>
  <c r="H26" i="15"/>
  <c r="H25" i="15"/>
  <c r="H24" i="15"/>
  <c r="H83" i="15"/>
  <c r="H84" i="15"/>
  <c r="H80" i="15"/>
  <c r="H82" i="15"/>
  <c r="A404" i="13" l="1"/>
  <c r="A405" i="13" s="1"/>
  <c r="A406" i="13" s="1"/>
  <c r="A407" i="13" s="1"/>
  <c r="A408" i="13" s="1"/>
  <c r="A409" i="13" s="1"/>
  <c r="H402" i="13"/>
  <c r="H401" i="13"/>
  <c r="H400" i="13"/>
  <c r="H399" i="13"/>
  <c r="H397" i="13"/>
  <c r="H398" i="13"/>
  <c r="H395" i="13"/>
  <c r="H396" i="13"/>
  <c r="H393" i="13"/>
  <c r="H392" i="13"/>
  <c r="H391" i="13"/>
  <c r="H394" i="13"/>
  <c r="H369" i="13"/>
  <c r="H382" i="13"/>
  <c r="H389" i="13"/>
  <c r="H388" i="13"/>
  <c r="H387" i="13"/>
  <c r="H390" i="13"/>
  <c r="H380" i="13"/>
  <c r="H377" i="13"/>
  <c r="H374" i="13"/>
  <c r="H385" i="13"/>
  <c r="H379" i="13"/>
  <c r="H375" i="13"/>
  <c r="H384" i="13"/>
  <c r="H376" i="13"/>
  <c r="H378" i="13"/>
  <c r="H381" i="13"/>
  <c r="H383" i="13"/>
  <c r="H386" i="13"/>
  <c r="H370" i="13"/>
  <c r="H373" i="13"/>
  <c r="H372" i="13"/>
  <c r="H371" i="13"/>
  <c r="H368" i="13"/>
  <c r="H367" i="13"/>
  <c r="H362" i="13"/>
  <c r="H366" i="13"/>
  <c r="H363" i="13"/>
  <c r="H365" i="13"/>
  <c r="H364" i="13"/>
  <c r="H361" i="13"/>
  <c r="H359" i="13"/>
  <c r="H358" i="13"/>
  <c r="H360" i="13"/>
  <c r="H352" i="13"/>
  <c r="H357" i="13"/>
  <c r="H355" i="13"/>
  <c r="H353" i="13"/>
  <c r="H354" i="13"/>
  <c r="H356" i="13"/>
  <c r="H347" i="13"/>
  <c r="H409" i="13"/>
  <c r="H350" i="13"/>
  <c r="H348" i="13"/>
  <c r="H351" i="13"/>
  <c r="H346" i="13"/>
  <c r="H349" i="13"/>
  <c r="H344" i="13"/>
  <c r="H345" i="13"/>
  <c r="H342" i="13"/>
  <c r="H343" i="13"/>
  <c r="H341" i="13"/>
  <c r="H338" i="13"/>
  <c r="H340" i="13"/>
  <c r="H250" i="13"/>
  <c r="H339" i="13"/>
  <c r="H337" i="13"/>
  <c r="H330" i="13"/>
  <c r="H408" i="13"/>
  <c r="H259" i="13"/>
  <c r="H336" i="13"/>
  <c r="H313" i="13"/>
  <c r="H407" i="13"/>
  <c r="H406" i="13"/>
  <c r="H88" i="13"/>
  <c r="H334" i="13"/>
  <c r="H332" i="13"/>
  <c r="H335" i="13"/>
  <c r="H327" i="13"/>
  <c r="H333" i="13"/>
  <c r="H331" i="13"/>
  <c r="H329" i="13"/>
  <c r="H326" i="13"/>
  <c r="H321" i="13"/>
  <c r="H322" i="13"/>
  <c r="H328" i="13"/>
  <c r="H320" i="13"/>
  <c r="H323" i="13"/>
  <c r="H258" i="13"/>
  <c r="H246" i="13"/>
  <c r="H300" i="13"/>
  <c r="H305" i="13"/>
  <c r="H319" i="13"/>
  <c r="H314" i="13"/>
  <c r="H317" i="13"/>
  <c r="H315" i="13"/>
  <c r="H316" i="13"/>
  <c r="H318" i="13"/>
  <c r="H308" i="13"/>
  <c r="H78" i="13"/>
  <c r="H303" i="13"/>
  <c r="H325" i="13"/>
  <c r="H307" i="13"/>
  <c r="H302" i="13"/>
  <c r="H301" i="13"/>
  <c r="H311" i="13"/>
  <c r="H312" i="13"/>
  <c r="H306" i="13"/>
  <c r="H309" i="13"/>
  <c r="H79" i="13"/>
  <c r="H207" i="13"/>
  <c r="H324" i="13"/>
  <c r="H151" i="13"/>
  <c r="H304" i="13"/>
  <c r="H51" i="13"/>
  <c r="H310" i="13"/>
  <c r="H298" i="13"/>
  <c r="H296" i="13"/>
  <c r="H293" i="13"/>
  <c r="H287" i="13"/>
  <c r="H286" i="13"/>
  <c r="H283" i="13"/>
  <c r="H280" i="13"/>
  <c r="H278" i="13"/>
  <c r="H292" i="13"/>
  <c r="H297" i="13"/>
  <c r="H294" i="13"/>
  <c r="H291" i="13"/>
  <c r="H290" i="13"/>
  <c r="H288" i="13"/>
  <c r="H285" i="13"/>
  <c r="H282" i="13"/>
  <c r="H277" i="13"/>
  <c r="H279" i="13"/>
  <c r="H289" i="13"/>
  <c r="H227" i="13"/>
  <c r="H264" i="13"/>
  <c r="H274" i="13"/>
  <c r="H284" i="13"/>
  <c r="H299" i="13"/>
  <c r="H276" i="13"/>
  <c r="H275" i="13"/>
  <c r="H272" i="13"/>
  <c r="H271" i="13"/>
  <c r="H273" i="13"/>
  <c r="H270" i="13"/>
  <c r="H269" i="13"/>
  <c r="H268" i="13"/>
  <c r="H267" i="13"/>
  <c r="H266" i="13"/>
  <c r="H265" i="13"/>
  <c r="H263" i="13"/>
  <c r="H262" i="13"/>
  <c r="H295" i="13"/>
  <c r="H281" i="13"/>
  <c r="H255" i="13"/>
  <c r="H261" i="13"/>
  <c r="H260" i="13"/>
  <c r="H230" i="13"/>
  <c r="H163" i="13"/>
  <c r="H162" i="13"/>
  <c r="H164" i="13"/>
  <c r="H93" i="13"/>
  <c r="H56" i="13"/>
  <c r="H232" i="13"/>
  <c r="H153" i="13"/>
  <c r="H76" i="13"/>
  <c r="H229" i="13"/>
  <c r="H405" i="13"/>
  <c r="H404" i="13"/>
  <c r="H69" i="13"/>
  <c r="H55" i="13"/>
  <c r="H257" i="13"/>
  <c r="H198" i="13"/>
  <c r="H165" i="13"/>
  <c r="H92" i="13"/>
  <c r="H173" i="13"/>
  <c r="H169" i="13"/>
  <c r="H204" i="13"/>
  <c r="H38" i="13"/>
  <c r="H189" i="13"/>
  <c r="H243" i="13"/>
  <c r="H226" i="13"/>
  <c r="H154" i="13"/>
  <c r="H224" i="13"/>
  <c r="H254" i="13"/>
  <c r="H248" i="13"/>
  <c r="H180" i="13"/>
  <c r="H181" i="13"/>
  <c r="H94" i="13"/>
  <c r="H239" i="13"/>
  <c r="H42" i="13"/>
  <c r="H167" i="13"/>
  <c r="H166" i="13"/>
  <c r="H228" i="13"/>
  <c r="H245" i="13"/>
  <c r="H253" i="13"/>
  <c r="H231" i="13"/>
  <c r="H234" i="13"/>
  <c r="H247" i="13"/>
  <c r="H182" i="13"/>
  <c r="H235" i="13"/>
  <c r="H236" i="13"/>
  <c r="H251" i="13"/>
  <c r="H249" i="13"/>
  <c r="H188" i="13"/>
  <c r="H195" i="13"/>
  <c r="H190" i="13"/>
  <c r="H32" i="13"/>
  <c r="H172" i="13"/>
  <c r="H256" i="13"/>
  <c r="H171" i="13"/>
  <c r="H146" i="13"/>
  <c r="H240" i="13"/>
  <c r="H252" i="13"/>
  <c r="H205" i="13"/>
  <c r="H175" i="13"/>
  <c r="H57" i="13"/>
  <c r="H183" i="13"/>
  <c r="H30" i="13"/>
  <c r="H196" i="13"/>
  <c r="H200" i="13"/>
  <c r="H220" i="13"/>
  <c r="H185" i="13"/>
  <c r="H215" i="13"/>
  <c r="H241" i="13"/>
  <c r="H191" i="13"/>
  <c r="H24" i="13"/>
  <c r="H193" i="13"/>
  <c r="H197" i="13"/>
  <c r="H242" i="13"/>
  <c r="H206" i="13"/>
  <c r="H203" i="13"/>
  <c r="H221" i="13"/>
  <c r="H194" i="13"/>
  <c r="H222" i="13"/>
  <c r="H201" i="13"/>
  <c r="H176" i="13"/>
  <c r="H208" i="13"/>
  <c r="H216" i="13"/>
  <c r="H170" i="13"/>
  <c r="H212" i="13"/>
  <c r="H199" i="13"/>
  <c r="H192" i="13"/>
  <c r="H186" i="13"/>
  <c r="H155" i="13"/>
  <c r="H184" i="13"/>
  <c r="H187" i="13"/>
  <c r="H213" i="13"/>
  <c r="H217" i="13"/>
  <c r="H238" i="13"/>
  <c r="H237" i="13"/>
  <c r="H168" i="13"/>
  <c r="H244" i="13"/>
  <c r="H202" i="13"/>
  <c r="H218" i="13"/>
  <c r="H233" i="13"/>
  <c r="H209" i="13"/>
  <c r="H214" i="13"/>
  <c r="H219" i="13"/>
  <c r="H225" i="13"/>
  <c r="H43" i="13"/>
  <c r="H211" i="13"/>
  <c r="H223" i="13"/>
  <c r="H67" i="13"/>
  <c r="H39" i="13"/>
  <c r="H210" i="13"/>
  <c r="H156" i="13"/>
  <c r="H138" i="13"/>
  <c r="H68" i="13"/>
  <c r="H130" i="13"/>
  <c r="H159" i="13"/>
  <c r="H161" i="13"/>
  <c r="H139" i="13"/>
  <c r="H27" i="13"/>
  <c r="H99" i="13"/>
  <c r="H144" i="13"/>
  <c r="H158" i="13"/>
  <c r="H23" i="13"/>
  <c r="H89" i="13"/>
  <c r="H140" i="13"/>
  <c r="H142" i="13"/>
  <c r="H157" i="13"/>
  <c r="H160" i="13"/>
  <c r="H84" i="13"/>
  <c r="H37" i="13"/>
  <c r="H80" i="13"/>
  <c r="H45" i="13"/>
  <c r="H82" i="13"/>
  <c r="H147" i="13"/>
  <c r="H141" i="13"/>
  <c r="H135" i="13"/>
  <c r="H48" i="13"/>
  <c r="H177" i="13"/>
  <c r="H75" i="13"/>
  <c r="H74" i="13"/>
  <c r="H145" i="13"/>
  <c r="H100" i="13"/>
  <c r="H179" i="13"/>
  <c r="H46" i="13"/>
  <c r="H178" i="13"/>
  <c r="H49" i="13"/>
  <c r="H174" i="13"/>
  <c r="H123" i="13"/>
  <c r="H33" i="13"/>
  <c r="H44" i="13"/>
  <c r="H31" i="13"/>
  <c r="H136" i="13"/>
  <c r="H50" i="13"/>
  <c r="H86" i="13"/>
  <c r="H117" i="13"/>
  <c r="H124" i="13"/>
  <c r="H112" i="13"/>
  <c r="H26" i="13"/>
  <c r="H137" i="13"/>
  <c r="H122" i="13"/>
  <c r="H25" i="13"/>
  <c r="H126" i="13"/>
  <c r="H81" i="13"/>
  <c r="H34" i="13"/>
  <c r="H118" i="13"/>
  <c r="H90" i="13"/>
  <c r="H119" i="13"/>
  <c r="H28" i="13"/>
  <c r="H127" i="13"/>
  <c r="H73" i="13"/>
  <c r="H95" i="13"/>
  <c r="H96" i="13"/>
  <c r="H114" i="13"/>
  <c r="H71" i="13"/>
  <c r="H108" i="13"/>
  <c r="H21" i="13"/>
  <c r="H65" i="13"/>
  <c r="H104" i="13"/>
  <c r="H105" i="13"/>
  <c r="H61" i="13"/>
  <c r="H64" i="13"/>
  <c r="H59" i="13"/>
  <c r="H103" i="13"/>
  <c r="H58" i="13"/>
  <c r="H66" i="13"/>
  <c r="H60" i="13"/>
  <c r="H62" i="13"/>
  <c r="H111" i="13"/>
  <c r="H98" i="13"/>
  <c r="H107" i="13"/>
  <c r="H53" i="13"/>
  <c r="H148" i="13"/>
  <c r="H22" i="13"/>
  <c r="H152" i="13"/>
  <c r="H47" i="13"/>
  <c r="H143" i="13"/>
  <c r="H150" i="13"/>
  <c r="H149" i="13"/>
  <c r="H102" i="13"/>
  <c r="H106" i="13"/>
  <c r="H41" i="13"/>
  <c r="H63" i="13"/>
  <c r="H54" i="13"/>
  <c r="H19" i="13"/>
  <c r="H129" i="13"/>
  <c r="H87" i="13"/>
  <c r="H72" i="13"/>
  <c r="H113" i="13"/>
  <c r="H91" i="13"/>
  <c r="H133" i="13"/>
  <c r="H29" i="13"/>
  <c r="H36" i="13"/>
  <c r="H18" i="13"/>
  <c r="H110" i="13"/>
  <c r="H109" i="13"/>
  <c r="H131" i="13"/>
  <c r="H115" i="13"/>
  <c r="H116" i="13"/>
  <c r="H85" i="13"/>
  <c r="H77" i="13"/>
  <c r="H132" i="13"/>
  <c r="H97" i="13"/>
  <c r="H35" i="13"/>
  <c r="H120" i="13"/>
  <c r="H83" i="13"/>
  <c r="H121" i="13"/>
  <c r="H52" i="13"/>
  <c r="H134" i="13"/>
  <c r="H70" i="13"/>
  <c r="H101" i="13"/>
  <c r="H128" i="13"/>
  <c r="H125" i="13"/>
  <c r="H8" i="13"/>
  <c r="H20" i="13"/>
  <c r="H10" i="13"/>
  <c r="H13" i="13"/>
  <c r="H17" i="13"/>
  <c r="H9" i="13"/>
  <c r="H40" i="13"/>
  <c r="H14" i="13"/>
  <c r="H16" i="13"/>
  <c r="H11" i="13"/>
  <c r="H12" i="13"/>
  <c r="H15" i="13"/>
  <c r="H7" i="13"/>
  <c r="I1740" i="5" l="1"/>
  <c r="I1748" i="5"/>
  <c r="I1745" i="5"/>
  <c r="I1694" i="5"/>
  <c r="I1744" i="5"/>
  <c r="I1741" i="5"/>
  <c r="I1746" i="5"/>
  <c r="I1747" i="5"/>
  <c r="I1734" i="5"/>
  <c r="I1730" i="5"/>
  <c r="I1735" i="5"/>
  <c r="I1733" i="5"/>
  <c r="I1731" i="5"/>
  <c r="I1732" i="5"/>
  <c r="I1724" i="5"/>
  <c r="I1723" i="5"/>
  <c r="I1718" i="5"/>
  <c r="I1712" i="5"/>
  <c r="I1704" i="5"/>
  <c r="I1685" i="5"/>
  <c r="I1686" i="5"/>
  <c r="K1722" i="5"/>
  <c r="I1722" i="5"/>
  <c r="K1721" i="5"/>
  <c r="I1721" i="5"/>
  <c r="K1717" i="5"/>
  <c r="I1717" i="5"/>
  <c r="K1719" i="5"/>
  <c r="I1719" i="5"/>
  <c r="K1716" i="5"/>
  <c r="I1716" i="5"/>
  <c r="K1713" i="5"/>
  <c r="I1713" i="5"/>
  <c r="K1711" i="5"/>
  <c r="I1711" i="5"/>
  <c r="K1709" i="5"/>
  <c r="I1709" i="5"/>
  <c r="K1707" i="5"/>
  <c r="I1707" i="5"/>
  <c r="K1708" i="5"/>
  <c r="I1708" i="5"/>
  <c r="K1702" i="5"/>
  <c r="I1702" i="5"/>
  <c r="K1701" i="5"/>
  <c r="I1701" i="5"/>
  <c r="I1697" i="5"/>
  <c r="K1696" i="5"/>
  <c r="I1696" i="5"/>
  <c r="K1700" i="5"/>
  <c r="I1700" i="5"/>
  <c r="K1695" i="5"/>
  <c r="I1695" i="5"/>
  <c r="K1693" i="5"/>
  <c r="I1693" i="5"/>
  <c r="I1705" i="5"/>
  <c r="K1706" i="5"/>
  <c r="I1706" i="5"/>
  <c r="K1699" i="5"/>
  <c r="I1699" i="5"/>
  <c r="K1692" i="5"/>
  <c r="I1692" i="5"/>
  <c r="K1688" i="5"/>
  <c r="I1688" i="5"/>
  <c r="K1689" i="5"/>
  <c r="I1689" i="5"/>
  <c r="K1690" i="5"/>
  <c r="I1690" i="5"/>
  <c r="K1691" i="5"/>
  <c r="I1691" i="5"/>
  <c r="K1684" i="5"/>
  <c r="I1684" i="5"/>
  <c r="K1687" i="5"/>
  <c r="I1687" i="5"/>
  <c r="K1682" i="5"/>
  <c r="I1682" i="5"/>
  <c r="K1680" i="5"/>
  <c r="I1680" i="5"/>
  <c r="K1681" i="5"/>
  <c r="I1681" i="5"/>
  <c r="K1678" i="5"/>
  <c r="I1678" i="5"/>
  <c r="K1677" i="5"/>
  <c r="I1677" i="5"/>
  <c r="K1676" i="5"/>
  <c r="I1676" i="5"/>
  <c r="K1679" i="5"/>
  <c r="I1679" i="5"/>
  <c r="K1669" i="5"/>
  <c r="I1669" i="5"/>
  <c r="K1672" i="5"/>
  <c r="I1672" i="5"/>
  <c r="K1674" i="5"/>
  <c r="I1674" i="5"/>
  <c r="K1671" i="5"/>
  <c r="I1671" i="5"/>
  <c r="K1668" i="5"/>
  <c r="I1668" i="5"/>
  <c r="K1667" i="5"/>
  <c r="I1667" i="5"/>
  <c r="K1673" i="5"/>
  <c r="I1673" i="5"/>
  <c r="K1670" i="5"/>
  <c r="I1670" i="5"/>
  <c r="K1666" i="5"/>
  <c r="I1666" i="5"/>
  <c r="I1637" i="5"/>
  <c r="I1664" i="5"/>
  <c r="K1665" i="5"/>
  <c r="I1665" i="5"/>
  <c r="K1663" i="5"/>
  <c r="I1663" i="5"/>
  <c r="K1662" i="5"/>
  <c r="I1662" i="5"/>
  <c r="K1661" i="5"/>
  <c r="I1661" i="5"/>
  <c r="K1660" i="5"/>
  <c r="I1660" i="5"/>
  <c r="K1658" i="5"/>
  <c r="I1658" i="5"/>
  <c r="K1657" i="5"/>
  <c r="I1657" i="5"/>
  <c r="K1656" i="5"/>
  <c r="I1656" i="5"/>
  <c r="K1652" i="5"/>
  <c r="I1652" i="5"/>
  <c r="K1659" i="5"/>
  <c r="I1659" i="5"/>
  <c r="K1505" i="5"/>
  <c r="I1505" i="5"/>
  <c r="K1654" i="5"/>
  <c r="I1654" i="5"/>
  <c r="K1655" i="5"/>
  <c r="I1655" i="5"/>
  <c r="K1653" i="5"/>
  <c r="I1653" i="5"/>
  <c r="K1651" i="5"/>
  <c r="I1651" i="5"/>
  <c r="K1648" i="5"/>
  <c r="I1648" i="5"/>
  <c r="K1646" i="5"/>
  <c r="I1646" i="5"/>
  <c r="K1643" i="5"/>
  <c r="I1643" i="5"/>
  <c r="K1647" i="5"/>
  <c r="I1647" i="5"/>
  <c r="K1649" i="5"/>
  <c r="I1649" i="5"/>
  <c r="K1644" i="5"/>
  <c r="I1644" i="5"/>
  <c r="K1641" i="5"/>
  <c r="I1641" i="5"/>
  <c r="K1642" i="5"/>
  <c r="I1642" i="5"/>
  <c r="K1636" i="5"/>
  <c r="I1636" i="5"/>
  <c r="K1640" i="5"/>
  <c r="I1640" i="5"/>
  <c r="K1638" i="5"/>
  <c r="I1638" i="5"/>
  <c r="K1633" i="5"/>
  <c r="I1633" i="5"/>
  <c r="K1639" i="5"/>
  <c r="I1639" i="5"/>
  <c r="I1634" i="5"/>
  <c r="K1628" i="5"/>
  <c r="I1628" i="5"/>
  <c r="K1626" i="5"/>
  <c r="I1626" i="5"/>
  <c r="K1627" i="5"/>
  <c r="I1627" i="5"/>
  <c r="K1631" i="5"/>
  <c r="I1631" i="5"/>
  <c r="K1629" i="5"/>
  <c r="I1629" i="5"/>
  <c r="K1625" i="5"/>
  <c r="I1625" i="5"/>
  <c r="K1624" i="5"/>
  <c r="I1624" i="5"/>
  <c r="K1635" i="5"/>
  <c r="I1635" i="5"/>
  <c r="K1632" i="5"/>
  <c r="I1632" i="5"/>
  <c r="K1544" i="5"/>
  <c r="I1544" i="5"/>
  <c r="K1542" i="5"/>
  <c r="I1542" i="5"/>
  <c r="K1621" i="5"/>
  <c r="I1621" i="5"/>
  <c r="K1622" i="5"/>
  <c r="I1622" i="5"/>
  <c r="K1619" i="5"/>
  <c r="I1619" i="5"/>
  <c r="K1618" i="5"/>
  <c r="I1618" i="5"/>
  <c r="K1620" i="5"/>
  <c r="I1620" i="5"/>
  <c r="K1616" i="5"/>
  <c r="I1616" i="5"/>
  <c r="K1617" i="5"/>
  <c r="I1617" i="5"/>
  <c r="K1614" i="5"/>
  <c r="I1614" i="5"/>
  <c r="K1611" i="5"/>
  <c r="I1611" i="5"/>
  <c r="I1612" i="5"/>
  <c r="K1630" i="5"/>
  <c r="I1630" i="5"/>
  <c r="K1613" i="5"/>
  <c r="I1613" i="5"/>
  <c r="K1615" i="5"/>
  <c r="I1615" i="5"/>
  <c r="K1610" i="5"/>
  <c r="I1610" i="5"/>
  <c r="K1606" i="5"/>
  <c r="I1606" i="5"/>
  <c r="K1555" i="5"/>
  <c r="I1555" i="5"/>
  <c r="K1607" i="5"/>
  <c r="I1607" i="5"/>
  <c r="K1608" i="5"/>
  <c r="I1608" i="5"/>
  <c r="K1609" i="5"/>
  <c r="I1609" i="5"/>
  <c r="K1605" i="5"/>
  <c r="I1605" i="5"/>
  <c r="K1597" i="5"/>
  <c r="I1597" i="5"/>
  <c r="K1598" i="5"/>
  <c r="I1598" i="5"/>
  <c r="K1587" i="5"/>
  <c r="I1587" i="5"/>
  <c r="K1596" i="5"/>
  <c r="I1596" i="5"/>
  <c r="K1591" i="5"/>
  <c r="I1591" i="5"/>
  <c r="K1595" i="5"/>
  <c r="I1595" i="5"/>
  <c r="K1599" i="5"/>
  <c r="I1599" i="5"/>
  <c r="K1588" i="5"/>
  <c r="I1588" i="5"/>
  <c r="K1594" i="5"/>
  <c r="I1594" i="5"/>
  <c r="K1593" i="5"/>
  <c r="I1593" i="5"/>
  <c r="K1590" i="5"/>
  <c r="I1590" i="5"/>
  <c r="K1589" i="5"/>
  <c r="I1589" i="5"/>
  <c r="K1580" i="5"/>
  <c r="I1580" i="5"/>
  <c r="K1583" i="5"/>
  <c r="I1583" i="5"/>
  <c r="K1586" i="5"/>
  <c r="I1586" i="5"/>
  <c r="K1581" i="5"/>
  <c r="I1581" i="5"/>
  <c r="K1584" i="5"/>
  <c r="I1584" i="5"/>
  <c r="K1582" i="5"/>
  <c r="I1582" i="5"/>
  <c r="K1579" i="5"/>
  <c r="I1579" i="5"/>
  <c r="K1578" i="5"/>
  <c r="I1578" i="5"/>
  <c r="K1530" i="5"/>
  <c r="I1530" i="5"/>
  <c r="K1577" i="5"/>
  <c r="I1577" i="5"/>
  <c r="K1576" i="5"/>
  <c r="I1576" i="5"/>
  <c r="K1575" i="5"/>
  <c r="I1575" i="5"/>
  <c r="K1547" i="5"/>
  <c r="I1547" i="5"/>
  <c r="K1585" i="5"/>
  <c r="I1585" i="5"/>
  <c r="K1512" i="5"/>
  <c r="I1512" i="5"/>
  <c r="K1563" i="5"/>
  <c r="I1563" i="5"/>
  <c r="K1566" i="5"/>
  <c r="I1566" i="5"/>
  <c r="K1568" i="5"/>
  <c r="I1568" i="5"/>
  <c r="K1567" i="5"/>
  <c r="I1567" i="5"/>
  <c r="K1574" i="5"/>
  <c r="I1574" i="5"/>
  <c r="K1569" i="5"/>
  <c r="I1569" i="5"/>
  <c r="K1573" i="5"/>
  <c r="I1573" i="5"/>
  <c r="K1571" i="5"/>
  <c r="I1571" i="5"/>
  <c r="I1572" i="5"/>
  <c r="K1570" i="5"/>
  <c r="I1570" i="5"/>
  <c r="K1562" i="5"/>
  <c r="I1562" i="5"/>
  <c r="K1504" i="5"/>
  <c r="I1504" i="5"/>
  <c r="K1559" i="5"/>
  <c r="I1559" i="5"/>
  <c r="K1556" i="5"/>
  <c r="I1556" i="5"/>
  <c r="K1554" i="5"/>
  <c r="I1554" i="5"/>
  <c r="K1564" i="5"/>
  <c r="I1564" i="5"/>
  <c r="K1552" i="5"/>
  <c r="I1552" i="5"/>
  <c r="K1551" i="5"/>
  <c r="I1551" i="5"/>
  <c r="K1565" i="5"/>
  <c r="I1565" i="5"/>
  <c r="K1535" i="5"/>
  <c r="I1535" i="5"/>
  <c r="K1549" i="5"/>
  <c r="I1549" i="5"/>
  <c r="K1557" i="5"/>
  <c r="I1557" i="5"/>
  <c r="K1548" i="5"/>
  <c r="I1548" i="5"/>
  <c r="K1546" i="5"/>
  <c r="I1546" i="5"/>
  <c r="K1558" i="5"/>
  <c r="I1558" i="5"/>
  <c r="K1560" i="5"/>
  <c r="I1560" i="5"/>
  <c r="K1561" i="5"/>
  <c r="I1561" i="5"/>
  <c r="K1553" i="5"/>
  <c r="I1553" i="5"/>
  <c r="K1543" i="5"/>
  <c r="I1543" i="5"/>
  <c r="K1545" i="5"/>
  <c r="I1545" i="5"/>
  <c r="K1550" i="5"/>
  <c r="I1550" i="5"/>
  <c r="I1425" i="5"/>
  <c r="K1540" i="5"/>
  <c r="I1540" i="5"/>
  <c r="K1541" i="5"/>
  <c r="I1541" i="5"/>
  <c r="K1532" i="5"/>
  <c r="I1532" i="5"/>
  <c r="K1495" i="5"/>
  <c r="I1495" i="5"/>
  <c r="K1494" i="5"/>
  <c r="I1494" i="5"/>
  <c r="K1493" i="5"/>
  <c r="I1493" i="5"/>
  <c r="K1492" i="5"/>
  <c r="I1492" i="5"/>
  <c r="K1516" i="5"/>
  <c r="I1516" i="5"/>
  <c r="K1538" i="5"/>
  <c r="I1538" i="5"/>
  <c r="K1534" i="5"/>
  <c r="I1534" i="5"/>
  <c r="I1537" i="5"/>
  <c r="K1533" i="5"/>
  <c r="I1533" i="5"/>
  <c r="K1531" i="5"/>
  <c r="I1531" i="5"/>
  <c r="K1514" i="5"/>
  <c r="I1514" i="5"/>
  <c r="K1529" i="5"/>
  <c r="I1529" i="5"/>
  <c r="K1522" i="5"/>
  <c r="I1522" i="5"/>
  <c r="K1524" i="5"/>
  <c r="I1524" i="5"/>
  <c r="K1523" i="5"/>
  <c r="I1523" i="5"/>
  <c r="K1525" i="5"/>
  <c r="I1525" i="5"/>
  <c r="K1515" i="5"/>
  <c r="I1515" i="5"/>
  <c r="K1511" i="5"/>
  <c r="I1511" i="5"/>
  <c r="K1510" i="5"/>
  <c r="I1510" i="5"/>
  <c r="K1527" i="5"/>
  <c r="I1527" i="5"/>
  <c r="K1503" i="5"/>
  <c r="I1503" i="5"/>
  <c r="K1486" i="5"/>
  <c r="I1486" i="5"/>
  <c r="K1539" i="5"/>
  <c r="I1539" i="5"/>
  <c r="K1500" i="5"/>
  <c r="I1500" i="5"/>
  <c r="K1509" i="5"/>
  <c r="I1509" i="5"/>
  <c r="K1536" i="5"/>
  <c r="I1536" i="5"/>
  <c r="K1526" i="5"/>
  <c r="I1526" i="5"/>
  <c r="K1507" i="5"/>
  <c r="I1507" i="5"/>
  <c r="K1513" i="5"/>
  <c r="I1513" i="5"/>
  <c r="K1528" i="5"/>
  <c r="I1528" i="5"/>
  <c r="K1502" i="5"/>
  <c r="I1502" i="5"/>
  <c r="K1506" i="5"/>
  <c r="I1506" i="5"/>
  <c r="K1508" i="5"/>
  <c r="I1508" i="5"/>
  <c r="K1501" i="5"/>
  <c r="I1501" i="5"/>
  <c r="K1468" i="5"/>
  <c r="I1468" i="5"/>
  <c r="K1521" i="5"/>
  <c r="I1521" i="5"/>
  <c r="K1479" i="5"/>
  <c r="I1479" i="5"/>
  <c r="K1496" i="5"/>
  <c r="I1496" i="5"/>
  <c r="K1489" i="5"/>
  <c r="I1489" i="5"/>
  <c r="K1488" i="5"/>
  <c r="I1488" i="5"/>
  <c r="K1487" i="5"/>
  <c r="I1487" i="5"/>
  <c r="K1485" i="5"/>
  <c r="I1485" i="5"/>
  <c r="K1481" i="5"/>
  <c r="I1481" i="5"/>
  <c r="K1480" i="5"/>
  <c r="I1480" i="5"/>
  <c r="K1482" i="5"/>
  <c r="I1482" i="5"/>
  <c r="K1472" i="5"/>
  <c r="I1472" i="5"/>
  <c r="K1517" i="5"/>
  <c r="I1517" i="5"/>
  <c r="K1519" i="5"/>
  <c r="I1519" i="5"/>
  <c r="K1518" i="5"/>
  <c r="I1518" i="5"/>
  <c r="K1490" i="5"/>
  <c r="I1490" i="5"/>
  <c r="K1520" i="5"/>
  <c r="I1520" i="5"/>
  <c r="K1474" i="5"/>
  <c r="I1474" i="5"/>
  <c r="K1499" i="5"/>
  <c r="I1499" i="5"/>
  <c r="K1473" i="5"/>
  <c r="I1473" i="5"/>
  <c r="K1475" i="5"/>
  <c r="I1475" i="5"/>
  <c r="K1471" i="5"/>
  <c r="I1471" i="5"/>
  <c r="K1456" i="5"/>
  <c r="I1456" i="5"/>
  <c r="K1470" i="5"/>
  <c r="I1470" i="5"/>
  <c r="K1469" i="5"/>
  <c r="I1469" i="5"/>
  <c r="K1463" i="5"/>
  <c r="I1463" i="5"/>
  <c r="K1497" i="5"/>
  <c r="I1497" i="5"/>
  <c r="K1467" i="5"/>
  <c r="I1467" i="5"/>
  <c r="K1466" i="5"/>
  <c r="I1466" i="5"/>
  <c r="K1464" i="5"/>
  <c r="I1464" i="5"/>
  <c r="K1477" i="5"/>
  <c r="I1477" i="5"/>
  <c r="K1491" i="5"/>
  <c r="I1491" i="5"/>
  <c r="K1498" i="5"/>
  <c r="I1498" i="5"/>
  <c r="K1461" i="5"/>
  <c r="I1461" i="5"/>
  <c r="K1462" i="5"/>
  <c r="I1462" i="5"/>
  <c r="K1411" i="5"/>
  <c r="I1411" i="5"/>
  <c r="K1476" i="5"/>
  <c r="I1476" i="5"/>
  <c r="K1465" i="5"/>
  <c r="I1465" i="5"/>
  <c r="K1457" i="5"/>
  <c r="I1457" i="5"/>
  <c r="K1459" i="5"/>
  <c r="I1459" i="5"/>
  <c r="K1458" i="5"/>
  <c r="I1458" i="5"/>
  <c r="K1451" i="5"/>
  <c r="I1451" i="5"/>
  <c r="K1452" i="5"/>
  <c r="I1452" i="5"/>
  <c r="K1448" i="5"/>
  <c r="I1448" i="5"/>
  <c r="K1445" i="5"/>
  <c r="I1445" i="5"/>
  <c r="K1444" i="5"/>
  <c r="I1444" i="5"/>
  <c r="K1439" i="5"/>
  <c r="I1439" i="5"/>
  <c r="K1449" i="5"/>
  <c r="I1449" i="5"/>
  <c r="K1442" i="5"/>
  <c r="I1442" i="5"/>
  <c r="K1443" i="5"/>
  <c r="I1443" i="5"/>
  <c r="K1437" i="5"/>
  <c r="I1437" i="5"/>
  <c r="K1450" i="5"/>
  <c r="I1450" i="5"/>
  <c r="K1454" i="5"/>
  <c r="I1454" i="5"/>
  <c r="K1440" i="5"/>
  <c r="I1440" i="5"/>
  <c r="K1436" i="5"/>
  <c r="I1436" i="5"/>
  <c r="K1438" i="5"/>
  <c r="I1438" i="5"/>
  <c r="K1434" i="5"/>
  <c r="I1434" i="5"/>
  <c r="K1435" i="5"/>
  <c r="I1435" i="5"/>
  <c r="K1433" i="5"/>
  <c r="I1433" i="5"/>
  <c r="K1431" i="5"/>
  <c r="I1431" i="5"/>
  <c r="K1432" i="5"/>
  <c r="I1432" i="5"/>
  <c r="K1430" i="5"/>
  <c r="I1430" i="5"/>
  <c r="K1455" i="5"/>
  <c r="I1455" i="5"/>
  <c r="K1369" i="5"/>
  <c r="I1369" i="5"/>
  <c r="K1424" i="5"/>
  <c r="I1424" i="5"/>
  <c r="K1423" i="5"/>
  <c r="I1423" i="5"/>
  <c r="K1428" i="5"/>
  <c r="I1428" i="5"/>
  <c r="K1427" i="5"/>
  <c r="I1427" i="5"/>
  <c r="K1453" i="5"/>
  <c r="I1453" i="5"/>
  <c r="K1441" i="5"/>
  <c r="I1441" i="5"/>
  <c r="K1429" i="5"/>
  <c r="I1429" i="5"/>
  <c r="K1416" i="5"/>
  <c r="I1416" i="5"/>
  <c r="K1418" i="5"/>
  <c r="I1418" i="5"/>
  <c r="K1422" i="5"/>
  <c r="I1422" i="5"/>
  <c r="K1420" i="5"/>
  <c r="I1420" i="5"/>
  <c r="K1417" i="5"/>
  <c r="I1417" i="5"/>
  <c r="K1421" i="5"/>
  <c r="I1421" i="5"/>
  <c r="K1414" i="5"/>
  <c r="I1414" i="5"/>
  <c r="K1426" i="5"/>
  <c r="I1426" i="5"/>
  <c r="K1419" i="5"/>
  <c r="I1419" i="5"/>
  <c r="K1412" i="5"/>
  <c r="I1412" i="5"/>
  <c r="K1409" i="5"/>
  <c r="I1409" i="5"/>
  <c r="K1413" i="5"/>
  <c r="I1413" i="5"/>
  <c r="K1406" i="5"/>
  <c r="I1406" i="5"/>
  <c r="K1415" i="5"/>
  <c r="I1415" i="5"/>
  <c r="K1407" i="5"/>
  <c r="I1407" i="5"/>
  <c r="K1405" i="5"/>
  <c r="I1405" i="5"/>
  <c r="K1408" i="5"/>
  <c r="I1408" i="5"/>
  <c r="K1403" i="5"/>
  <c r="I1403" i="5"/>
  <c r="K1402" i="5"/>
  <c r="I1402" i="5"/>
  <c r="K1399" i="5"/>
  <c r="I1399" i="5"/>
  <c r="K1398" i="5"/>
  <c r="I1398" i="5"/>
  <c r="K1401" i="5"/>
  <c r="I1401" i="5"/>
  <c r="K1400" i="5"/>
  <c r="I1400" i="5"/>
  <c r="K1397" i="5"/>
  <c r="I1397" i="5"/>
  <c r="K1395" i="5"/>
  <c r="I1395" i="5"/>
  <c r="K1396" i="5"/>
  <c r="I1396" i="5"/>
  <c r="K1394" i="5"/>
  <c r="I1394" i="5"/>
  <c r="K1393" i="5"/>
  <c r="I1393" i="5"/>
  <c r="K1389" i="5"/>
  <c r="I1389" i="5"/>
  <c r="K1385" i="5"/>
  <c r="I1385" i="5"/>
  <c r="K1387" i="5"/>
  <c r="I1387" i="5"/>
  <c r="K1386" i="5"/>
  <c r="I1386" i="5"/>
  <c r="K1388" i="5"/>
  <c r="I1388" i="5"/>
  <c r="K1383" i="5"/>
  <c r="I1383" i="5"/>
  <c r="K1384" i="5"/>
  <c r="I1384" i="5"/>
  <c r="K1404" i="5"/>
  <c r="I1404" i="5"/>
  <c r="K1410" i="5"/>
  <c r="I1410" i="5"/>
  <c r="K1380" i="5"/>
  <c r="I1380" i="5"/>
  <c r="K1382" i="5"/>
  <c r="I1382" i="5"/>
  <c r="K1378" i="5"/>
  <c r="I1378" i="5"/>
  <c r="K1379" i="5"/>
  <c r="I1379" i="5"/>
  <c r="K1375" i="5"/>
  <c r="I1375" i="5"/>
  <c r="K1372" i="5"/>
  <c r="I1372" i="5"/>
  <c r="K1373" i="5"/>
  <c r="I1373" i="5"/>
  <c r="K1376" i="5"/>
  <c r="I1376" i="5"/>
  <c r="K1374" i="5"/>
  <c r="I1374" i="5"/>
  <c r="K1368" i="5"/>
  <c r="I1368" i="5"/>
  <c r="K1370" i="5"/>
  <c r="I1370" i="5"/>
  <c r="K1367" i="5"/>
  <c r="I1367" i="5"/>
  <c r="K1344" i="5"/>
  <c r="I1344" i="5"/>
  <c r="K1342" i="5"/>
  <c r="I1342" i="5"/>
  <c r="I855" i="5" l="1"/>
  <c r="I854" i="5"/>
  <c r="I853" i="5"/>
  <c r="I849" i="5"/>
  <c r="I852" i="5"/>
  <c r="I851" i="5"/>
  <c r="I847" i="5"/>
  <c r="I846" i="5"/>
  <c r="I850" i="5"/>
  <c r="I848" i="5"/>
  <c r="I819" i="5"/>
  <c r="I845" i="5"/>
  <c r="I844" i="5"/>
  <c r="I843" i="5"/>
  <c r="I842" i="5"/>
  <c r="I841" i="5"/>
  <c r="I840" i="5"/>
  <c r="I839" i="5"/>
  <c r="I838" i="5"/>
  <c r="I837" i="5"/>
  <c r="I836" i="5"/>
  <c r="I835" i="5"/>
  <c r="I834" i="5"/>
  <c r="I833" i="5"/>
  <c r="I832" i="5"/>
  <c r="I831" i="5"/>
  <c r="I830" i="5"/>
  <c r="I829" i="5"/>
  <c r="I828" i="5"/>
  <c r="I827" i="5"/>
  <c r="I826" i="5"/>
  <c r="I825" i="5"/>
  <c r="I824" i="5"/>
  <c r="I823" i="5"/>
  <c r="I822" i="5"/>
  <c r="I821" i="5"/>
  <c r="I820" i="5"/>
  <c r="I816" i="5"/>
  <c r="I818" i="5"/>
  <c r="I817" i="5"/>
  <c r="I813" i="5"/>
  <c r="I815" i="5"/>
  <c r="I814" i="5"/>
  <c r="I812" i="5"/>
  <c r="I811" i="5"/>
  <c r="I810" i="5"/>
  <c r="I809" i="5"/>
  <c r="I808" i="5"/>
  <c r="I807" i="5"/>
  <c r="I806" i="5"/>
  <c r="I805" i="5"/>
  <c r="I804" i="5"/>
  <c r="I803" i="5"/>
  <c r="I802" i="5"/>
  <c r="I792" i="5"/>
  <c r="I797" i="5"/>
  <c r="I800" i="5"/>
  <c r="I798" i="5"/>
  <c r="I799" i="5"/>
  <c r="I735" i="5"/>
  <c r="I796" i="5"/>
  <c r="I793" i="5"/>
  <c r="I738" i="5"/>
  <c r="I795" i="5"/>
  <c r="I781" i="5"/>
  <c r="I794" i="5"/>
  <c r="I791" i="5"/>
  <c r="I733" i="5"/>
  <c r="I767" i="5"/>
  <c r="I766" i="5"/>
  <c r="I801" i="5"/>
  <c r="I758" i="5"/>
  <c r="I756" i="5"/>
  <c r="I748" i="5"/>
  <c r="I788" i="5"/>
  <c r="I739" i="5"/>
  <c r="I778" i="5"/>
  <c r="I746" i="5"/>
  <c r="I745" i="5"/>
  <c r="I787" i="5"/>
  <c r="I784" i="5"/>
  <c r="I782" i="5"/>
  <c r="I779" i="5"/>
  <c r="I775" i="5"/>
  <c r="I773" i="5"/>
  <c r="I771" i="5"/>
  <c r="I790" i="5"/>
  <c r="I747" i="5"/>
  <c r="I741" i="5"/>
  <c r="I789" i="5"/>
  <c r="I786" i="5"/>
  <c r="I783" i="5"/>
  <c r="I780" i="5"/>
  <c r="I777" i="5"/>
  <c r="I776" i="5"/>
  <c r="I774" i="5"/>
  <c r="I772" i="5"/>
  <c r="I765" i="5"/>
  <c r="I764" i="5"/>
  <c r="I763" i="5"/>
  <c r="I762" i="5"/>
  <c r="I761" i="5"/>
  <c r="I759" i="5"/>
  <c r="I755" i="5"/>
  <c r="I754" i="5"/>
  <c r="I753" i="5"/>
  <c r="I752" i="5"/>
  <c r="I751" i="5"/>
  <c r="I749" i="5"/>
  <c r="I732" i="5"/>
  <c r="I769" i="5"/>
  <c r="I768" i="5"/>
  <c r="I734" i="5"/>
  <c r="I785" i="5"/>
  <c r="I770" i="5"/>
  <c r="I760" i="5"/>
  <c r="I757" i="5"/>
  <c r="I750" i="5"/>
  <c r="I744" i="5"/>
  <c r="I742" i="5"/>
  <c r="I740" i="5"/>
  <c r="I743" i="5"/>
  <c r="I737" i="5"/>
  <c r="I736" i="5"/>
  <c r="H130" i="7"/>
  <c r="H129" i="7"/>
  <c r="H128" i="7"/>
  <c r="H126" i="7"/>
  <c r="H8" i="7"/>
  <c r="H7" i="7"/>
  <c r="H124" i="7"/>
  <c r="H123" i="7"/>
  <c r="H127" i="7"/>
  <c r="H125" i="7"/>
  <c r="H96"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3" i="7"/>
  <c r="H95" i="7"/>
  <c r="H94" i="7"/>
  <c r="H90" i="7"/>
  <c r="H92" i="7"/>
  <c r="H91" i="7"/>
  <c r="H89" i="7"/>
  <c r="H88" i="7"/>
  <c r="H87" i="7"/>
  <c r="H86" i="7"/>
  <c r="H85" i="7"/>
  <c r="H84" i="7"/>
  <c r="H83" i="7"/>
  <c r="H82" i="7"/>
  <c r="H81" i="7"/>
  <c r="H80" i="7"/>
  <c r="H79" i="7"/>
  <c r="H69" i="7"/>
  <c r="H74" i="7"/>
  <c r="H77" i="7"/>
  <c r="H75" i="7"/>
  <c r="H76" i="7"/>
  <c r="H12" i="7"/>
  <c r="H73" i="7"/>
  <c r="H70" i="7"/>
  <c r="H15" i="7"/>
  <c r="H72" i="7"/>
  <c r="H58" i="7"/>
  <c r="H71" i="7"/>
  <c r="H68" i="7"/>
  <c r="H10" i="7"/>
  <c r="H44" i="7"/>
  <c r="H43" i="7"/>
  <c r="H78" i="7"/>
  <c r="H35" i="7"/>
  <c r="H33" i="7"/>
  <c r="H25" i="7"/>
  <c r="H65" i="7"/>
  <c r="H16" i="7"/>
  <c r="H55" i="7"/>
  <c r="H23" i="7"/>
  <c r="H22" i="7"/>
  <c r="H64" i="7"/>
  <c r="H61" i="7"/>
  <c r="H59" i="7"/>
  <c r="H56" i="7"/>
  <c r="H52" i="7"/>
  <c r="H50" i="7"/>
  <c r="H48" i="7"/>
  <c r="H67" i="7"/>
  <c r="H24" i="7"/>
  <c r="H18" i="7"/>
  <c r="H66" i="7"/>
  <c r="H63" i="7"/>
  <c r="H60" i="7"/>
  <c r="H57" i="7"/>
  <c r="H54" i="7"/>
  <c r="H53" i="7"/>
  <c r="H51" i="7"/>
  <c r="H49" i="7"/>
  <c r="H42" i="7"/>
  <c r="H41" i="7"/>
  <c r="H40" i="7"/>
  <c r="H39" i="7"/>
  <c r="H38" i="7"/>
  <c r="H36" i="7"/>
  <c r="H32" i="7"/>
  <c r="H31" i="7"/>
  <c r="H30" i="7"/>
  <c r="H29" i="7"/>
  <c r="H28" i="7"/>
  <c r="H26" i="7"/>
  <c r="H9" i="7"/>
  <c r="H46" i="7"/>
  <c r="H45" i="7"/>
  <c r="H11" i="7"/>
  <c r="H62" i="7"/>
  <c r="H47" i="7"/>
  <c r="H37" i="7"/>
  <c r="H34" i="7"/>
  <c r="H27" i="7"/>
  <c r="H21" i="7"/>
  <c r="H19" i="7"/>
  <c r="H17" i="7"/>
  <c r="H20" i="7"/>
  <c r="H14" i="7"/>
  <c r="H13" i="7"/>
  <c r="I1216" i="5" l="1"/>
  <c r="I1215" i="5"/>
  <c r="I1214" i="5"/>
  <c r="I1213" i="5"/>
  <c r="I1212" i="5"/>
  <c r="I1211" i="5"/>
  <c r="I1210" i="5"/>
  <c r="I1209" i="5"/>
  <c r="I1208" i="5"/>
  <c r="I1207" i="5"/>
  <c r="I1206" i="5"/>
  <c r="I1205" i="5"/>
  <c r="I1204" i="5"/>
  <c r="I1203" i="5"/>
  <c r="I1202" i="5"/>
  <c r="I1201" i="5"/>
  <c r="I1200" i="5"/>
  <c r="I1199" i="5"/>
  <c r="I1198" i="5"/>
  <c r="I1197" i="5"/>
  <c r="I1196" i="5"/>
  <c r="I1195" i="5"/>
  <c r="I1194" i="5"/>
  <c r="I1193" i="5"/>
  <c r="I1192" i="5"/>
  <c r="I1191" i="5"/>
  <c r="I1188" i="5"/>
  <c r="I1187" i="5"/>
  <c r="I1186" i="5"/>
  <c r="I1185" i="5"/>
  <c r="I1184" i="5"/>
  <c r="I1183" i="5"/>
  <c r="I1182" i="5"/>
  <c r="I1181" i="5"/>
  <c r="I1180" i="5"/>
  <c r="I1179" i="5"/>
  <c r="I1178" i="5"/>
  <c r="I1177" i="5"/>
  <c r="I1176" i="5"/>
  <c r="I1175" i="5"/>
  <c r="I1174" i="5"/>
  <c r="I1173" i="5"/>
  <c r="I1172" i="5"/>
  <c r="I1171" i="5"/>
  <c r="I1170" i="5"/>
  <c r="I1169" i="5"/>
  <c r="I1168" i="5"/>
  <c r="I1167" i="5"/>
  <c r="I1166" i="5"/>
  <c r="I1165" i="5"/>
  <c r="I1164" i="5"/>
  <c r="I1163" i="5"/>
  <c r="I1162" i="5"/>
  <c r="I1161" i="5"/>
  <c r="I1160" i="5"/>
  <c r="I1159" i="5"/>
  <c r="I1158" i="5"/>
  <c r="I1157" i="5"/>
  <c r="I1156" i="5"/>
  <c r="I1155" i="5"/>
  <c r="I1154" i="5"/>
  <c r="I1153" i="5"/>
  <c r="I1152" i="5"/>
  <c r="I1151" i="5"/>
  <c r="I1150" i="5"/>
  <c r="I1149" i="5"/>
  <c r="I1148" i="5"/>
  <c r="I1147" i="5"/>
  <c r="I1146" i="5"/>
  <c r="I1145" i="5"/>
  <c r="I1144" i="5"/>
  <c r="I1143" i="5"/>
  <c r="I1142" i="5"/>
  <c r="I1141" i="5"/>
  <c r="I1140" i="5"/>
  <c r="I1139" i="5"/>
  <c r="I1138" i="5"/>
  <c r="I1137" i="5"/>
  <c r="I1136" i="5"/>
  <c r="I1135" i="5"/>
  <c r="I1190" i="5"/>
  <c r="I1189" i="5"/>
  <c r="I975" i="5"/>
  <c r="I980" i="5"/>
  <c r="I979" i="5"/>
  <c r="I974" i="5"/>
  <c r="I978" i="5"/>
  <c r="I971" i="5"/>
  <c r="I973" i="5"/>
  <c r="I972" i="5"/>
  <c r="I970" i="5"/>
  <c r="I976" i="5"/>
  <c r="I969" i="5"/>
  <c r="I977" i="5"/>
  <c r="I961" i="5"/>
  <c r="I967" i="5"/>
  <c r="I959" i="5"/>
  <c r="I960" i="5"/>
  <c r="I958" i="5"/>
  <c r="I965" i="5"/>
  <c r="I963" i="5"/>
  <c r="I966" i="5"/>
  <c r="I964" i="5"/>
  <c r="I968" i="5"/>
  <c r="I952" i="5"/>
  <c r="I953" i="5"/>
  <c r="I956" i="5"/>
  <c r="I954" i="5"/>
  <c r="I955" i="5"/>
  <c r="I957" i="5"/>
  <c r="I950" i="5"/>
  <c r="I951" i="5"/>
  <c r="I962" i="5"/>
  <c r="I888" i="5"/>
  <c r="I946" i="5"/>
  <c r="I943" i="5"/>
  <c r="I947" i="5"/>
  <c r="I936" i="5"/>
  <c r="I890" i="5"/>
  <c r="I945" i="5"/>
  <c r="I944" i="5"/>
  <c r="I893" i="5"/>
  <c r="I889" i="5"/>
  <c r="I948" i="5"/>
  <c r="I887" i="5"/>
  <c r="I949" i="5"/>
  <c r="I927" i="5"/>
  <c r="I859" i="5"/>
  <c r="I930" i="5"/>
  <c r="I885" i="5"/>
  <c r="I937" i="5"/>
  <c r="I895" i="5"/>
  <c r="I882" i="5"/>
  <c r="I908" i="5"/>
  <c r="I909" i="5"/>
  <c r="I912" i="5"/>
  <c r="I932" i="5"/>
  <c r="I910" i="5"/>
  <c r="I911" i="5"/>
  <c r="I931" i="5"/>
  <c r="I900" i="5"/>
  <c r="I883" i="5"/>
  <c r="I894" i="5"/>
  <c r="I884" i="5"/>
  <c r="I929" i="5"/>
  <c r="I925" i="5"/>
  <c r="I891" i="5"/>
  <c r="I921" i="5"/>
  <c r="I922" i="5"/>
  <c r="I942" i="5"/>
  <c r="I923" i="5"/>
  <c r="I924" i="5"/>
  <c r="I920" i="5"/>
  <c r="I906" i="5"/>
  <c r="I897" i="5"/>
  <c r="I926" i="5"/>
  <c r="I862" i="5"/>
  <c r="I899" i="5"/>
  <c r="I861" i="5"/>
  <c r="I898" i="5"/>
  <c r="I892" i="5"/>
  <c r="I896" i="5"/>
  <c r="I902" i="5"/>
  <c r="I933" i="5"/>
  <c r="I939" i="5"/>
  <c r="I940" i="5"/>
  <c r="I938" i="5"/>
  <c r="I907" i="5"/>
  <c r="I904" i="5"/>
  <c r="I905" i="5"/>
  <c r="I934" i="5"/>
  <c r="I903" i="5"/>
  <c r="I941" i="5"/>
  <c r="I901" i="5"/>
  <c r="I886" i="5"/>
  <c r="I881" i="5"/>
  <c r="I935" i="5"/>
  <c r="I880" i="5"/>
  <c r="I864" i="5"/>
  <c r="I913" i="5"/>
  <c r="I914" i="5"/>
  <c r="I915" i="5"/>
  <c r="I916" i="5"/>
  <c r="I917" i="5"/>
  <c r="I918" i="5"/>
  <c r="I919" i="5"/>
  <c r="I865" i="5"/>
  <c r="I928" i="5"/>
  <c r="I874" i="5"/>
  <c r="I879" i="5"/>
  <c r="I872" i="5"/>
  <c r="I873" i="5"/>
  <c r="I870" i="5"/>
  <c r="I869" i="5"/>
  <c r="I867" i="5"/>
  <c r="I866" i="5"/>
  <c r="I868" i="5"/>
  <c r="I856" i="5"/>
  <c r="I877" i="5"/>
  <c r="I871" i="5"/>
  <c r="I858" i="5"/>
  <c r="I878" i="5"/>
  <c r="I876" i="5"/>
  <c r="I875" i="5"/>
  <c r="I863" i="5"/>
  <c r="I860" i="5"/>
  <c r="I857" i="5"/>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A8" i="1" l="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H112" i="1" l="1"/>
  <c r="H102" i="1"/>
  <c r="H101" i="1"/>
  <c r="H108" i="1"/>
  <c r="H106" i="1"/>
  <c r="H105" i="1"/>
  <c r="H107" i="1"/>
  <c r="H104" i="1"/>
  <c r="H103" i="1"/>
  <c r="H118" i="1"/>
  <c r="H114" i="1"/>
  <c r="H116" i="1"/>
  <c r="H113" i="1"/>
  <c r="H115" i="1"/>
  <c r="H109" i="1"/>
  <c r="H120" i="1"/>
  <c r="H110" i="1"/>
  <c r="H117" i="1"/>
  <c r="H111" i="1"/>
  <c r="H128" i="1"/>
  <c r="H119" i="1"/>
  <c r="H127" i="1"/>
  <c r="H121" i="1"/>
  <c r="H123" i="1"/>
  <c r="H124" i="1"/>
  <c r="H122" i="1"/>
  <c r="H129" i="1"/>
  <c r="H125" i="1"/>
  <c r="H130" i="1"/>
  <c r="H131" i="1"/>
  <c r="H126" i="1"/>
  <c r="H11" i="1" l="1"/>
  <c r="H14" i="1"/>
  <c r="H26" i="1"/>
  <c r="H27" i="1"/>
  <c r="H29" i="1"/>
  <c r="H9" i="1"/>
  <c r="H22" i="1"/>
  <c r="H28" i="1"/>
  <c r="H7" i="1"/>
  <c r="H19" i="1"/>
  <c r="H17" i="1"/>
  <c r="H18" i="1"/>
  <c r="H20" i="1"/>
  <c r="H21" i="1"/>
  <c r="H24" i="1"/>
  <c r="H23" i="1"/>
  <c r="H30" i="1"/>
  <c r="H25" i="1"/>
  <c r="H79" i="1"/>
  <c r="H16" i="1"/>
  <c r="H70" i="1"/>
  <c r="H69" i="1"/>
  <c r="H68" i="1"/>
  <c r="H67" i="1"/>
  <c r="H66" i="1"/>
  <c r="H65" i="1"/>
  <c r="H64" i="1"/>
  <c r="H15" i="1"/>
  <c r="H31" i="1"/>
  <c r="H86" i="1"/>
  <c r="H32" i="1"/>
  <c r="H37" i="1"/>
  <c r="H52" i="1"/>
  <c r="H92" i="1"/>
  <c r="H54" i="1"/>
  <c r="H85" i="1"/>
  <c r="H56" i="1"/>
  <c r="H55" i="1"/>
  <c r="H58" i="1"/>
  <c r="H89" i="1"/>
  <c r="H91" i="1"/>
  <c r="H90" i="1"/>
  <c r="H84" i="1"/>
  <c r="H53" i="1"/>
  <c r="H47" i="1"/>
  <c r="H43" i="1"/>
  <c r="H49" i="1"/>
  <c r="H12" i="1"/>
  <c r="H50" i="1"/>
  <c r="H13" i="1"/>
  <c r="H77" i="1"/>
  <c r="H48" i="1"/>
  <c r="H57" i="1"/>
  <c r="H71" i="1"/>
  <c r="H75" i="1"/>
  <c r="H74" i="1"/>
  <c r="H93" i="1"/>
  <c r="H73" i="1"/>
  <c r="H72" i="1"/>
  <c r="H42" i="1"/>
  <c r="H76" i="1"/>
  <c r="H80" i="1"/>
  <c r="H35" i="1"/>
  <c r="H45" i="1"/>
  <c r="H34" i="1"/>
  <c r="H51" i="1"/>
  <c r="H82" i="1"/>
  <c r="H62" i="1"/>
  <c r="H61" i="1"/>
  <c r="H83" i="1"/>
  <c r="H63" i="1"/>
  <c r="H60" i="1"/>
  <c r="H59" i="1"/>
  <c r="H33" i="1"/>
  <c r="H46" i="1"/>
  <c r="H88" i="1"/>
  <c r="H36" i="1"/>
  <c r="H81" i="1"/>
  <c r="H10" i="1"/>
  <c r="H78" i="1"/>
  <c r="H100" i="1"/>
  <c r="H38" i="1"/>
  <c r="H99" i="1"/>
  <c r="H40" i="1"/>
  <c r="H44" i="1"/>
  <c r="H95" i="1"/>
  <c r="H96" i="1"/>
  <c r="H41" i="1"/>
  <c r="H87" i="1"/>
  <c r="H98" i="1"/>
  <c r="H94" i="1"/>
  <c r="H97" i="1"/>
  <c r="H39" i="1"/>
  <c r="H8" i="1"/>
</calcChain>
</file>

<file path=xl/sharedStrings.xml><?xml version="1.0" encoding="utf-8"?>
<sst xmlns="http://schemas.openxmlformats.org/spreadsheetml/2006/main" count="33051" uniqueCount="6295">
  <si>
    <t>NUMERO DE CONTRATO</t>
  </si>
  <si>
    <t>PLAZO</t>
  </si>
  <si>
    <t>ETAPA</t>
  </si>
  <si>
    <t>MODALIDAD DE SELECCIÓN</t>
  </si>
  <si>
    <t>OBJETO</t>
  </si>
  <si>
    <t>TIPO CONTRATISTA</t>
  </si>
  <si>
    <t>NOMBRE CONTRATISTA</t>
  </si>
  <si>
    <t>No. DE PROCESO CONTRATACIÓN</t>
  </si>
  <si>
    <t>GERENCIA RESPONSABLE DE LA INFORMACIÓN</t>
  </si>
  <si>
    <t xml:space="preserve">No. </t>
  </si>
  <si>
    <t>BIEN</t>
  </si>
  <si>
    <t>SERVICIO</t>
  </si>
  <si>
    <t>NATURAL</t>
  </si>
  <si>
    <t>JURIDICA</t>
  </si>
  <si>
    <t>GERENCIA GENERAL</t>
  </si>
  <si>
    <t>GERENCIA DE ÁREA FINANCIERA</t>
  </si>
  <si>
    <t>GERENCIA DE ÁREA ABASTECIMIENTO EMPRESARIAL</t>
  </si>
  <si>
    <t>GERENCIA UNIDAD ESTRATEGICA DEL NEGOCIO DE TELECOMUNICACIONES</t>
  </si>
  <si>
    <t>GERENCIA UNIDAD ESTRATEGICA DEL NEGOCIO DE  ENERGIA</t>
  </si>
  <si>
    <t>SECRETARÍA GENERAL Y ASUNTOS LEGALES</t>
  </si>
  <si>
    <t>CONTRATADO</t>
  </si>
  <si>
    <t xml:space="preserve">TIPO </t>
  </si>
  <si>
    <t>VALOR INICIAL</t>
  </si>
  <si>
    <t>VALOR OTROSI</t>
  </si>
  <si>
    <t>VALOR TOTAL</t>
  </si>
  <si>
    <t>No DE CONTRATO</t>
  </si>
  <si>
    <t xml:space="preserve">PLAZO </t>
  </si>
  <si>
    <t>PUBLICACIÓN DE CONTRATOS MODALIDAD INVITACIÓN PRIVADA - AÑO 2021 EN PAGINA WEB DE EMCALI</t>
  </si>
  <si>
    <t>500-IP-0002-2021</t>
  </si>
  <si>
    <t>500-PS-0274-2021</t>
  </si>
  <si>
    <t>Prestación de servicios profesionales especializados para el apoyo en el seguimiento y control de los diferentes proyectos del plan de expansión durante las etapas de planeación ejecución diseños técnicos construcciones demás actividades que demanden los proyectos del Plan de Expansión 20152024 aprobado por la UPME y por EMCALI</t>
  </si>
  <si>
    <t>500-IP-0005-2021</t>
  </si>
  <si>
    <t>500-PS-0275-2021</t>
  </si>
  <si>
    <t>Prestación de servicios profesionales especializados para apoyar en la gestión y control de los  aspectos técnicos relacionados con los procesos de la Unidad de Alumbrado Público</t>
  </si>
  <si>
    <t>500-IP-0008-2021</t>
  </si>
  <si>
    <t>500-PS-0276-2021</t>
  </si>
  <si>
    <t>Prestación de servicios profesionales especializados en aspectos técnicos comerciales ofreciendo el portafolio de servicios energéticos proponiendo soluciones para las  necesidades y requerimientos a clientes del Mercado Empresarial Regulado  de Energía  atendidos por EMCALI</t>
  </si>
  <si>
    <t>500-IP-0020-2021</t>
  </si>
  <si>
    <t>500-PS-0281-2021</t>
  </si>
  <si>
    <t>Prestación de servicios de apoyo técnico al grupo de control al uso de la infraestructura del distribuidor de energia de EMCALI en las actividades de revisión y levantamiento en terreno de las redes y equipos de terceros que instalen en la infraestructurade EMCALI</t>
  </si>
  <si>
    <t>500-IP-0021-2021</t>
  </si>
  <si>
    <t>500-PS-0282-2021</t>
  </si>
  <si>
    <t>Prestación de servicios profesionales especializados para apoyar las actividades de coordinación verificación y control relacionadas con la implementación y seguimiento del Sistema de Gestión de Calidad ISOIEC 17025 implementado dentro del Laboratorio de Ensayos y Medidas Eléctricas y los requisitos de Trazabilidad Metrológica establecidos en la norma ISO 90012015</t>
  </si>
  <si>
    <t>500-IP-0023-2021</t>
  </si>
  <si>
    <t>500-PS-0283-2021</t>
  </si>
  <si>
    <t>Prestación de servicios profesionales en aspectos técnicos comerciales ofreciendo el portafolio de servicios  energéticos proponiendo soluciones para las  necesidades y requerimientos de  los  clientes del Mercado Empresarial Regulado de Energía</t>
  </si>
  <si>
    <t>500-IP-0003-2021</t>
  </si>
  <si>
    <t>500-PS-0284-2021</t>
  </si>
  <si>
    <t>Prestación de servicios profesionales para apoyar en el seguimiento y control de los proyectos  del plan de Expansión</t>
  </si>
  <si>
    <t>500-IP-0016-2021</t>
  </si>
  <si>
    <t>500-PS-0286-2021</t>
  </si>
  <si>
    <t>Prestación de servicios profesionales especializados para el analisis economico y financiero para el modelamiento de planes de negocio estructuracion de nuevos productos y servicios de energia</t>
  </si>
  <si>
    <t>500-IP-0022-2021</t>
  </si>
  <si>
    <t>500-PS-0288-2021</t>
  </si>
  <si>
    <t>Prestación de servicios profesionales especializados en aspectos técnicocomerciales con  presencia y asesoría permanente venta del portafolio de servicios energéticos a los clientes del mercado regulado de energía</t>
  </si>
  <si>
    <t>500-IP-0001-2021</t>
  </si>
  <si>
    <t>500-PS-0273-2021</t>
  </si>
  <si>
    <t>Prestación de servicios profesionales especializados para apoyar las actividades de seguimiento inspecciòn supervisiòn yo interventoria en sitio control del cumplimiento del plan de calidad seguridad en el trabajo y bienestar laboral en el proceso de planeación ejecución diseños en obra construcciones y demás actividades de obra civil desarrolladas en subestaciones y líneas que demanden los proyectos del Plan de Expansión 20152024 aprobado por la UPME y por EMCALI</t>
  </si>
  <si>
    <t>500-IP-0013-2021</t>
  </si>
  <si>
    <t>500-PS-0279-2021</t>
  </si>
  <si>
    <t xml:space="preserve">Prestación de servicios profesionales especializados para el apoyo en las actividades de supervisión y control en la ejecución de las actividades del proyecto de reducción de pérdidas no técnicas de energía. </t>
  </si>
  <si>
    <t>500-IP-0011-2021</t>
  </si>
  <si>
    <t>500-PS-0277-2021</t>
  </si>
  <si>
    <t>Prestación de servicios profesionales especializados para el apoyo en las actividades de supervisión y control en la ejecución de las actividades del proyecto de reducción de pérdidas no técnicas de energía.</t>
  </si>
  <si>
    <t>500-IP-0012-2021</t>
  </si>
  <si>
    <t>500-PS-0278-2021</t>
  </si>
  <si>
    <t>500-IP-0014-2021</t>
  </si>
  <si>
    <t>500-PS-0280-2021</t>
  </si>
  <si>
    <t xml:space="preserve">Prestación de Servicios profesionales para asesorar y desarrollar las actividades de mayor experticia en la implementación del sistema de medida inteligente en el proyecto de reducción de pérdidas no técnicas de energía. </t>
  </si>
  <si>
    <t>500-IP-0015-2021</t>
  </si>
  <si>
    <t>500-PS-0285-2021</t>
  </si>
  <si>
    <t xml:space="preserve">Prestación de servicios profesionales especializados para el apoyo en las actividades relacionadas con la administración del Sistema de Gestión de Calidad y el proyecto de reducción de pérdidas no técnicas de energía. </t>
  </si>
  <si>
    <t>500-IP-0018-2021</t>
  </si>
  <si>
    <t>500-PS-0287-2021</t>
  </si>
  <si>
    <t>Prestación de servicios para el apoyo técnico en el desarrollo de los proyectos de Infraestructura Eléctrica a cargo de EMCALI EICE ESP</t>
  </si>
  <si>
    <t>500-IP-0017-2021</t>
  </si>
  <si>
    <t>500-PS-0341-2021</t>
  </si>
  <si>
    <t xml:space="preserve">Prestación de servicios profesionales especializados para apoyar las actividades de seguimiento y control a la ejecución de Planes, Programas y Proyectos adscritos a la UENE. </t>
  </si>
  <si>
    <t>500-IP-0024-2021</t>
  </si>
  <si>
    <t>500-PS-0343-2021</t>
  </si>
  <si>
    <t xml:space="preserve">Prestación de Servicios profesionales especializados para apoyar la supervisión  de los proyectos de Infraestructura Eléctrica de Media Tensión  a cargo de EMCALI EICE ESP. </t>
  </si>
  <si>
    <t>500-IP-0019-2021</t>
  </si>
  <si>
    <t>500-PS-0342-2021</t>
  </si>
  <si>
    <t xml:space="preserve">Prestación de Servicio de apoyo a la supervisión en el desarrollo de los contratos de proyectos de Infraestructura Eléctrica de Media Tensión a cargo de EMCALI EICE ESP. </t>
  </si>
  <si>
    <t>500-IP-0076-2021</t>
  </si>
  <si>
    <t>500-PS-0339-2021</t>
  </si>
  <si>
    <t xml:space="preserve">Prestación de servicios técnicos al grupo de análisis y control de las actividades relacionadas con el Proyecto de Reducción de Pérdidas no Técnicas de Energía, de la GUENE. </t>
  </si>
  <si>
    <t>500-IP-0010-2021</t>
  </si>
  <si>
    <t>500-PS-0338-2021</t>
  </si>
  <si>
    <t>PRESTACIÓN DE SERVICIOS DE APOYO A LA EJECUCIÓN Y DESARROLLO DE ACTIVIDADES DE CARÁCTER ADMINISTRATIVO RELACIONADAS CON LOS PROCESOS DEL ÁREA.</t>
  </si>
  <si>
    <t>500-IP-0067-2021</t>
  </si>
  <si>
    <t>500-PS-0337-2021</t>
  </si>
  <si>
    <t xml:space="preserve">Prestación de servicios de apoyo técnico al grupo de análisis y control de las actividades relacionadas con el Proyecto de Reducción de Pérdidas no técnicas de Energía, de la Gerencia Unidad Estratégica de Negocio de Energía. </t>
  </si>
  <si>
    <t>500-IP-0066-2021</t>
  </si>
  <si>
    <t>500-PS-0336-2021</t>
  </si>
  <si>
    <t xml:space="preserve">Prestación de servicios profesionales especializados para el apoyo en  la ejecución de las actividades del proyecto de reducción de pérdidas no técnicas de energía de la GUENE. </t>
  </si>
  <si>
    <t>500-IP-0065-2021</t>
  </si>
  <si>
    <t>500-PS-0335-2021</t>
  </si>
  <si>
    <t xml:space="preserve">Prestación de servicios técnicos al grupo de análisis y control de las actividades relacionadas con el proyecto de Reducción de Pérdidas no Técnicas de Energía. </t>
  </si>
  <si>
    <t>500-IP-0064-2021</t>
  </si>
  <si>
    <t>500-PS-0334-2021</t>
  </si>
  <si>
    <t>500-IP-0063-2021</t>
  </si>
  <si>
    <t>500-PS-0333-2021</t>
  </si>
  <si>
    <t xml:space="preserve">Prestación de servicios de apoyo  al grupo de análisis y control de las actividades relacionadas con el Proyecto de Reducción de Pérdidas no técnicas de Energía, de la Gerencia Unidad Estratégica de Negocio de Energía. </t>
  </si>
  <si>
    <t>500-IP-0062-2021</t>
  </si>
  <si>
    <t>500-PS-0332-2021</t>
  </si>
  <si>
    <t xml:space="preserve">Prestación de servicios profesionales especializados para el apoyo al Departamento de Control de Energía en las actividades de supervisión y control en la ejecución de las actividades del proyecto de Reducción de Pérdidas No Técnicas de Energía, de la GUENE.  </t>
  </si>
  <si>
    <t>500-IP-0061-2021</t>
  </si>
  <si>
    <t>500-PS-0331-2021</t>
  </si>
  <si>
    <t xml:space="preserve">Prestación de servicios técnicos al grupo de análisis y control de las actividades relacionadas con el proyecto de reducción de pérdidas no técnicas de energía de la GUENE. </t>
  </si>
  <si>
    <t>500-IP-0009-2021</t>
  </si>
  <si>
    <t>500-PS-0340-2021</t>
  </si>
  <si>
    <t xml:space="preserve">Prestación de servicios profesionales para la ejecución y desarrollo de actividades en los procesos de fidelización de clientes y venta de servicios.  </t>
  </si>
  <si>
    <t>500-IP-0025-2021</t>
  </si>
  <si>
    <t>500-PS-0368-2021</t>
  </si>
  <si>
    <t>Prestación de servicios profesionales para apoyar las actividades en la gestión control y seguimiento a la ejecución presupuestal de los proyectos de inversión y de funcionamiento y reportes de gastos</t>
  </si>
  <si>
    <t>500-IP-0083-2021</t>
  </si>
  <si>
    <t>500-PS-0367-2021</t>
  </si>
  <si>
    <t>Prestación de servicios profesionales para el apoyo a la Unidad de Gestión Administrativa de la UENE.</t>
  </si>
  <si>
    <t>500-IP-0026-2021</t>
  </si>
  <si>
    <t>500-PS-0370-2021</t>
  </si>
  <si>
    <t>Prestación de servicios profesionales especializados para apoyar la Unidad Comercial en aspectos técnicos y  comerciales</t>
  </si>
  <si>
    <t>500-IP-0032-2021</t>
  </si>
  <si>
    <t>500-PS-0369-2021</t>
  </si>
  <si>
    <t>Prestación de servicios profesionales especializados en aspectos técnicos comerciales ofreciendo el portafolio de servicios energéticos proponiendo soluciones para las necesidades y requerimientos de los clientes del Mercado Empresarial Regulado de Energíaen los segmentos de Medianos y pequeños establecimientos Comerciales y Pymes  atendidas por EMCALI</t>
  </si>
  <si>
    <t>500-IP-0049-2021</t>
  </si>
  <si>
    <t>500-PS-0474-2021</t>
  </si>
  <si>
    <t>Prestación de Servicios profesionales especializados para apoyar la supervisión de los proyectos de Infraestructura Eléctrica de Media Tensión a cargo de EMCALI EICE ESP</t>
  </si>
  <si>
    <t>500-IP-0089-2021</t>
  </si>
  <si>
    <t>500-PS-0475-2021</t>
  </si>
  <si>
    <t>Prestación de servicios profesionales especializados para apoyar las actividades de seguimiento y control, en el proceso de planeación, ejecución, diseños de obra, construcciones, montaje, pruebas, puesta en operación y demás actividades electromécanicas desarrolladas en  subestaciones y líneas, que demanden los proyectos del Plan de Expansión 2015-2024 aprobado por la UPME y por EMCALI.</t>
  </si>
  <si>
    <t>500-IP-0051-2021</t>
  </si>
  <si>
    <t>500-PS-0476-2021</t>
  </si>
  <si>
    <t>Prestación de Servicios Profesionales especializados para la elaboración de Diseños y presupuestos en unidades constructivas de circuitos eléctricos de media tensión que requiere EMCALI para la infraestructura eléctrica de su Sistema de Distribución Localde acuerdo con la normatividad técnica de EMCALI RETIE RETILAP y Regulación vigente</t>
  </si>
  <si>
    <t>500-IP-0082-2021</t>
  </si>
  <si>
    <t>500-PS-0477-2021</t>
  </si>
  <si>
    <t>500-IP-0053-2021</t>
  </si>
  <si>
    <t>500-PS-0478-2021</t>
  </si>
  <si>
    <t>Prestación de Servicio de apoyo a la supervisión en el desarrollo de los contratos de proyectos de Infraestructura Eléctrica de Media Tensión a cargo de EMCALI EICE ESP en las actividades de gestión documental y de digitación de información en los sistemasaplicativos que se requiere</t>
  </si>
  <si>
    <t>500-IP-0052-2021</t>
  </si>
  <si>
    <t>500-PS-0479-2021</t>
  </si>
  <si>
    <t>500-IP-0055-2021</t>
  </si>
  <si>
    <t>500-PS-0480-2021</t>
  </si>
  <si>
    <t>Prestación de servicios profesionales especializados para apoyar las actividades de seguimiento y control en el proceso de planeación ejecución diseños de obra construcciones montaje pruebas puesta en operación y demás actividades electromecánicas desarrolladas en subestaciones y líneasque demanden los proyectos del Plan de Expansión 20152024 aprobado por la UPME y por EMCALI</t>
  </si>
  <si>
    <t>500-IP-0086-2021</t>
  </si>
  <si>
    <t>500-PS-0481-2021</t>
  </si>
  <si>
    <t>Prestación de servicios profesionales especializados para apoyar las actividades de seguimiento y control, en el proceso de planeación, ejecución, diseños de obra, construcciones y demás actividades de obra civil desarrolladas en subestaciones y líneas,que demanden los proyectos del Plan de Expansión 2015-2024 aprobado por la UPME y por EMCALI.</t>
  </si>
  <si>
    <t>500-IP-0088-2021</t>
  </si>
  <si>
    <t>500-PS-0482-2021</t>
  </si>
  <si>
    <t>Prestación de servicios profesionales para apoyar las actividades de seguimiento, inspección, supervisión y/o interventoría  en sitio, control del cumplimiento del plan de calidad, seguridad en el trabajo y bienestar, laboral, en el proceso de planeación, ejecución, diseños en obra, construcciones y demás actividades de obra civil desarrolladas en subestaciones y líneas, que demanden los proyectos del Plan de Expansión 2015-2024 aprobado por la UPME y por EMCALI.</t>
  </si>
  <si>
    <t>500-IP-0087-2021</t>
  </si>
  <si>
    <t>500-PS-0483-2021</t>
  </si>
  <si>
    <t>500-IP-0081-2021</t>
  </si>
  <si>
    <t>500-PS-0484-2021</t>
  </si>
  <si>
    <t>Prestación de Servicios Profesionales especializados para el apoyo técnico y administrativo en desarrollo del proceso del proyecto de inversión de compra de activos de conexión eléctrica que inciden en la expansión de la infraestructura del SDL de EMCALI.</t>
  </si>
  <si>
    <t>500-IP-0050-2021</t>
  </si>
  <si>
    <t>500-PS-0485-2021</t>
  </si>
  <si>
    <t>Prestación de Servicios profesionales especializados para apoyar la supervisión  de los proyectos de Infraestructura Eléctrica de Media Tensión  a cargo de EMCALI EICE ESP</t>
  </si>
  <si>
    <t>500-IP-0044-2021</t>
  </si>
  <si>
    <t>500-PS-0486-2021</t>
  </si>
  <si>
    <t>500-IP-0040-2021</t>
  </si>
  <si>
    <t>500-PS-0487-2021</t>
  </si>
  <si>
    <t>Prestación de servicios profesionales para apoyar la  supervisión en el desarrollo de los contratos de proyectos de Infraestructura Eléctrica de Media Tensión a cargo de EMCALI EICE ESP</t>
  </si>
  <si>
    <t>500-IP-0046-2021</t>
  </si>
  <si>
    <t>500-PS-0509-2021</t>
  </si>
  <si>
    <t>Prestación de servicios profesionales especializados para el apoyo en la Interventoría al contrato de alumbrado público</t>
  </si>
  <si>
    <t>500-IP-0006-2021</t>
  </si>
  <si>
    <t>500-PS-0510-2021</t>
  </si>
  <si>
    <t>Prestación de servicios de apoyo profesional a la unidad de operaciones en las actividades de gestión del centro de control de energía</t>
  </si>
  <si>
    <t>500-IP-0047-2021</t>
  </si>
  <si>
    <t>500-PS-0511-2021</t>
  </si>
  <si>
    <t>Prestación de servicios profesionales para asesorar y desarrollar las actividades de mayor experticia para la gestión y desarrollo de las actividades de alumbrado público respecto al Convenio Interadministrativo y el contrato con el prestador del serviciode Operación Mantenimiento Modernización Expansión y Reposición del sistema de alumbrado público de Santiago de Cali</t>
  </si>
  <si>
    <t>500-IP-0007-2021</t>
  </si>
  <si>
    <t>500-PS-0512-2021</t>
  </si>
  <si>
    <t>Prestación de servicios de apoyo profesional a la Unidad de operación en las actividades de elaboración de informes reportes actualización de la base de datos técnica y de usuarios y desarrollo de procedimientos para la automatización de proceso</t>
  </si>
  <si>
    <t>500-IP-0074-2021</t>
  </si>
  <si>
    <t>500-PS-0513-2021</t>
  </si>
  <si>
    <t>Prestación de servicios profesionales especializados para apoyar los proyectos de innovación y desarrollo de negocios</t>
  </si>
  <si>
    <t>500-IP-0045-2021</t>
  </si>
  <si>
    <t>500-PS-0515-2021</t>
  </si>
  <si>
    <t>Prestación de servicios profesionales especializados para seguimiento y control a la prestación del servicio de Alumbrado Público siguiendo los señalamientos del RETILAP y la normatividad vigente</t>
  </si>
  <si>
    <t>500-IP-0054-2021</t>
  </si>
  <si>
    <t>500-PS-0516-2021</t>
  </si>
  <si>
    <t>Prestación de servicios de apoyo profesional en la ejecución de las actividades de implementación seguimiento y reporte mensual de las variables según los requerimientos de la resolución CREG 02405 y la resolución CREG 01607</t>
  </si>
  <si>
    <t>500-IP-0068-2021</t>
  </si>
  <si>
    <t>500-PS-0517-2021</t>
  </si>
  <si>
    <t>Prestación de servicios de apoyo  profesional especializado en las actividades de silvicultura que realiza la GUENE con personal propio y por intermedio de contratistas</t>
  </si>
  <si>
    <t>500-IP-0072-2021</t>
  </si>
  <si>
    <t>500-PS-0518-2021</t>
  </si>
  <si>
    <t>Prestación de servicios profesionales especializados para apoyar el proceso de actualización de Normas Técnicas requeridas por la Gerencia de Energía apoyar en su difusión e implementación así como también presentar propuestas de arquitectura de la red dedistribución</t>
  </si>
  <si>
    <t>500-IP-0071-2021</t>
  </si>
  <si>
    <t>500-PS-0519-2021</t>
  </si>
  <si>
    <t>Prestación de servicios profesionales especializados al area funcional de administración del catastro de energía para apoyar la ejecución de las actividades de verificación y control de la información de la infraestructura eléctrica en el sistema enerGIS</t>
  </si>
  <si>
    <t>500-IP-0090-2021</t>
  </si>
  <si>
    <t>500-PS-0520-2021</t>
  </si>
  <si>
    <t>Prestación de servicios profesionales especializados para apoyar las actividades de gestión de Proyectos adscritos a la UENE</t>
  </si>
  <si>
    <t>500-IP-0070-2021</t>
  </si>
  <si>
    <t>500-PS-0521-2021</t>
  </si>
  <si>
    <t>Prestación de servicios profesionales especializados para el apoyo al área funcional de administración del catastro de energía en la ejecución de las actividades de verificación y control de la información de la infraestructura eléctrica del sistema enerGIS</t>
  </si>
  <si>
    <t>500-IP-0069-2021</t>
  </si>
  <si>
    <t>500-PS-0522-2021</t>
  </si>
  <si>
    <t>500-IP-0038-2021</t>
  </si>
  <si>
    <t>500-PS-0523-2021</t>
  </si>
  <si>
    <t>Prestación de servicios técnicos de apoyo en las actividades de seguimiento y control de Seguridad y salud en el Trabajo</t>
  </si>
  <si>
    <t>500-IP-0073-2021</t>
  </si>
  <si>
    <t>500-PS-0524-2021</t>
  </si>
  <si>
    <t>Prestación de servicios profesionales especializados para apoyar las actividades de gestión y desarrollo en temas de Ahorro Energético y Gestión de la Demanda</t>
  </si>
  <si>
    <t>500-IP-0077-2021</t>
  </si>
  <si>
    <t>500-PS-0525-2021</t>
  </si>
  <si>
    <t>Prestación de servicios especializados para el apoyo en la coordinación de las actividades de planeación técnica, uso de herramientas de software especializado y control estadístico relacionado con la planeación técnica de la GUENE.</t>
  </si>
  <si>
    <t>500-IP-0029-2021</t>
  </si>
  <si>
    <t>500-PS-0547-2021</t>
  </si>
  <si>
    <t>Prestación de servicios profesionales especializados en aspectos técnicos comerciales ofreciendo el portafolio de servicios energéticos proponiendo soluciones para las  necesidades y requerimientos a clientes del Mercado Empresarial Regulado  de Energía delos  segmento  Industrial clientes corporativos Centros Comerciales y Constructoras atendidas por EMCALI</t>
  </si>
  <si>
    <t>500-IP-0042-2021</t>
  </si>
  <si>
    <t>500-PS-0548-2021</t>
  </si>
  <si>
    <t>Prestacion de servicios profesionales  para apoyar las actividades de pagos de peajes del SDL y STR de EMCALI</t>
  </si>
  <si>
    <t>500-IP-0028-2021</t>
  </si>
  <si>
    <t>500-PS-0549-2021</t>
  </si>
  <si>
    <t>Prestación de servicios de apoyo profesional especializado en la Unidad Estratégica de Negocio de Energía en las actividades de coordinacion seguimiento y control de los proyectos estratégicos de infraestructura del Sistema de Distribución Local de innovación y de nuevos negocios de Energía</t>
  </si>
  <si>
    <t>500-IP-0048-2021</t>
  </si>
  <si>
    <t>500-PS-0550-2021</t>
  </si>
  <si>
    <t>Prestación de servicios profesionales para la asesoría en el análisis economico y financiero para el modelamiento de planes de negocio de la UENE implementación y estrategia de asimilación o cambio de la normatividad regulatoria en los negocios de distribución comercialización y generación de energía eléctrica</t>
  </si>
  <si>
    <t>500-IP-0079-2021</t>
  </si>
  <si>
    <t>500-PS-0551-2021</t>
  </si>
  <si>
    <t>Prestación de servicios de apoyo al grupo de control al uso de la infraestructura del distribuidor de energia de EMCALI en las actividades de revisión y levantamiento en terreno de las redes y equipos de terceros que instalen en la infraestructura de EMCALI.</t>
  </si>
  <si>
    <t>500-IP-0059-2021</t>
  </si>
  <si>
    <t>500-PS-0552-2021</t>
  </si>
  <si>
    <t>Prestación de servicios profesionales al Departamento de uso de infraestructura y laboratorio en el proceso de control de uso de la infraestructura de la Guene por tercero</t>
  </si>
  <si>
    <t>500-IP-0058-2021</t>
  </si>
  <si>
    <t>500-PS-0553-2021</t>
  </si>
  <si>
    <t>Prestación de servicios profesionales especializados para el apoyo al area funcional de laboratorios de ensayos y medidas eléctricas para realizar actividades de coordinación verificación y control relacionadas con la implementación y seguimiento del sistema de gestión de calidad isoiec 17025 implementado dentro del laboratorio de ensayos a aceite mineral dieléctrico</t>
  </si>
  <si>
    <t>500-IP-0080-2021</t>
  </si>
  <si>
    <t>500-PS-0554-2021</t>
  </si>
  <si>
    <t>Prestación de servicios profesionales especializados para el apoyo al área funcional de administración uso de la infraestructura en la ejecución de las actividades de verificación y control en el uso de infraestructura de la GUENE por parte de terceros.</t>
  </si>
  <si>
    <t>500-IP-0060-2021</t>
  </si>
  <si>
    <t>500-PS-0555-2021</t>
  </si>
  <si>
    <t>Prestación de servicios profesionales especializados para el apoyo al area funcional de administración uso de la infraestructura en la ejecución de las actividades de revisión y aprobación de proyectos de uso de infraestructura de la GUENE por parte de terceros</t>
  </si>
  <si>
    <t>500-IP-0057-2021</t>
  </si>
  <si>
    <t>500-PS-0556-2021</t>
  </si>
  <si>
    <t>Prestación de servicios profesionales especializados para apoyar las actividades relacionadas con la prestación de los servicios ofrecidos por el Laboratorio de Ensayos a Aceite Mineral Dieléctrico de la GUENE</t>
  </si>
  <si>
    <t>500-IP-0056-2021</t>
  </si>
  <si>
    <t>500-PS-0557-2021</t>
  </si>
  <si>
    <t>Prestación de servicios de apoyo técnico al grupo de control al uso de la infraestructura del distribuidor de energia de EMCALI EICE ESP en las actividades de revisión y levantamiento en terreno de las redes y equipos de terceros que instalen en la infraestructura de EMCALI</t>
  </si>
  <si>
    <t>500-IP-0027-2021</t>
  </si>
  <si>
    <t>500-PS-0558-2021</t>
  </si>
  <si>
    <t>Prestación de servicios de apoyo al grupo de control al uso de la infraestructura del distribuidor de energia de EMCALI EICE ESP en las actividades de revisión y levantamiento en terreno de las redes y equipos de terceros que instalen en la infraestructurade EMCALI</t>
  </si>
  <si>
    <t>500-IP-0043-2021</t>
  </si>
  <si>
    <t>500-PS-0559-2021</t>
  </si>
  <si>
    <t>Prestación de servicios profesionales especializados en aspectos técnicos comerciales ofreciendo el portafolio de servicios energéticos proponiendo soluciones para las necesidades y requerimientos a clientes del Mercado Empresarial Regulado  de Energía clientes corporativos y clientes con tarifa especial atendidos por EMCALI</t>
  </si>
  <si>
    <t>500-IP-0085-2021</t>
  </si>
  <si>
    <t>500-PS-0560-2021</t>
  </si>
  <si>
    <t>Prestación de servicios profesionales especializados, para brindar apoyo en aspectos técnico-comerciales ofreciendo el portafolio de servicios energéticos a los clientes del Mercado Empresarial Regulado de Energía</t>
  </si>
  <si>
    <t>500-IP-0031-2021</t>
  </si>
  <si>
    <t>500-PS-0561-2021</t>
  </si>
  <si>
    <t>Prestación de servicios profesionales para la ejecución y desarrollo de actividades en los procesos de fidelización de clientes y venta de servicios</t>
  </si>
  <si>
    <t>500-IP-0078-2021</t>
  </si>
  <si>
    <t>500-PS-0562-2021</t>
  </si>
  <si>
    <t>Prestación de servicios de apoyo técnico al grupo de control al uso de la infraestructura del distribuidor de energía de EMCALI EICE ESP en las actividades de revisión y levantamiento en terreno de las redes y equipos de terceros que instalen en la infraestructura de EMCALI.</t>
  </si>
  <si>
    <t>500-IP-0004-2021</t>
  </si>
  <si>
    <t>500-PS-0655-2021</t>
  </si>
  <si>
    <t>Prestación de servicios profesionales especializados para apoyar en la gestión y control de los  aspectos financieros relacionados con los procesos de la Unidad de Alumbrado Público</t>
  </si>
  <si>
    <t>500-IP-0075-2021</t>
  </si>
  <si>
    <t>500-PS-0656-2021</t>
  </si>
  <si>
    <t>Prestacion de servicio de Apoyo tecnico en las actividades del centro de gestion de medida relacionadas con el proyecto de reduccion de perdidas no tecnicas de energia, de la GUENE.</t>
  </si>
  <si>
    <t>500-IP-0097-2021</t>
  </si>
  <si>
    <t>500-PS-0657-2021</t>
  </si>
  <si>
    <t>Prestación de servicios profesionales especializados para el apoyo en las actividades de supervisión y control en la ejecución de las actividades del proyecto de reducción de pérdidas no técnicas de energía de la UENE</t>
  </si>
  <si>
    <t>500-IP-0033-2021</t>
  </si>
  <si>
    <t>500-PS-0658-2021</t>
  </si>
  <si>
    <t>Prestación de servicios de apoyo  a la Unidad de control de Energía en las actividades relacionadas con el Proyecto de Reducción de Pérdidas no técnicas de Energía.</t>
  </si>
  <si>
    <t>500-IP-0096-2021</t>
  </si>
  <si>
    <t>500-PS-0659-2021</t>
  </si>
  <si>
    <t>Prestación de servicios profesionales especializados para el apoyo en las actividades de seguimiento y control relacionadas con el proyecto de reducción de pérdidas no técnicas de energía de la UENE</t>
  </si>
  <si>
    <t>500-IP-0036-2021</t>
  </si>
  <si>
    <t>500-PS-0698-2021</t>
  </si>
  <si>
    <t>Prestación de servicios profesionales para el apoyo en las actividades de seguimiento y control del proyecto de reducción de pérdidas no técnicas de energía de la UENE</t>
  </si>
  <si>
    <t>500-IP-0041-2021</t>
  </si>
  <si>
    <t>500-PS-0699-2021</t>
  </si>
  <si>
    <t>500-IP-0092-2021</t>
  </si>
  <si>
    <t>500-PS-0700-2021</t>
  </si>
  <si>
    <t>500-IP-0093-2021</t>
  </si>
  <si>
    <t>500-PS-0701-2021</t>
  </si>
  <si>
    <t>Prestación de servicios de apoyo al grupo de análisis y control de las actividades relacionadas con el proyecto de reducción de pérdidas no técnicas de energía.</t>
  </si>
  <si>
    <t>500-IP-0037-2021</t>
  </si>
  <si>
    <t>500-PS-0702-2021</t>
  </si>
  <si>
    <t>Prestación  de servicios especializados para apoyar la coordinación y seguimiemtos de inventarios bienes inmuebles gestión de seguros y control de gastos administrativos</t>
  </si>
  <si>
    <t>500-IP-0084-2021</t>
  </si>
  <si>
    <t>500-PS-0703-2021</t>
  </si>
  <si>
    <t>Prestación de servicios de apoyo a la ejecución y desarrollo de actividades de carácter administrativas relacionadas con los procesos del área.</t>
  </si>
  <si>
    <t>500-IP-0095-2021</t>
  </si>
  <si>
    <t>500-PS-0704-2021</t>
  </si>
  <si>
    <t>Prestación de servicios profesionales para el apoyo en los procesos de administración de la información a entes de control y atención de derechos de petición y PQR</t>
  </si>
  <si>
    <t>500-IP-0091-2021</t>
  </si>
  <si>
    <t>500-PS-0705-2021</t>
  </si>
  <si>
    <t>500-IP-0094-2021</t>
  </si>
  <si>
    <t>500-PS-0706-2021</t>
  </si>
  <si>
    <t>Prestación de servicios profesionales en las actividades de centro de gestión de medida relacionadas con el proyecto de reduccion de perdidas no tecnicas de energía, de la UENE</t>
  </si>
  <si>
    <t>500-IP-0034-2021</t>
  </si>
  <si>
    <t>500-PS-0716-2021</t>
  </si>
  <si>
    <t>Prestación de servicios profesionales para el apoyo en las actividades de seguimiento y control en la ejecución de las actividades del proyecto de reducción de pérdidas no técnicas de energía de la UENE</t>
  </si>
  <si>
    <t>500-IP-0110-2021</t>
  </si>
  <si>
    <t>500-PS-0760-2021</t>
  </si>
  <si>
    <t>Prestación de servicios de apoyo técnico al grupo de análisis y control de las actividades relacionadas con el proyecto de reducción de pérdidas no técnicas de energía de la GUENE.</t>
  </si>
  <si>
    <t>500-IP-0099-2021</t>
  </si>
  <si>
    <t>500-PS-0761-2021</t>
  </si>
  <si>
    <t>Prestación de servicios profesionales especializados para el apoyo en las actividades de supervisión y control en la ejecución de las actividades del proyecto de reducción de pérdidas no técnicas de energía de la GUENE.</t>
  </si>
  <si>
    <t>500-IP-0098-2021</t>
  </si>
  <si>
    <t>500-PS-0762-2021</t>
  </si>
  <si>
    <t>Prestación de servicios profesionales especializados para el apoyo en las actividades de supervisión y control en la ejecución de las actividades del proyecto de reducción de pérdidas no técnicas de energía de la GUENE</t>
  </si>
  <si>
    <t>500-IP-0105-2021</t>
  </si>
  <si>
    <t>500-PS-0790-2021</t>
  </si>
  <si>
    <t>Prestación de servicios de apoyo asistencial en la ejecución y desarrollo de actividades en los procesos de fidelización de clientes y venta de servicios</t>
  </si>
  <si>
    <t>500-IP-0103-2021</t>
  </si>
  <si>
    <t>500-PS-0791-2021</t>
  </si>
  <si>
    <t>Prestación de servicios profesionales especializados en aspectos técnicos omerciales con  presencia y asesoría permanente venta del portafolio de servicios energéticos  proponiendo soluciones para las necesidades y requerimientos de los clientes del Mercado Empresarial Regulado de Energía</t>
  </si>
  <si>
    <t>500-IP-0102-2021</t>
  </si>
  <si>
    <t>500-PS-0792-2021</t>
  </si>
  <si>
    <t>500-IP-0104-2021</t>
  </si>
  <si>
    <t>500-PS-0800-2021</t>
  </si>
  <si>
    <t>Prestación de servicios profesionales especializados de apoyo en la formulación evaluación y acompañamiento en la compra venta de energía de proyectos solares relacionados con fuentes no convencionales de energía renovables  FNCER</t>
  </si>
  <si>
    <t>500-IP-0101-2021</t>
  </si>
  <si>
    <t>500-PS-0834-2021</t>
  </si>
  <si>
    <t>Prestación de servicios especializados como apoyo en la elaboración y estructuración de proyectos de generación con Fuentes No Convencionales de Energía Renovable</t>
  </si>
  <si>
    <t>500-IP-0100-2021</t>
  </si>
  <si>
    <t>500-PS-0835-2021</t>
  </si>
  <si>
    <t>Prestacion de servicios especializados como apoyo en la elaboración desarrollo comercialización y ejecución de proyectos de generacion con Fuentes No Convencionales de Energia Renovable y eficiencia energetica</t>
  </si>
  <si>
    <t>500-IP-0116-2021</t>
  </si>
  <si>
    <t>500-PS-0859-2021</t>
  </si>
  <si>
    <t>Prestación de servicios profesionales especializados para el apoyo a la Unidad de Gestión Administrativa de la UENE</t>
  </si>
  <si>
    <t>500-IP-0112-2021</t>
  </si>
  <si>
    <t>500-PS-0860-2021</t>
  </si>
  <si>
    <t>Prestación de Servicios profesionales especializados para apoyar la supervisión de los proyectos de Infraestructura Eléctrica de Media Tensión a cargo de EMCALI EICE ESP.</t>
  </si>
  <si>
    <t>500-IP-0114-2021</t>
  </si>
  <si>
    <t>500-PS-0861-2021</t>
  </si>
  <si>
    <t>500-IP-0111-2021</t>
  </si>
  <si>
    <t>500-PS-0862-2021</t>
  </si>
  <si>
    <t>500-IP-0113-2021</t>
  </si>
  <si>
    <t>500-PS-0871-2021</t>
  </si>
  <si>
    <t>500-IP-0106-2021</t>
  </si>
  <si>
    <t>500-PS-0896-2021</t>
  </si>
  <si>
    <t>500-IP-0124-2021</t>
  </si>
  <si>
    <t>500-PS-0897-2021</t>
  </si>
  <si>
    <t>500-IP-0107-2021</t>
  </si>
  <si>
    <t>500-PS-0898-2021</t>
  </si>
  <si>
    <t>500-IP-0115-2021</t>
  </si>
  <si>
    <t>500-PS-0981-2021</t>
  </si>
  <si>
    <t>Prestación de Servicios profesionales para apoyar la supervisión de los proyectos de Infraestructura Eléctrica de Media Tensión a cargo de EMCALI EICE ESP.</t>
  </si>
  <si>
    <t>500-IP-0109-2021</t>
  </si>
  <si>
    <t>500-PS-0982-2021</t>
  </si>
  <si>
    <t>Prestación de servicios profesionales especializados para el apoyo al area funcional de administración uso de la infraestructura en la ejecución de las actividades de verificación y control en el uso de infraestructura de la GUENE por parte de terceros</t>
  </si>
  <si>
    <t>500-IP-120-2021</t>
  </si>
  <si>
    <t>500-PS-1325-2021</t>
  </si>
  <si>
    <t>PRESTACION DE SERVICIOS PARA AJUSTAR EEL PROGRAMA DE REPORTE DESDE LA PLATAFORMA ARCMM-GIS DE ACUERDO A LO SOLICITADO POR LA RESOLUCIÓN SSPD20192200020155 DEL 25 DE  JUNIO DE 2019 Y MODIFICADA EN OCTUBRE DE 2020 ESPECIFICAMENTE EN LOS REPORTE DE LOS FORMATOS OBAS Y BRA5 ACTUALIZACIÓN DE LA INFORMACIÓN PARA LA GERENCIA DE LOS REPORTE.</t>
  </si>
  <si>
    <t>500-IP-0119-2021</t>
  </si>
  <si>
    <t>500-PS-1395-2021</t>
  </si>
  <si>
    <t>Prestación de servicio de evaluación de las acreditaciones 11-LAB-006 y 12-LAC-001 de los Laboratorios de Ensayo y de Calibración de EMCALI EICE ESP ante el Organismo Nacional de Acreditación de Colombia - ONAC.</t>
  </si>
  <si>
    <t>500-IP-118-2021</t>
  </si>
  <si>
    <t>500-PS-1426-2021</t>
  </si>
  <si>
    <t>Prestación de servicios jurídicos para la estructuración integral de un modelo de contrato BOOMT y el acompañamiento en el proceso orientado a su suscripción, en favor de los intereses de EMCALI EICE ESP.</t>
  </si>
  <si>
    <t>500-PS-1483-2021</t>
  </si>
  <si>
    <t>Prestación de servicios de apoyo técnico en las actividades relacionadas con el proyecto  de generación de energía de la GUENE.</t>
  </si>
  <si>
    <t>500-IP-0127-2021</t>
  </si>
  <si>
    <t>500-PS-1597-2021</t>
  </si>
  <si>
    <t>Prestación de servicios profesionales especializados para la asesoría en los procesos de administración de la información de Negocio de Energía, que debe ser reportada al SUI, aseguramiento del ingreso, análisis y evaluación de regulación y normas del sector eléctrico.</t>
  </si>
  <si>
    <t>500-IP-0128-2021</t>
  </si>
  <si>
    <t>500-PS-1598-2021</t>
  </si>
  <si>
    <t>Prestación de servicios profesionales especializados para apoyar el proceso de planeación financiera del negocio</t>
  </si>
  <si>
    <t>500-IP-0126-2021</t>
  </si>
  <si>
    <t>500-PS-1599-2021</t>
  </si>
  <si>
    <t>Prestación de Servicios Profesionales especializados para el apoyo en las actividades de seguimiento y control del proyecto de reducción de pérdidas no técnicas de energía de la GUENE .</t>
  </si>
  <si>
    <t>500-IP-122-2021</t>
  </si>
  <si>
    <t>500-PS-1593-2021</t>
  </si>
  <si>
    <t>Estudio estructural basado en el análisis estructural y de cargabilidad de la pérgola de la plazoleta Jairo Varela de la ciudad de Cali para la instalación de paneles solares</t>
  </si>
  <si>
    <t>500-IP-0131-2021</t>
  </si>
  <si>
    <t>500-PS-1727-2021</t>
  </si>
  <si>
    <t>Prestación de servicios profesionales para el apoyo en las actividades de seguimiento y control en la ejecución de las actividades del proyecto de reducción de pérdidas no técnicas de energía de la GUENE.</t>
  </si>
  <si>
    <t>500-IP-129-2021</t>
  </si>
  <si>
    <t>500-CS-1885-2021</t>
  </si>
  <si>
    <t>Suministro e instalación de estaciones de recarga vehicular semi rápida modo 3 en AC</t>
  </si>
  <si>
    <t>500-IP-130-2021</t>
  </si>
  <si>
    <t>500-CS-1907-2021</t>
  </si>
  <si>
    <t>Suministro e instalación de estación de recarga vehicular rápida modo 4 AC/DC y estaciones de recarga semi rápidas en AC.</t>
  </si>
  <si>
    <t>500-IP-0133-2021</t>
  </si>
  <si>
    <t>500-PS-2077-2021</t>
  </si>
  <si>
    <t>Realizar Diagnóstico en CIBER-SEGURIDAD para el aseguramiento de la infraestructura de comunicaciones del sistema SCADA y Subestaciones del Sistema de Distribución Local de Energía.</t>
  </si>
  <si>
    <t>EN PROCESO</t>
  </si>
  <si>
    <t>EJECUTADO</t>
  </si>
  <si>
    <t>MARIBEL TORRES ECHEVERRY</t>
  </si>
  <si>
    <t>PRESTACION DE SERVICIOS</t>
  </si>
  <si>
    <t>INVITACION PRIVADA</t>
  </si>
  <si>
    <t>VALLEJO PIZARRO TOMAS EDUARDO</t>
  </si>
  <si>
    <t>DOLLY LORENA CALCETO OSPINA</t>
  </si>
  <si>
    <t>CABAL QUINTERO JORGE ENRIQUE</t>
  </si>
  <si>
    <t>CAROLINA CRUZ RODRIGUEZ</t>
  </si>
  <si>
    <t>VALENCIA VELASCO  ANGELA MARIA</t>
  </si>
  <si>
    <t>MARIA CAMILA SANCHEZ STERLING</t>
  </si>
  <si>
    <t>LEONARDO GUTIERREZ OSPINA</t>
  </si>
  <si>
    <t>SANCHEZ ORTIZ MARY JOHANNA</t>
  </si>
  <si>
    <t>KAROLINA MERA BERMUDEZ</t>
  </si>
  <si>
    <t>CARLOS ROBERTO CASTILLO TENORIO</t>
  </si>
  <si>
    <t>LONDOÑO GIRALDO JUAN FELIPE</t>
  </si>
  <si>
    <t>LOPEZ ZUÑIGA GUSTAVO ADOLFO</t>
  </si>
  <si>
    <t>SANCLEMENTE CORTES IVAN ANDRES</t>
  </si>
  <si>
    <t>JUAN PABLO JARAMILLO GUERRERO</t>
  </si>
  <si>
    <t>JONATHAN STIVEN GARCIA CASTILLO</t>
  </si>
  <si>
    <t>MARIA LILIANA MARROQUIN BENITEZ</t>
  </si>
  <si>
    <t>DURAN VELASQUEZ ALBERTO</t>
  </si>
  <si>
    <t>CARLOS MARIO OSPINA SALCEDO</t>
  </si>
  <si>
    <t>CHIQUITO TAPASCO JOSE JULIAN</t>
  </si>
  <si>
    <t>STEPHANIE LUGO RAMIREZ</t>
  </si>
  <si>
    <t>LUIS FELIPE ALEGRIA MUÑOZ</t>
  </si>
  <si>
    <t>PINEDA AGUDELO HIBALIUDT</t>
  </si>
  <si>
    <t>CARLOS EDUARDO ORTIZ</t>
  </si>
  <si>
    <t>NESTOR IVAN RICO ORTIZ</t>
  </si>
  <si>
    <t>ZAPATA BALANTA MANUEL FELIPE</t>
  </si>
  <si>
    <t>ALVAREZ MILLAN OLGA PATRICIA</t>
  </si>
  <si>
    <t>GIOVANNI ALVARADO OVIEDO</t>
  </si>
  <si>
    <t>DIEGO ALEJANDRO ALBAN MEJIA</t>
  </si>
  <si>
    <t>ANDRES FELIPE GARCIA PINZON</t>
  </si>
  <si>
    <t>LINA JULIETH MERA BECERRA</t>
  </si>
  <si>
    <t xml:space="preserve">JOSE FERNANDO GIRALDO MONTAÑO </t>
  </si>
  <si>
    <t>NATHALIA RODRIGUEZ APONTE</t>
  </si>
  <si>
    <t>MUÑOZ ALVAREZ IVAN ALONSO</t>
  </si>
  <si>
    <t>JAIRO ALONSO GUTIERREZ BOLAÑOS</t>
  </si>
  <si>
    <t>PANTOJA ROSERO EDMUNDO GONZALO</t>
  </si>
  <si>
    <t>JUAN CARLOS MEDINA MARIN</t>
  </si>
  <si>
    <t>GUAPACHA MARTINEZ JESSICA GEOVANNA</t>
  </si>
  <si>
    <t>GLORIA IMELDA HIDALGO MUÑOZ</t>
  </si>
  <si>
    <t>FERNANDO LUIS BARROS VILLANUEVA</t>
  </si>
  <si>
    <t>GONZALEZ OCAMPO JUAN DAVID</t>
  </si>
  <si>
    <t>OSCAR EDUARDO ACEVEDO PEÑA</t>
  </si>
  <si>
    <t>KARINA ISABEL OTERO DOMINGUEZ</t>
  </si>
  <si>
    <t>RAMIREZ ZAMUDIO PAOLA ANDREA</t>
  </si>
  <si>
    <t>ACEVEDO SOLIS EDINSON</t>
  </si>
  <si>
    <t>CORREA VARGAS HENRY</t>
  </si>
  <si>
    <t>LORENA DURAN MONTOYA</t>
  </si>
  <si>
    <t>OSCAR ENRIQUE MUÑOZ ROSERO</t>
  </si>
  <si>
    <t>IVAN FELIPE MORAN PELAEZ</t>
  </si>
  <si>
    <t>REINALDO ANDRES NIETO ROMERO</t>
  </si>
  <si>
    <t>CHARRIA CARDONA JORGE EDUARDO</t>
  </si>
  <si>
    <t>JOSE WILINTON MENESES BARCO</t>
  </si>
  <si>
    <t>VILLEGAS GAMBOA DIEGO FERNANDO</t>
  </si>
  <si>
    <t>ALEJANDRO PALACIOS CARABALI</t>
  </si>
  <si>
    <t>LUIS ALFONSO OSORIO BARRAGAN</t>
  </si>
  <si>
    <t>JULIO FERMIN JIMENEZ URIBE</t>
  </si>
  <si>
    <t>BURBANO AMARILES JOHANNA ANDREA</t>
  </si>
  <si>
    <t>ERICKA GREICE MONTES GARRIDO</t>
  </si>
  <si>
    <t>CABRERA ARANGO JHON ALEJANDRO</t>
  </si>
  <si>
    <t>CRUZ MERCADO XIMENA</t>
  </si>
  <si>
    <t>VANESSA BERMUDEZ GARCIA</t>
  </si>
  <si>
    <t>JOSE JOAQUIN GALINDO LEDESMA</t>
  </si>
  <si>
    <t>RIVAS GARRIDO CRISTIAN</t>
  </si>
  <si>
    <t>FREDY ANDRES ROJAS LOPEZ  Y/O DOTACIONES Y TEXTILES DOTATEX</t>
  </si>
  <si>
    <t>BOTERO BOLAÑOS ANGELICA MARIA</t>
  </si>
  <si>
    <t>LUZ ANGELA POSADA ECHEVERRY</t>
  </si>
  <si>
    <t>OSCAR EDUARDO AREVALO AMAYA</t>
  </si>
  <si>
    <t>RUBEN DARIO MOSQUERA VALENCIA</t>
  </si>
  <si>
    <t>ALVAREZ PEREZ EDWIN ALEXANDER</t>
  </si>
  <si>
    <t>MAYA LONDOÑO MARIA FERNANDA</t>
  </si>
  <si>
    <t>HURTADO GARCIA JANETH</t>
  </si>
  <si>
    <t>ARIAS BEDOYA CARLOS ALBERTO</t>
  </si>
  <si>
    <t>GIRALDO MUÑOZ VICTOR HUGO</t>
  </si>
  <si>
    <t>QUINTERO ALEXANDER</t>
  </si>
  <si>
    <t>AGUILAR CORREA LUIS ALFONSO</t>
  </si>
  <si>
    <t>EILEEN JOHANA ESCOBAR YEPES</t>
  </si>
  <si>
    <t>ECHEVERRI MOSQUERA MARA</t>
  </si>
  <si>
    <t>LAURA RODRIGUEZ FONG</t>
  </si>
  <si>
    <t>DUQUE TREJOS FERNANDO</t>
  </si>
  <si>
    <t>ESMERALDA CACERES MARIN</t>
  </si>
  <si>
    <t>TORRES MEZA MONICA MARCELA</t>
  </si>
  <si>
    <t>SAAVEDRA CORREA CLAUDIA LUCIA</t>
  </si>
  <si>
    <t>MOSQUERA EDWIN</t>
  </si>
  <si>
    <t>HOOVER ANTONIO MENDEZ MILLAN</t>
  </si>
  <si>
    <t>TANIA MERCEDES MORALES ROJAS</t>
  </si>
  <si>
    <t>ALONSO APONTE HUNG</t>
  </si>
  <si>
    <t>ERNESTO RODRIGUEZ SANCHEZ</t>
  </si>
  <si>
    <t>JESUS ANTONIO DELGADO FREYRE</t>
  </si>
  <si>
    <t>ANGELO RENE RODRIGUEZ MORENO</t>
  </si>
  <si>
    <t>NATALY VALENCIA LUGO</t>
  </si>
  <si>
    <t>ANDREA TATIANA DAGUA SARRIA</t>
  </si>
  <si>
    <t>JOSE JAVIER VILLANI ROMERO</t>
  </si>
  <si>
    <t>DIANA CLEMENCIA MARIN PALACIOS</t>
  </si>
  <si>
    <t>JULIANA ANDREA VARON CARVAJAL</t>
  </si>
  <si>
    <t>SALAZAR URREA DANIER JOSE</t>
  </si>
  <si>
    <t>ROBLES ROBLES JAMES</t>
  </si>
  <si>
    <t>GRAJALES SANCHEZ OSCAR MARINO</t>
  </si>
  <si>
    <t>BUITRAGO QUINTERO LADY JOHANNA</t>
  </si>
  <si>
    <t>MANZANO SUAREZ ANDRES FELIPE</t>
  </si>
  <si>
    <t>MAURICIO MOSQUERA CASTAÑEDA  Y/O INGENIERIA Y MANTENIMIENTOS C Y G</t>
  </si>
  <si>
    <t>ANA LUCIA ARTEAGA ORTEGA</t>
  </si>
  <si>
    <t>EDWIN JAVIER CUERVO SERRANO</t>
  </si>
  <si>
    <t>ANDRES FELIPE DAZA QUINTERO</t>
  </si>
  <si>
    <t>ARIAS GONZALEZ NESTOR FABIAN</t>
  </si>
  <si>
    <t>ISMAEL EDUARDO DIAZ ARDILA</t>
  </si>
  <si>
    <t>LUIS FERNANDO RODRIGUEZ RODRIGUEZ</t>
  </si>
  <si>
    <t>ANGELICA MARIA GONZALEZ INSUASTI</t>
  </si>
  <si>
    <t>ALEX EDUARDO AMEN PEDROZA</t>
  </si>
  <si>
    <t>JUAN PABLO LOPEZ OCAMPO</t>
  </si>
  <si>
    <t>KELLY VANESSA GARCIA PALACIO</t>
  </si>
  <si>
    <t>ANGELA MARIA MURIEL ESTRADA</t>
  </si>
  <si>
    <t>STEFANIA LOPEZ REYES</t>
  </si>
  <si>
    <t>FRANCISCO HERNAN NIÑO GARCIA</t>
  </si>
  <si>
    <t>RED DE OCCIDENTE S.A.</t>
  </si>
  <si>
    <t>ORGANISMO NACIONAL DE ACREDITACION DE COLOMBIA</t>
  </si>
  <si>
    <t>MORENO SERVICIOS LEGALES S.A.S.</t>
  </si>
  <si>
    <t>OSKAR ANDRES GRACIANO LOZANO</t>
  </si>
  <si>
    <t>LASCARRO FERNANDEZ JAIME LUIS</t>
  </si>
  <si>
    <t xml:space="preserve">CLAUDIA PATRICIA AVILA MARIN </t>
  </si>
  <si>
    <t>GRUPO DE INGENIERIA E INFRAESTRUCTURA S.A.S</t>
  </si>
  <si>
    <t>ERCO ENERGIA S.A.S</t>
  </si>
  <si>
    <t>INPEL S.A.</t>
  </si>
  <si>
    <t>AXON GROUP LIMITADA</t>
  </si>
  <si>
    <t>No. DE CONTRATO</t>
  </si>
  <si>
    <t xml:space="preserve"> 700-GF-IP-055-2021</t>
  </si>
  <si>
    <t>700-PS-0858-2021</t>
  </si>
  <si>
    <t>Prestación de servicios profesionales de apoyo y acompañamiento en la gestión de la cartera que se le asigne, así como la atención de las peticiones y demás trámites que se le encomienden.</t>
  </si>
  <si>
    <t>MARIA DEL CARMEN ALVAREZ CALDON</t>
  </si>
  <si>
    <t>Invitación Privada</t>
  </si>
  <si>
    <t xml:space="preserve"> 700-GF-IP-056-2021</t>
  </si>
  <si>
    <t>700-PS-1220-2021</t>
  </si>
  <si>
    <t>Prestación de servicios profesionales de apoyo y acompañamiento en la atención a los usuarios, notificación de actos administrativos, entrega de documentos, atención de facilidades de pago, pagos totales, gestión de la cartera que se le asigne, atención de peticiones y demás trámites que se le encomienden.</t>
  </si>
  <si>
    <t>NATALIA PAOLA ARCE SALAZAR</t>
  </si>
  <si>
    <t>700-GF-IP-001-2021</t>
  </si>
  <si>
    <t>700-PS-0109-2021</t>
  </si>
  <si>
    <t>Prestar servicios de apoyo al subproceso Planeación y Evaluación de la Gestión Financiera en las actividades relacionadas con la gestión administrativa de la Gerencia Financiera.</t>
  </si>
  <si>
    <t>JULIANA VANESSA GARCÍA POSSÚ</t>
  </si>
  <si>
    <t>700-GF-IP-002-2021</t>
  </si>
  <si>
    <t>700-PS-0093-2021</t>
  </si>
  <si>
    <t>Brindar apoyo al proceso Gestión Financiera en la organización del archivo y su transferencia al archivo central, de conformidad con lo establecido en los instructivos de Gestión Documental adoptados dentro del Sistema de Gestión de Calidad de la Empresa.</t>
  </si>
  <si>
    <t>CLAUDIA PATRICIA AMAYA CANO</t>
  </si>
  <si>
    <t>700-GF-IP-003-2021</t>
  </si>
  <si>
    <t>700-PS-0118-2021</t>
  </si>
  <si>
    <t>Brindar apoyo a la Gerencia de Área Financiera en el Subproceso Gestión presupuestal  como soporte en el seguimiento y control del presupuesto en la vigencia 2021, apoyo en la formulación del presupuesto para la vigencia 2022 y elaboracion de informes presupuestales.</t>
  </si>
  <si>
    <t>JULIANA MOSQUERA OVIEDO</t>
  </si>
  <si>
    <t>700-GF-IP-004-2021</t>
  </si>
  <si>
    <t>700-PS-0089-2021</t>
  </si>
  <si>
    <t>MAURICIO MANJARRES AGUDELO</t>
  </si>
  <si>
    <t>700-GF-IP-005-2021</t>
  </si>
  <si>
    <t>700-PS-0054-2021</t>
  </si>
  <si>
    <t>Brindar apoyo a la Gerencia de Área Financiera en el subproceso Gestión presupuestal  como soporte en el seguimiento y control del presupuesto en la vigencia 2021, la formulación del presupuesto para la vigencia 2022.</t>
  </si>
  <si>
    <t>LAURA HELENA GRANADA PLAZAS</t>
  </si>
  <si>
    <t>700-GF-IP-006-2021</t>
  </si>
  <si>
    <t>700-PS-0194-2021</t>
  </si>
  <si>
    <t>Brindar apoyo en el Subproceso Gestión Contable en las actividades relaciones con la recepción y distribución de documentos soportes para trámite de pago.</t>
  </si>
  <si>
    <t>FERNANDO SOTO QUIROZ</t>
  </si>
  <si>
    <t>700-GF-IP-007-2021</t>
  </si>
  <si>
    <t>700-PS-0111-2021</t>
  </si>
  <si>
    <t>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t>
  </si>
  <si>
    <t>DIEGO FERNANDO CANTILLO NAVARRO</t>
  </si>
  <si>
    <t>700-GF-IP-008-2021</t>
  </si>
  <si>
    <t>700-PS-0110-2021</t>
  </si>
  <si>
    <t>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de 2014, Normas Técnicas de Reconocimiento, Medición y Revelación en Empresas que no Cotizan en el mercado de valores y  que no captan ni administran ahorro del público.</t>
  </si>
  <si>
    <t>NAYDU GISELLA BERRIO BAOS</t>
  </si>
  <si>
    <t>700-GF-IP-009-2021</t>
  </si>
  <si>
    <t>700-PS-0108-2021</t>
  </si>
  <si>
    <t xml:space="preserve">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t>
  </si>
  <si>
    <t>PAOLA ANDREA CASTAÑO PATIÑO</t>
  </si>
  <si>
    <t>700-GF-IP-010-2021</t>
  </si>
  <si>
    <t>700-PS-0092-2021</t>
  </si>
  <si>
    <t xml:space="preserve">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t>
  </si>
  <si>
    <t>JOHN MARIO VASQUEZ</t>
  </si>
  <si>
    <t>700-GF-IP-011-2021</t>
  </si>
  <si>
    <t>700-PS-0094-2021</t>
  </si>
  <si>
    <t>Brindar apoyo al proceso Gestión Financiera como soporte a las diferentes actividades asistenciales.</t>
  </si>
  <si>
    <t>ANA MARIA RODRIGUEZ GOMEZ</t>
  </si>
  <si>
    <t>700-GF-IP-012-2021</t>
  </si>
  <si>
    <t>700-PS-0090-2021</t>
  </si>
  <si>
    <t>Brindar apoyo a las actividades propias de la Tesorería como soporte para su desempeño y alcance de sus indicadores, en particular al Área Funcional Gestión Recursos Financieros en la elaboración de diferentes informes financieros, en el diseño y ejecución de estrategias para la toma de decisiones de inversión y en la implementación de proyectos de gran impacto para la empresa.</t>
  </si>
  <si>
    <t>CESAR AUGUSTO ZULUAGA FERNANDEZ</t>
  </si>
  <si>
    <t>700-GF-IP-013-2021</t>
  </si>
  <si>
    <t>700-PS-0091-2021</t>
  </si>
  <si>
    <t>Brindar apoyo a la Tesorería, específicamente al Área Funcional Gestión de Pagos y Bancos, desarrollando actividades relacionadas con los pagos, control y registro de las operaciones bancarias y embargos de la Gerencia Financiera.</t>
  </si>
  <si>
    <t>VIVIANA ALEXANDRA LOPEZ MARTINEZ</t>
  </si>
  <si>
    <t>700-GF-IP-014-2021</t>
  </si>
  <si>
    <t>700-PS-0113-2021</t>
  </si>
  <si>
    <t>Prestar servicios de apoyo a la Tesorería, específicamente al área de Gestión Pagos y Bancos, en la gestión de embargos, pago de nómina, proveedores y terceros, y brindar apoyo en el área funcional Gestión de Recursos Financieros.</t>
  </si>
  <si>
    <t>ANDREA OSORIO CANO</t>
  </si>
  <si>
    <t>700-GF-IP-015-2021</t>
  </si>
  <si>
    <t>700-PS-0117-2021</t>
  </si>
  <si>
    <t>Prestación de servicios de apoyo y acompañamiento profesional a la Unidad de Recaudo y Gestión de Cobro en la gestión de recaudo de facturación mensual de servicios públicos y complementarios.</t>
  </si>
  <si>
    <t>JUAN CARLOS RUIZ MARIN</t>
  </si>
  <si>
    <t>700-GF-IP-016-2021</t>
  </si>
  <si>
    <t>700-PS-0121-2021</t>
  </si>
  <si>
    <t>Prestar servicios de apoyo a la Unidad de Recaudo y Gestión de Cobro en el análisis de la data que cumpla con los parámetros de edad y demás criterios establecidos haciendo uso de los sistemas de información disponibles para determinar la procedibilidad de judicialización o saneamiento de la cartera.</t>
  </si>
  <si>
    <t>PAOLA ANDREA LOPEZ OREJUELA</t>
  </si>
  <si>
    <t>700-GF-IP-017-2021</t>
  </si>
  <si>
    <t>700-PS-0116-2021</t>
  </si>
  <si>
    <t>Prestación de servicios profesionales de apoyo y acompañamiento jurídico en la gestión de la cartera que se le asigne, así como la atención de las peticiones y demás tramites que se le encomienden.</t>
  </si>
  <si>
    <t>JOSE JULIAN BETANCOURTH DELGADO</t>
  </si>
  <si>
    <t>700-GF-IP-018-2021</t>
  </si>
  <si>
    <t>700-PS-0114-2021</t>
  </si>
  <si>
    <t>CRISTHIAN EDUARDO QUINTERO OSSA</t>
  </si>
  <si>
    <t>700-GF-IP-019-2021</t>
  </si>
  <si>
    <t>700-PS-0119-2021</t>
  </si>
  <si>
    <t>LUIS SANTIAGO LOPEZ CASTAÑO</t>
  </si>
  <si>
    <t>700-GF-IP-020-2021</t>
  </si>
  <si>
    <t>700-PS-0115-2021</t>
  </si>
  <si>
    <t>JONATAN HERRERA CARDONA</t>
  </si>
  <si>
    <t>700-GF-IP-021-2021</t>
  </si>
  <si>
    <t>700-PS-0465-2021</t>
  </si>
  <si>
    <t>DAYHI ALEXANDER LIZALDA PELAEZ</t>
  </si>
  <si>
    <t>700-GF-IP-022-2021</t>
  </si>
  <si>
    <t>700-PS-0120-2021</t>
  </si>
  <si>
    <t>NICOLE CAICEDO BALANTA</t>
  </si>
  <si>
    <t>700-GF-IP-023-2021</t>
  </si>
  <si>
    <t>700-PS-0112-2021</t>
  </si>
  <si>
    <t>MARINO ALBERTO ARANGO ORTIZ</t>
  </si>
  <si>
    <t>700-GF-IP-024-2021</t>
  </si>
  <si>
    <t>700-PS-0122-2021</t>
  </si>
  <si>
    <t>Prestación de servicios profesionales para la realización de análisis y administración de datos que le permitan a la Unidad de Recaudo y Gestión de Cobro, identificar y desarrollar estrategias para lograr un recaudo efectivo procurando en cada una el agotamiento de la menos cantidad de recursos posibles.</t>
  </si>
  <si>
    <t>VICTOR FABIAN GONZALEZ</t>
  </si>
  <si>
    <t>700-GF-IP-025-2021</t>
  </si>
  <si>
    <t>700-PS-0195-2021</t>
  </si>
  <si>
    <t>OLGA LUCERO PARRA ESPADA</t>
  </si>
  <si>
    <t>700-GF-IP-026-2021</t>
  </si>
  <si>
    <t>700-PS-0192-2021</t>
  </si>
  <si>
    <t>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t>
  </si>
  <si>
    <t>SILVIO CAICEDO CAPERA</t>
  </si>
  <si>
    <t>700-GF-IP-027-2021</t>
  </si>
  <si>
    <t>700-PS-0191-2021</t>
  </si>
  <si>
    <t>BERTHA LINA TRUJILLO POZOS</t>
  </si>
  <si>
    <t>700-GF-IP-028-2021</t>
  </si>
  <si>
    <t>700-PS-0193-2021</t>
  </si>
  <si>
    <t>RAFAEL BONILLA HURTADO</t>
  </si>
  <si>
    <t>700-GF-IP-029-2021</t>
  </si>
  <si>
    <t>700-PS-0623-2021</t>
  </si>
  <si>
    <t>ESLENY DUQUE BOLAÑOS</t>
  </si>
  <si>
    <t>700-GF-IP-030-2021</t>
  </si>
  <si>
    <t>700-PS-0832-2021</t>
  </si>
  <si>
    <t>ESTHER LUCIA QUIÑONES PANCHANO</t>
  </si>
  <si>
    <t>700-GF-IP-031-2021</t>
  </si>
  <si>
    <t>700-PS-1018-2021</t>
  </si>
  <si>
    <t>Prestación de servicios profesionales de apoyo y acompañamiento jurídico en la gestión de la cartera que se le asigne, así como la atención de las peticiones y demás trámites que se le encomienden.</t>
  </si>
  <si>
    <t>LUIS CARLOS PEREZ ANGULO</t>
  </si>
  <si>
    <t>700-GF-IP-032-2021</t>
  </si>
  <si>
    <t>700-PS-0461-2021</t>
  </si>
  <si>
    <t xml:space="preserve">Prestación de servicios de apoyo y acompañamiento técnico en pro de resguardar todo el acervo documental producido y recibido en la Unidad de Recaudo y Gestión de Cobro, con el fin de proteger, conservar y organizar el archivo de gestión físico de acuerdo a los plazos establecidos en la tabla de retención documental y digitalmente de acuerdo a lo parametrizado en los sistemas de información que la entidad utilice para dicho fin. </t>
  </si>
  <si>
    <t>ASTRID LORENA SANCHEZ NARVAEZ</t>
  </si>
  <si>
    <t>700-GF-IP-033-2021</t>
  </si>
  <si>
    <t>700-PS-0463-2021</t>
  </si>
  <si>
    <t>Prestar servicios de apoyo a la Unidad de Recaudo y Gestión de Cobro en la validación y documentación de los contratos de posible depuración, castigo y perecimiento, así como en el seguimiento de los contratos ya depurados o con extinción por menor cuantía para detectar inconsistencias.</t>
  </si>
  <si>
    <t>BRYAN ALBERTO MORALES GONZALEZ</t>
  </si>
  <si>
    <t>700-GF-IP-034-2021</t>
  </si>
  <si>
    <t>700-PS-0470-2021</t>
  </si>
  <si>
    <t>CARLOS ALBERTO ECHEVERRY FERNANDEZ</t>
  </si>
  <si>
    <t>700-GF-IP-035-2021</t>
  </si>
  <si>
    <t>700-PS-0464-2021</t>
  </si>
  <si>
    <t xml:space="preserve">Prestación de servicios de apoyo y acompañamiento en la realización de actividades de impulso a la etapa de inicio de los procesos de cobro coactivo, expidiendo entre otros los correspondientes mandamientos de pago así como la ejecución de las medidas que en este se decreten, en consecuencia deberá llevar a cabo todas las etapas de notificación a que haya lugar. </t>
  </si>
  <si>
    <t>CAROL ANDREA ANGULO AGUDELO</t>
  </si>
  <si>
    <t>700-GF-IP-036-2021</t>
  </si>
  <si>
    <t>700-PS-0536-2021</t>
  </si>
  <si>
    <t>LILIAN RAMIREZ GONZALEZ</t>
  </si>
  <si>
    <t>700-GF-IP-037-2021</t>
  </si>
  <si>
    <t>700-PS-0469-2021</t>
  </si>
  <si>
    <t>DEISY DEL SOCORRO BENJUMEA SANCHEZ</t>
  </si>
  <si>
    <t>700-GF-IP-038-2021</t>
  </si>
  <si>
    <t>700-PS-0462-2021</t>
  </si>
  <si>
    <t>ERIKA TATIANA GUTIERREZ ESPINOSA</t>
  </si>
  <si>
    <t>700-GF-IP-039-2021</t>
  </si>
  <si>
    <t>700-PS-0466-2021</t>
  </si>
  <si>
    <t>JOHNNY LEON VERA SAAVEDRA</t>
  </si>
  <si>
    <t>700-GF-IP-040-2021</t>
  </si>
  <si>
    <t>700-PS-0467-2021</t>
  </si>
  <si>
    <t xml:space="preserve">Prestar servicios de apoyo a la Unidad de Recaudo y Gestión de Cobro en la implementación, puesta en marcha y seguimiento de los Sistemas de Gestión Integrados adoptados por la entidad. </t>
  </si>
  <si>
    <t>MARYURI SALAZAR CORTEZ</t>
  </si>
  <si>
    <t>700-GF-IP-041-2021</t>
  </si>
  <si>
    <t>700-PS-0468-2021</t>
  </si>
  <si>
    <t>SANDRA LORENA CARDENAS CAMPO</t>
  </si>
  <si>
    <t>700-GF-IP-042-2021</t>
  </si>
  <si>
    <t>700-PS-0494-2021</t>
  </si>
  <si>
    <t>PAOLA ANDREA FUERTES CUAICHAR</t>
  </si>
  <si>
    <t>700-GF-IP-043-2021</t>
  </si>
  <si>
    <t>700-PS-0535-2021</t>
  </si>
  <si>
    <t>Prestación de servicios de apoyo y acompañamiento técnico en pro de resguardar todo el acervo documental producido y recibido en la Unidad de Recaudo y Gestión de Cobro, con el fin de proteger, conservar y organizar el archivo de gestión físico de acuerdo a los plazos establecidos en la tabla de retención documental y digitalmente de acuerdo a lo parametrizado en los sistemas de información que la entidad utilice para dicho fin.</t>
  </si>
  <si>
    <t>LUZ AMPARO BOLAÑOS ROJAS</t>
  </si>
  <si>
    <t>700-GF-IP-044-2021</t>
  </si>
  <si>
    <t>700-PS-0495-2021</t>
  </si>
  <si>
    <t xml:space="preserve">YASMIN LORENA CANTOR BEDOYA 
</t>
  </si>
  <si>
    <t>700-GF-IP-045-2021</t>
  </si>
  <si>
    <t>700-PS-0404-2021</t>
  </si>
  <si>
    <t>LESLIE ELSIDIE RIOS CARDENAS</t>
  </si>
  <si>
    <t>700-GF-IP-046-2021</t>
  </si>
  <si>
    <t>700-PS-0405-2021</t>
  </si>
  <si>
    <t>JINETH SHIRLEY PARRA MEDINA</t>
  </si>
  <si>
    <t>700-GF-IP-047-2021</t>
  </si>
  <si>
    <t>700-PS-0402-2021</t>
  </si>
  <si>
    <t>NOHRA MILENA CARVAJAL ARCE</t>
  </si>
  <si>
    <t>700-GF-IP-048-2021</t>
  </si>
  <si>
    <t>700-PS-0689-2021</t>
  </si>
  <si>
    <t>HORTENSIA BECERRA BONILLA</t>
  </si>
  <si>
    <t>700-GF-IP-049-2021</t>
  </si>
  <si>
    <t>700-PS-0619-2021</t>
  </si>
  <si>
    <t>Prestación de servicios profesionales como apoyo a la Gerencia Financiera en el diseño del modelo de costos y rentabilidad, fijación de los lineamientos generales considerados para obtener la información de costos por servicio y/o producto y la configuración y parametrizacion del aplicativo de Costos en SAP.</t>
  </si>
  <si>
    <t>VICTOR HUGO BENITEZ RIVAS</t>
  </si>
  <si>
    <t>700-GF-IP-050-2021</t>
  </si>
  <si>
    <t>700-PS-0621-2021</t>
  </si>
  <si>
    <t>Prestación de servicios profesionales como apoyo a las actividades propias de la Tesorería como soporte para su desempeño y alcance de sus indicadores, en particular al Área Funcional Gestión Recursos Financieros en la elaboración de diferentes informes financieros, ejecución de estrategias para la toma de decisiones para el óptimo manejo del recurso financiero de Emcali y al área de Gestión de pagos y bancos.</t>
  </si>
  <si>
    <t>FRANCISCO JAVIER GUEVARA BARCO</t>
  </si>
  <si>
    <t>700-GF-IP-051-2021</t>
  </si>
  <si>
    <t>700-PS-0620-2021</t>
  </si>
  <si>
    <t>Brindar apoyo a la unidad de Contabilidad de la Gerencia de Área FInanciera como soporte a las diferentes actividades asistenciales.</t>
  </si>
  <si>
    <t>PAULA ANDREA GARCIA GARCIA</t>
  </si>
  <si>
    <t>700-GF-IP-052-2021</t>
  </si>
  <si>
    <t>700-PS-1085-2021</t>
  </si>
  <si>
    <t>Prestación de servicios profesionales como apoyo a la Tesoreria en la revisión de los requisitos de pago de las obligaciones adquiridas por Emcali, apoyo en la elaboración de informes y en la recepción de correspondencia concerniente al trámite de pago.</t>
  </si>
  <si>
    <t>KELLY TATIANA ARBOLEDA CALDERON</t>
  </si>
  <si>
    <t>700-GF-IP-053-2021</t>
  </si>
  <si>
    <t>700-PS-0622-2021</t>
  </si>
  <si>
    <t>CHRISTIAN DAVID SEPULVEDA HENAO</t>
  </si>
  <si>
    <t>700-GF-IP-054-2021</t>
  </si>
  <si>
    <t>700-PS-0805-2021</t>
  </si>
  <si>
    <t>Prestación de servicios profesionales como apoyo al proceso Gestión Financiera en el cumplimiento de los lineamientos del sistema de gestión de calidad y  soporte en la realización de actividades de los subprocesos Gestión Contable y Gestión tributaria como soporte en las labores necesarias para dar cumplimiento con el reporte de información en las condiciones y plazos establecidos por los clientes internos y externos bajo el nuevo marco normativo, expedido por la Contaduría General de la Nación Mediante la Resolución No. 414 e instructivo 002 de septiembre 8 de 2014.</t>
  </si>
  <si>
    <t>MONICA PATRICIA ROJAS RAMIREZ</t>
  </si>
  <si>
    <t>700-GF-IP-057-2021</t>
  </si>
  <si>
    <t>700-PS-0848-2021</t>
  </si>
  <si>
    <t>Prestación de servicios como apoyo a la Gerencia de Área Financiera en la realización de actividades del proceso de gestión financiera y sus subprocesos.</t>
  </si>
  <si>
    <t>IVAN FERNANDO TEGÜE HURTADO</t>
  </si>
  <si>
    <t>700-GF-IP-058-2021</t>
  </si>
  <si>
    <t>700-PS-1086-2021</t>
  </si>
  <si>
    <t>ARLEY FERNANDO ALEGRIA LOANGO</t>
  </si>
  <si>
    <t>700-GF-IP-059-2021</t>
  </si>
  <si>
    <t>700-PS-1133-2021</t>
  </si>
  <si>
    <t>Prestación de servicios como apoyo a la Gerencia de Área Financiera en la realización de actividades del Subproceso Planeación y Evaluación de la Gestión Financiera.</t>
  </si>
  <si>
    <t>HERNEY ALEGRIA HERRERA</t>
  </si>
  <si>
    <t>700-GF-IP-060-2021</t>
  </si>
  <si>
    <t>700-PS-1087-2021</t>
  </si>
  <si>
    <t>LINDA MELISSA VALENCIA TABA</t>
  </si>
  <si>
    <t>700-GF-IP-061-2021</t>
  </si>
  <si>
    <t>700-PS-1095-2021</t>
  </si>
  <si>
    <t>YULY JOHANNA IMBACHI GOMEZ</t>
  </si>
  <si>
    <t>700-GF-IP-062-2021</t>
  </si>
  <si>
    <t>700-PS-1211-2021</t>
  </si>
  <si>
    <t>Realizar la asesoría en materia tributaria, la planeación y elaboración de la Declaración de Renta de EMCALI EICE ESP, así como el acompañamiento y gestión para el logro de beneficios fiscales por inversiones en control y mejoramiento del medio ambiente e inversiones en energía no convencionales e innovación.</t>
  </si>
  <si>
    <t>PFK CABRERA INTERNACIONAL S.A.</t>
  </si>
  <si>
    <t>700-GF-IP-064-2021</t>
  </si>
  <si>
    <t>700-PS-1287-2021</t>
  </si>
  <si>
    <t>LAJAS DARNELLIS ARCINIEGAS CORTES</t>
  </si>
  <si>
    <t>700-GF-IP-065-2021</t>
  </si>
  <si>
    <t>700-PS-1482-2021</t>
  </si>
  <si>
    <t>700-GF-IP-066-2021</t>
  </si>
  <si>
    <t>700-PS-1590-2021</t>
  </si>
  <si>
    <t>700-GF-IP-067-2021</t>
  </si>
  <si>
    <t>700-PS-1591-2021</t>
  </si>
  <si>
    <t>700-GF-IP-068-2021</t>
  </si>
  <si>
    <t>700-PS-1592-2021</t>
  </si>
  <si>
    <t>700-GF-IP-069-2021</t>
  </si>
  <si>
    <t>700-PS-1481-2021</t>
  </si>
  <si>
    <t>700-GF-IP-070-2021</t>
  </si>
  <si>
    <t>700-PS-1723-2021</t>
  </si>
  <si>
    <t>JHON AYALA FORERO</t>
  </si>
  <si>
    <t>700-GF-IP-071-2021</t>
  </si>
  <si>
    <t>700-PS-1657-2021</t>
  </si>
  <si>
    <t>700-GF-IP-072-2021</t>
  </si>
  <si>
    <t>700-PS-1830-2021</t>
  </si>
  <si>
    <t>ANGELA ELIANA ANGULO CEBALLOS</t>
  </si>
  <si>
    <t>700-GF-IP-073-2021</t>
  </si>
  <si>
    <t>700-PS-1724-2021</t>
  </si>
  <si>
    <t>700-GF-IP-074-2021</t>
  </si>
  <si>
    <t>700-PS-1784-2021</t>
  </si>
  <si>
    <t>JUAN DAVID ALOMIA BARONA</t>
  </si>
  <si>
    <t>700-GF-IP-075-2021</t>
  </si>
  <si>
    <t>700-PS-1722-2021</t>
  </si>
  <si>
    <t>ANA ROCIO PARRA PASTRANA</t>
  </si>
  <si>
    <t>700-GF-IP-076-2021</t>
  </si>
  <si>
    <t>700-PS-1829-2021</t>
  </si>
  <si>
    <t>Prestación de servicios de apoyo y acompañamiento a la Unidad de Recaudo y Gestión de Cobro</t>
  </si>
  <si>
    <t>MELEYDI MORALES CEBALLOS</t>
  </si>
  <si>
    <t>700-GF-IP-077-2021</t>
  </si>
  <si>
    <t>700-PS-1653-2021</t>
  </si>
  <si>
    <t>700-GF-IP-078-2021</t>
  </si>
  <si>
    <t>700-PS-1654-2021</t>
  </si>
  <si>
    <t>700-GF-IP-079-2021</t>
  </si>
  <si>
    <t>700-PS-1655-2021</t>
  </si>
  <si>
    <t>YASMIN LORENA CANTOR BEDOYA</t>
  </si>
  <si>
    <t>700-GF-IP-080-2021</t>
  </si>
  <si>
    <t>700-PS-1667-2021</t>
  </si>
  <si>
    <t>Prestación de servicios profesionales como apoyo a la Tesorería en la revisión de los requisitos de pago de las obligaciones adquiridas por Emcali y soporte en la realización de las actividades propias de la Unidad de Recaudo y Gestión de Cobro.</t>
  </si>
  <si>
    <t>700-GF-IP-081-2021</t>
  </si>
  <si>
    <t>700-PS-1800-2021</t>
  </si>
  <si>
    <t>LEONARDO CARDONA BUITRAGO</t>
  </si>
  <si>
    <t>700-GF-IP-082-2021</t>
  </si>
  <si>
    <t>700-PS-1892-2021</t>
  </si>
  <si>
    <t>Prestar servicios de apoyo en el área de pagos y bancos de la Tesorería, específicamente en la recepción de los correos correspondientes a las causaciones, imprimiendo y organizando los soportes para el envío al consorcio y las demás actividades que designe el supervisor.</t>
  </si>
  <si>
    <t>700-GF-IP-083-2021</t>
  </si>
  <si>
    <t>700-PS-1893-2021</t>
  </si>
  <si>
    <t>900-IP-0017-2021</t>
  </si>
  <si>
    <t>900-IP-0019-2021</t>
  </si>
  <si>
    <t>900-IP-0047-2021</t>
  </si>
  <si>
    <t>900-IP-0050-2021</t>
  </si>
  <si>
    <t>900-IP-0048-2021</t>
  </si>
  <si>
    <t>900-IP-0055-2021</t>
  </si>
  <si>
    <t>900-IP-0060-2021</t>
  </si>
  <si>
    <t>900-IP-0054-2021</t>
  </si>
  <si>
    <t>900-IP-0052-2021</t>
  </si>
  <si>
    <t>900-IP-0056-2021</t>
  </si>
  <si>
    <t>900-IP-0065-2021</t>
  </si>
  <si>
    <t>900-IP-0064-2021</t>
  </si>
  <si>
    <t>900-IP-0071-2021</t>
  </si>
  <si>
    <t>900-IP-0066-2021</t>
  </si>
  <si>
    <t>900-IP-0109-2021</t>
  </si>
  <si>
    <t>900-IP-0102-2021</t>
  </si>
  <si>
    <t>900-IP-0073-2021</t>
  </si>
  <si>
    <t>900-IP-0072-2021</t>
  </si>
  <si>
    <t>900-IP-0078-2021</t>
  </si>
  <si>
    <t>900-IP-0076-2021</t>
  </si>
  <si>
    <t>900-IP-0077-2021</t>
  </si>
  <si>
    <t>900-IP-0074-2021</t>
  </si>
  <si>
    <t>900-IP-0080-2021</t>
  </si>
  <si>
    <t>900-IP-0086-2021</t>
  </si>
  <si>
    <t>900-IP-0088-2021</t>
  </si>
  <si>
    <t>900-IP-0090-2021</t>
  </si>
  <si>
    <t>900-IP-0089-2021</t>
  </si>
  <si>
    <t>900-IP-0093-2021</t>
  </si>
  <si>
    <t>900-IP-0096-2021</t>
  </si>
  <si>
    <t>900-IP-0097-2021</t>
  </si>
  <si>
    <t>900-IP-0094-2021</t>
  </si>
  <si>
    <t>900-IP-0095-2021</t>
  </si>
  <si>
    <t>900-IP-0098-2021</t>
  </si>
  <si>
    <t>900-IP-0099-2021</t>
  </si>
  <si>
    <t>900-IP-0108-2021</t>
  </si>
  <si>
    <t>900-IP-0104-2021</t>
  </si>
  <si>
    <t>900-IP-0106-2021</t>
  </si>
  <si>
    <t>900-IP-0122-2021</t>
  </si>
  <si>
    <t>900-IP-0105-2021</t>
  </si>
  <si>
    <t>900-IP-0113-2021</t>
  </si>
  <si>
    <t>900-IP-0112-2021</t>
  </si>
  <si>
    <t>900-IP-0130-2021</t>
  </si>
  <si>
    <t>900-IP-0141-2021</t>
  </si>
  <si>
    <t>900-IP-0120-2021</t>
  </si>
  <si>
    <t>900-IP-0134-2021</t>
  </si>
  <si>
    <t>900-IP-0131-2021</t>
  </si>
  <si>
    <t>900-IP-0135-2021</t>
  </si>
  <si>
    <t>900-IP-0125-2021</t>
  </si>
  <si>
    <t>900-IP-0147-2021</t>
  </si>
  <si>
    <t>900-IP-0161-2021</t>
  </si>
  <si>
    <t>900-IP-0174-2021</t>
  </si>
  <si>
    <t>900-IP-0144-2021</t>
  </si>
  <si>
    <t>900-IP-0145-2021</t>
  </si>
  <si>
    <t>900-IP-0137-2021</t>
  </si>
  <si>
    <t>900-IP-0139-2021</t>
  </si>
  <si>
    <t>900-IP-0049-2021</t>
  </si>
  <si>
    <t>900-IP-0177-2021</t>
  </si>
  <si>
    <t>900-IP-0148-2021</t>
  </si>
  <si>
    <t>900-IP-0150-2021</t>
  </si>
  <si>
    <t>900-IP-0149-2021</t>
  </si>
  <si>
    <t>900-IP-0151-2021</t>
  </si>
  <si>
    <t>900-IP-0153-2021</t>
  </si>
  <si>
    <t>900-IP-0152-2021</t>
  </si>
  <si>
    <t>900-IP-0157-2021</t>
  </si>
  <si>
    <t>900-IP-0154-2021</t>
  </si>
  <si>
    <t>900-IP-0159-2021</t>
  </si>
  <si>
    <t>900-IP-0176-2021</t>
  </si>
  <si>
    <t>900-IP-0171-2021</t>
  </si>
  <si>
    <t>900-IP-0156-2021</t>
  </si>
  <si>
    <t>900-IP-0163-2021</t>
  </si>
  <si>
    <t>900-IP-0162-2021</t>
  </si>
  <si>
    <t>900-IP-0170-2021</t>
  </si>
  <si>
    <t>900-IP-0158-2021</t>
  </si>
  <si>
    <t>900-IP-0164-2021</t>
  </si>
  <si>
    <t>900-IP-0165-2021</t>
  </si>
  <si>
    <t>900-IP-0169-2021</t>
  </si>
  <si>
    <t>900-IP-0173-2021</t>
  </si>
  <si>
    <t>900-IP-0172-2021</t>
  </si>
  <si>
    <t>900-IP-0180-2021</t>
  </si>
  <si>
    <t>900-IP-0181-2021</t>
  </si>
  <si>
    <t>900-IP-0179-2021</t>
  </si>
  <si>
    <t>900-IP-0190-2021</t>
  </si>
  <si>
    <t>900-IP-0210-2021</t>
  </si>
  <si>
    <t>900-IP-0111-2021</t>
  </si>
  <si>
    <t>900-IP-0186-2021</t>
  </si>
  <si>
    <t>900-IP-0185-2021</t>
  </si>
  <si>
    <t>900-IP-0228-2021</t>
  </si>
  <si>
    <t>900-IP-0211-2021</t>
  </si>
  <si>
    <t>900-IP-0189-2021</t>
  </si>
  <si>
    <t>900-IP-0191-2021</t>
  </si>
  <si>
    <t>900-IP-0195-2021</t>
  </si>
  <si>
    <t>900-IP-0234-2021</t>
  </si>
  <si>
    <t>900-IP-0188-2021</t>
  </si>
  <si>
    <t>900-IP-0199-2021</t>
  </si>
  <si>
    <t>900-IP-0201-2021</t>
  </si>
  <si>
    <t>900-IP-0178-2021</t>
  </si>
  <si>
    <t>900-IP-0202-2021</t>
  </si>
  <si>
    <t>900-IP-0209-2021</t>
  </si>
  <si>
    <t>900-IP-0206-2021</t>
  </si>
  <si>
    <t>900-IP-0236-2021</t>
  </si>
  <si>
    <t>900-IP-0207-2021</t>
  </si>
  <si>
    <t>900-IP-0259-2021</t>
  </si>
  <si>
    <t>900-IP-0226-2021</t>
  </si>
  <si>
    <t>900-IP-0257-2021</t>
  </si>
  <si>
    <t>900-IP-0258-2021</t>
  </si>
  <si>
    <t>900-IP-0256-2021</t>
  </si>
  <si>
    <t>900-IP-0205-2021</t>
  </si>
  <si>
    <t>900-IP-0217-2021</t>
  </si>
  <si>
    <t>900-IP-0215-2021</t>
  </si>
  <si>
    <t>900-IP-0216-2021</t>
  </si>
  <si>
    <t>900-IP-0220-2021</t>
  </si>
  <si>
    <t>900-IP-0222-2021</t>
  </si>
  <si>
    <t>900-IP-0223-2021</t>
  </si>
  <si>
    <t>900-IP-0224-2021</t>
  </si>
  <si>
    <t>900-IP-0233-2021</t>
  </si>
  <si>
    <t>900-IP-0214-2021</t>
  </si>
  <si>
    <t>900-IP-0260-2021</t>
  </si>
  <si>
    <t>900-IP-0196-2021</t>
  </si>
  <si>
    <t>900-IP-0238-2021</t>
  </si>
  <si>
    <t>900-IP-0246-2021</t>
  </si>
  <si>
    <t>900-IP-0243-2021</t>
  </si>
  <si>
    <t>900-IP-0239-2021</t>
  </si>
  <si>
    <t>900-IP-0267-2021</t>
  </si>
  <si>
    <t>900-IP-0244-2021</t>
  </si>
  <si>
    <t>900-IP-0265-2021</t>
  </si>
  <si>
    <t>900-IP-0280-2021</t>
  </si>
  <si>
    <t>900-IP-0247-2021</t>
  </si>
  <si>
    <t>900-IP-0237-2021</t>
  </si>
  <si>
    <t>900-IP-0283-2021</t>
  </si>
  <si>
    <t>900-IP-0221-2021</t>
  </si>
  <si>
    <t>900-IP-0240-2021</t>
  </si>
  <si>
    <t>900-IP-0266-2021</t>
  </si>
  <si>
    <t>900-IP-0248-2021</t>
  </si>
  <si>
    <t>900-IP-0249-2021</t>
  </si>
  <si>
    <t>900-IP-0254-2021</t>
  </si>
  <si>
    <t>900-IP-0264-2021</t>
  </si>
  <si>
    <t>900-IP-0262-2021</t>
  </si>
  <si>
    <t>900-IP-0263-2021</t>
  </si>
  <si>
    <t>900-IP-0261-2021</t>
  </si>
  <si>
    <t>900-IP-0269-2021</t>
  </si>
  <si>
    <t>900-IP-0253-2021</t>
  </si>
  <si>
    <t>900-IP-0272-2021</t>
  </si>
  <si>
    <t>900-IP-0277-2021</t>
  </si>
  <si>
    <t>900-IP-0310-2021</t>
  </si>
  <si>
    <t>900-IP-0278-2021</t>
  </si>
  <si>
    <t>900-IP-0282-2021</t>
  </si>
  <si>
    <t>900-IP-0255-2021</t>
  </si>
  <si>
    <t>900-IP-0229-2021</t>
  </si>
  <si>
    <t>900-IP-0230-2021</t>
  </si>
  <si>
    <t>900-IP-0231-2021</t>
  </si>
  <si>
    <t>900-IP-0232-2021</t>
  </si>
  <si>
    <t>900-IP-0275-2021</t>
  </si>
  <si>
    <t>900-IP-0286-2021</t>
  </si>
  <si>
    <t>900-IP-0285-2021</t>
  </si>
  <si>
    <t>900-IP-0140-2021</t>
  </si>
  <si>
    <t>900-IP-0298-2021</t>
  </si>
  <si>
    <t>900-IP-0290-2021</t>
  </si>
  <si>
    <t>900-IP-0288-2021</t>
  </si>
  <si>
    <t>900-IP-0301-2021</t>
  </si>
  <si>
    <t>900-IP-0313-2021</t>
  </si>
  <si>
    <t>900-IP-0312-2021</t>
  </si>
  <si>
    <t>900-IP-0309-2021</t>
  </si>
  <si>
    <t>900-IP-0295-2021</t>
  </si>
  <si>
    <t>900-IP-0308-2021</t>
  </si>
  <si>
    <t>900-IP-0297-2021</t>
  </si>
  <si>
    <t>900-IP-0279-2021</t>
  </si>
  <si>
    <t>900-IP-0319-2022</t>
  </si>
  <si>
    <t>900-IP-0299-2021</t>
  </si>
  <si>
    <t>900-IP-0300-2021</t>
  </si>
  <si>
    <t>900-IP-0318-2021</t>
  </si>
  <si>
    <t>900-IP-0305-2021</t>
  </si>
  <si>
    <t>900-IP-0307-2021</t>
  </si>
  <si>
    <t>900-IP-0241-2021</t>
  </si>
  <si>
    <t>900-IP-0314-2021</t>
  </si>
  <si>
    <t>900-IP-0325-2021</t>
  </si>
  <si>
    <t>900-IP-0329-2021</t>
  </si>
  <si>
    <t>900-IP-0437-2021</t>
  </si>
  <si>
    <t>900-IP-0323-2021</t>
  </si>
  <si>
    <t>900-IP-0331-2021</t>
  </si>
  <si>
    <t>900-IP-0321-2021</t>
  </si>
  <si>
    <t>900-IP-0322-2021</t>
  </si>
  <si>
    <t>900-IP-0320-2021</t>
  </si>
  <si>
    <t>900-IP-0316-2021</t>
  </si>
  <si>
    <t>900-IP-0251-2021</t>
  </si>
  <si>
    <t>900-IP-0344-2021</t>
  </si>
  <si>
    <t>900-IP-0293-2021</t>
  </si>
  <si>
    <t>900-IP-0332-2021</t>
  </si>
  <si>
    <t>900-IP-0333-2021</t>
  </si>
  <si>
    <t>900-IP-0334-2021</t>
  </si>
  <si>
    <t>900-IP-0270-2021</t>
  </si>
  <si>
    <t>900-IP-0336-2021</t>
  </si>
  <si>
    <t>900-IP-0337-2021</t>
  </si>
  <si>
    <t>900-IP-0340-2021</t>
  </si>
  <si>
    <t>900-IP-0342-2021</t>
  </si>
  <si>
    <t>900-IP-0339-2021</t>
  </si>
  <si>
    <t>900-IP-0346-2021</t>
  </si>
  <si>
    <t>900-IP-0341-2021</t>
  </si>
  <si>
    <t>900-IP-0338-2021</t>
  </si>
  <si>
    <t>900-IP-0349-2021</t>
  </si>
  <si>
    <t>900-IP-0350-2021</t>
  </si>
  <si>
    <t>900-IP-0353-2021</t>
  </si>
  <si>
    <t>900-IP-0354-2021</t>
  </si>
  <si>
    <t>900-IP-0348-2021</t>
  </si>
  <si>
    <t>900-IP-0362-2022</t>
  </si>
  <si>
    <t>900-IP-0355-2021</t>
  </si>
  <si>
    <t>900-IP-0351-2021</t>
  </si>
  <si>
    <t>900-IP-0356-2021</t>
  </si>
  <si>
    <t>900-IP-0347-2021</t>
  </si>
  <si>
    <t>900-IP-0361-2021</t>
  </si>
  <si>
    <t>900-IP-0358-2021</t>
  </si>
  <si>
    <t>900-IP-0368-2021</t>
  </si>
  <si>
    <t>900-IP-0371-2021</t>
  </si>
  <si>
    <t>900-IP-0370-2021</t>
  </si>
  <si>
    <t>900-IP-0306-2021</t>
  </si>
  <si>
    <t>900-IP-0369-2021</t>
  </si>
  <si>
    <t>900-IP-0375-2021</t>
  </si>
  <si>
    <t>900-IP-0381-2021</t>
  </si>
  <si>
    <t>900-IP-0379-2021</t>
  </si>
  <si>
    <t>900-IP-0407-2021</t>
  </si>
  <si>
    <t>900-IP-0377-2021</t>
  </si>
  <si>
    <t>900-IP-0376-2021</t>
  </si>
  <si>
    <t>900-IP-0380-2021</t>
  </si>
  <si>
    <t>900-IP-0390-2021</t>
  </si>
  <si>
    <t>900-IP-0387-2021</t>
  </si>
  <si>
    <t>900-IP-0393-2021</t>
  </si>
  <si>
    <t>900-IP-0391-2021</t>
  </si>
  <si>
    <t>900-IP-0392-2021</t>
  </si>
  <si>
    <t>900-IP-0396-2021</t>
  </si>
  <si>
    <t>900-IP-0395-2021</t>
  </si>
  <si>
    <t>900-IP-0287-2021</t>
  </si>
  <si>
    <t>900-IP-0289-2021</t>
  </si>
  <si>
    <t>900-IP-0409-2021</t>
  </si>
  <si>
    <t>900-IP-0413-2021</t>
  </si>
  <si>
    <t>900-IP-0400-2021</t>
  </si>
  <si>
    <t>900-IP-0401-2021</t>
  </si>
  <si>
    <t>900-IP-0406-2021</t>
  </si>
  <si>
    <t>900-IP-0408-2021</t>
  </si>
  <si>
    <t>900-IP-0404-2021</t>
  </si>
  <si>
    <t>900-IP-0402-2021</t>
  </si>
  <si>
    <t>900-IP-0405-2021</t>
  </si>
  <si>
    <t>900-IP-0412-2021</t>
  </si>
  <si>
    <t>900-IP-0418-2021</t>
  </si>
  <si>
    <t>900-IP-0411-2021</t>
  </si>
  <si>
    <t>900-IP-0416-2021</t>
  </si>
  <si>
    <t>900-IP-0421-2021</t>
  </si>
  <si>
    <t>900-IP-0414-2021</t>
  </si>
  <si>
    <t>900-IP-0424-2021</t>
  </si>
  <si>
    <t>900-IP-0423-2021</t>
  </si>
  <si>
    <t>900-IP-0428-2021</t>
  </si>
  <si>
    <t>900-IP-0433-2021</t>
  </si>
  <si>
    <t>900-IP-0431-2021</t>
  </si>
  <si>
    <t>900-IP-0427-2021</t>
  </si>
  <si>
    <t>900-IP-0430-2021</t>
  </si>
  <si>
    <t>900-IP-0432-2021</t>
  </si>
  <si>
    <t>900-IP-0440-2021</t>
  </si>
  <si>
    <t>900-IP-0442-2021</t>
  </si>
  <si>
    <t>900-IP-0441-2021</t>
  </si>
  <si>
    <t>900-IP-0242-2021</t>
  </si>
  <si>
    <t>900-IP-0447-2021</t>
  </si>
  <si>
    <t>900-IP-0443-2021</t>
  </si>
  <si>
    <t>900-IP-0444-2021</t>
  </si>
  <si>
    <t>900-IP-0445-2021</t>
  </si>
  <si>
    <t>900-IP-0449-2021</t>
  </si>
  <si>
    <t>900-IP-0450-2021</t>
  </si>
  <si>
    <t>900-IP-0451-2021</t>
  </si>
  <si>
    <t>900-IP-0452-2021</t>
  </si>
  <si>
    <t>900-IP-0455-2021</t>
  </si>
  <si>
    <t>900-IP-0458-2021</t>
  </si>
  <si>
    <t>900-IP-0464-2021</t>
  </si>
  <si>
    <t>900-IP-0469-2021</t>
  </si>
  <si>
    <t>900-IP-0460-2021</t>
  </si>
  <si>
    <t>900-IP-0461-2021</t>
  </si>
  <si>
    <t>900-IP-0465-2021</t>
  </si>
  <si>
    <t>900-IP-0471-2021</t>
  </si>
  <si>
    <t>900-IP-0466-2021</t>
  </si>
  <si>
    <t>900-IP-0463-2021</t>
  </si>
  <si>
    <t>900-IP-0482-2021</t>
  </si>
  <si>
    <t>900-IP-0477-2021</t>
  </si>
  <si>
    <t>900-IP-0478-2021</t>
  </si>
  <si>
    <t>900-IP-0480-2021</t>
  </si>
  <si>
    <t>900-IP-0485-2021</t>
  </si>
  <si>
    <t>900-IP-0483-2021</t>
  </si>
  <si>
    <t>900-IP-0489-2021</t>
  </si>
  <si>
    <t>900-IP-0495-2021</t>
  </si>
  <si>
    <t>900-IP-0492-2021</t>
  </si>
  <si>
    <t>900-IP-0500-2021</t>
  </si>
  <si>
    <t>900-IP-0499-2021</t>
  </si>
  <si>
    <t>900-IP-0497-2021</t>
  </si>
  <si>
    <t>900-IP-0496-2021</t>
  </si>
  <si>
    <t>900-IP-0501-2021</t>
  </si>
  <si>
    <t>900-IP-0511-2021</t>
  </si>
  <si>
    <t>900-IP-0521-2021</t>
  </si>
  <si>
    <t>900-IP-0520-2021
900-IP-0544-2021</t>
  </si>
  <si>
    <t>900-IP-0502-2021</t>
  </si>
  <si>
    <t>900-IP-0506-2021</t>
  </si>
  <si>
    <t>900-IP-0514-2021</t>
  </si>
  <si>
    <t>900-IP-0508-2021</t>
  </si>
  <si>
    <t>900-IP-0515-2021</t>
  </si>
  <si>
    <t>900-IP-0516-2021</t>
  </si>
  <si>
    <t>900-IP-0528-2021</t>
  </si>
  <si>
    <t>900-IP-0524-2021</t>
  </si>
  <si>
    <t>900-IP-0529-2021</t>
  </si>
  <si>
    <t>900-IP-0532-2021</t>
  </si>
  <si>
    <t>900-IP-0534-2021</t>
  </si>
  <si>
    <t>900-IP-0539-2021</t>
  </si>
  <si>
    <t>900-IP-0543-2021</t>
  </si>
  <si>
    <t>900-IP-0540-2021</t>
  </si>
  <si>
    <t>900-IP-0547-2021</t>
  </si>
  <si>
    <t>900-IP-0549-2021</t>
  </si>
  <si>
    <t>500-AO-0200-2021</t>
  </si>
  <si>
    <t>100-AO-0399-2021</t>
  </si>
  <si>
    <t>300-AO-0817-2021</t>
  </si>
  <si>
    <t>300-AO-0873-2021</t>
  </si>
  <si>
    <t>300-AO-0818-2021</t>
  </si>
  <si>
    <t>300-AO-0872-2021</t>
  </si>
  <si>
    <t>300-AO-0885-2021</t>
  </si>
  <si>
    <t>700-AO-0933-2021</t>
  </si>
  <si>
    <t>700-AO-0849-2021</t>
  </si>
  <si>
    <t>300-AO-1030-2021</t>
  </si>
  <si>
    <t>300-AO-0918-2021</t>
  </si>
  <si>
    <t>300-AO-0894-2021</t>
  </si>
  <si>
    <t>300-AO-1079-2021</t>
  </si>
  <si>
    <t>300-AO-1031-2021</t>
  </si>
  <si>
    <t>500-AO-0989-2021</t>
  </si>
  <si>
    <t>200-AO-1038-2021</t>
  </si>
  <si>
    <t>300-AO-0986-2021</t>
  </si>
  <si>
    <t>700-AO-0919-2021</t>
  </si>
  <si>
    <t>200-AO-0936-2021</t>
  </si>
  <si>
    <t>300-AO-1029-2021</t>
  </si>
  <si>
    <t>300-AO-1155-2021</t>
  </si>
  <si>
    <t>300-AO-1103-2021</t>
  </si>
  <si>
    <t>300-AO-1039-2021</t>
  </si>
  <si>
    <t>800-AO-0905-2021</t>
  </si>
  <si>
    <t>500-AO-1096-2021</t>
  </si>
  <si>
    <t>500-AO-1160-2021</t>
  </si>
  <si>
    <t>300-AO-1015-2021</t>
  </si>
  <si>
    <t>800-AO1092-2021</t>
  </si>
  <si>
    <t>300-AO-1091-2021</t>
  </si>
  <si>
    <t>300-AO-1090-2021</t>
  </si>
  <si>
    <t>300-AO-1125-2021</t>
  </si>
  <si>
    <t>300-AO-1101-2021</t>
  </si>
  <si>
    <t>200-AO-1119-2021</t>
  </si>
  <si>
    <t>300-AO-1081-2021</t>
  </si>
  <si>
    <t>300-AO-1180-2021</t>
  </si>
  <si>
    <t>800-AO-1113-2021</t>
  </si>
  <si>
    <t>800-AO-1156-2021</t>
  </si>
  <si>
    <t>300-AO-1130-2021</t>
  </si>
  <si>
    <t>200-AO-1134-2021</t>
  </si>
  <si>
    <t>200-AO-1117-2021</t>
  </si>
  <si>
    <t>300-AO-1217-2021</t>
  </si>
  <si>
    <t>300-AO-1253-2021</t>
  </si>
  <si>
    <t>200-AO-1116-2021</t>
  </si>
  <si>
    <t>300-AO-1272-2021</t>
  </si>
  <si>
    <t>800-AO-1093-2021</t>
  </si>
  <si>
    <t>700-AO-1224-2021</t>
  </si>
  <si>
    <t>300-AO-1177-2021</t>
  </si>
  <si>
    <t>200-AO-1184-2021</t>
  </si>
  <si>
    <t>400-AO-1148-2021</t>
  </si>
  <si>
    <t>300-AO-1243-2021</t>
  </si>
  <si>
    <t>800-AO-1089-2021</t>
  </si>
  <si>
    <t>400-AO-1154-2021</t>
  </si>
  <si>
    <t>300-AO-1191-2021</t>
  </si>
  <si>
    <t>300-AO-1263-2021</t>
  </si>
  <si>
    <t>300-AO-1226-2021</t>
  </si>
  <si>
    <t>300-AO-1237-2021</t>
  </si>
  <si>
    <t>300-AO-1158-2021</t>
  </si>
  <si>
    <t>300-AO-1238-2021</t>
  </si>
  <si>
    <t>300-AO-1165-2021</t>
  </si>
  <si>
    <t>300-AO-1202-2021</t>
  </si>
  <si>
    <t>800-AO-1176-2021</t>
  </si>
  <si>
    <t>800-AO-1187-2021</t>
  </si>
  <si>
    <t>800-AO-01188-2021</t>
  </si>
  <si>
    <t>800-AO-1229-2021</t>
  </si>
  <si>
    <t>800-AO-1228-2021</t>
  </si>
  <si>
    <t>800-AO-1182-2021</t>
  </si>
  <si>
    <t>500-AO-1157-2021</t>
  </si>
  <si>
    <t>500-AO-1159-2021</t>
  </si>
  <si>
    <t>300-AO-1168-2021</t>
  </si>
  <si>
    <t>300-AO-1207-2021</t>
  </si>
  <si>
    <t>300-AO-1201-2021</t>
  </si>
  <si>
    <t>300-AO-1245-2021</t>
  </si>
  <si>
    <t>300-AO-1261-2021</t>
  </si>
  <si>
    <t>300-AO-1227-2021</t>
  </si>
  <si>
    <t>300-AO-1185-2021</t>
  </si>
  <si>
    <t>800-AO-1236-2021</t>
  </si>
  <si>
    <t>300-AO-1821-2021</t>
  </si>
  <si>
    <t>300-AO-1262-2021</t>
  </si>
  <si>
    <t>300-AO-1225-2021</t>
  </si>
  <si>
    <t>900-AO-1209-2021</t>
  </si>
  <si>
    <t>800-AO-1171-2021</t>
  </si>
  <si>
    <t>200-AO-1232-2021</t>
  </si>
  <si>
    <t>200-AO-1183-2021</t>
  </si>
  <si>
    <t>300-AO-1293-2021</t>
  </si>
  <si>
    <t>400-AO-1292-2021</t>
  </si>
  <si>
    <t>300-AO-1383-2021</t>
  </si>
  <si>
    <t>300-AO-1427-2021</t>
  </si>
  <si>
    <t>400-AO-1192-2021</t>
  </si>
  <si>
    <t>400-AO-1204-2021</t>
  </si>
  <si>
    <t>300-AO-1443-2021</t>
  </si>
  <si>
    <t>300-AO-1251-2021</t>
  </si>
  <si>
    <t>800-AO-1222-2021</t>
  </si>
  <si>
    <t>400-AO-1230-2021</t>
  </si>
  <si>
    <t>400-AO-1257-2021</t>
  </si>
  <si>
    <t>400-AO-1242-2021</t>
  </si>
  <si>
    <t>400-AO-1283-2021</t>
  </si>
  <si>
    <t>400-AO-1376-2021</t>
  </si>
  <si>
    <t>400-AO-1347-2021</t>
  </si>
  <si>
    <t>400-AO-1353-2021</t>
  </si>
  <si>
    <t>300-AO-1149-2021</t>
  </si>
  <si>
    <t>300-AO-1175-2021</t>
  </si>
  <si>
    <t>300-AO-1582-2021</t>
  </si>
  <si>
    <t>300-AO-1288-2021</t>
  </si>
  <si>
    <t>300-AO-1148-2021</t>
  </si>
  <si>
    <t>300-AO-1270-2021</t>
  </si>
  <si>
    <t>300-AO-1362-2021</t>
  </si>
  <si>
    <t>300-AO-1258-2021</t>
  </si>
  <si>
    <t>300-AO-1364-2021</t>
  </si>
  <si>
    <t>300-AO-1352-2021</t>
  </si>
  <si>
    <t>300-AO-1382-2021</t>
  </si>
  <si>
    <t>300-AO-1244-2021</t>
  </si>
  <si>
    <t>800-AO-1450-2021</t>
  </si>
  <si>
    <t>500-AO-1269-2021</t>
  </si>
  <si>
    <t>500-AO-1363-2021</t>
  </si>
  <si>
    <t>500-AO-1295-2021</t>
  </si>
  <si>
    <t>500-AO-1332-2021</t>
  </si>
  <si>
    <t>500-AO-1351-2021</t>
  </si>
  <si>
    <t>500-AO-1350-2021</t>
  </si>
  <si>
    <t>500-AO-1452-2021</t>
  </si>
  <si>
    <t>500-AO-1246-2021</t>
  </si>
  <si>
    <t>500-AO-1334-2021</t>
  </si>
  <si>
    <t>500-AO-1167-2021</t>
  </si>
  <si>
    <t>400-AO-1318-2021</t>
  </si>
  <si>
    <t>400-AO-1252-2021</t>
  </si>
  <si>
    <t>400-AO-1316-2021</t>
  </si>
  <si>
    <t>400-AO-1317-2021</t>
  </si>
  <si>
    <t>400-AO-1343-2021</t>
  </si>
  <si>
    <t>400-AO-1268-2021</t>
  </si>
  <si>
    <t>500-AO-1381-2021</t>
  </si>
  <si>
    <t>500-AO-1320-2021</t>
  </si>
  <si>
    <t>500-AO-1339-2021</t>
  </si>
  <si>
    <t>500-AO-1206-2021</t>
  </si>
  <si>
    <t>800-AO-1248-2021</t>
  </si>
  <si>
    <t>200-AO-1354-2021</t>
  </si>
  <si>
    <t>400-AO-1264-2021</t>
  </si>
  <si>
    <t>300-AO-1254-2021</t>
  </si>
  <si>
    <t>300-AO-1387-2021</t>
  </si>
  <si>
    <t>300-AO-1407-2021</t>
  </si>
  <si>
    <t>300-AO-1336-2021</t>
  </si>
  <si>
    <t>300-AO-1461-2021</t>
  </si>
  <si>
    <t>300-AO-1711-2021</t>
  </si>
  <si>
    <t>300-AO-1601-2021</t>
  </si>
  <si>
    <t>300-AO-1728-2021</t>
  </si>
  <si>
    <t>300-AO-1630-2021</t>
  </si>
  <si>
    <t>300-AO-1308-2021</t>
  </si>
  <si>
    <t>800-AO-1273-2021</t>
  </si>
  <si>
    <t>300-AO-1342-2021</t>
  </si>
  <si>
    <t>300-AO-1369-2021</t>
  </si>
  <si>
    <t>400-AO-1410-2021</t>
  </si>
  <si>
    <t>400-AO-1377-2021</t>
  </si>
  <si>
    <t>400-AO-1384-2021</t>
  </si>
  <si>
    <t>300-AO-1424-2021</t>
  </si>
  <si>
    <t>300-AO-1260-2021</t>
  </si>
  <si>
    <t>300-AO-1282-2021</t>
  </si>
  <si>
    <t>300-AO-1305-2021</t>
  </si>
  <si>
    <t>300-AO-1281-2021</t>
  </si>
  <si>
    <t>200-AO-1294-2021</t>
  </si>
  <si>
    <t>300-AO-1403-2021</t>
  </si>
  <si>
    <t>300-AO-1300-2021</t>
  </si>
  <si>
    <t>400-OC-1306-2021</t>
  </si>
  <si>
    <t>300-AO-1396-2021</t>
  </si>
  <si>
    <t>300-AO-1370-2021</t>
  </si>
  <si>
    <t>500-AO-1374-2021</t>
  </si>
  <si>
    <t>500-AO-1385-2021</t>
  </si>
  <si>
    <t>500-AO-1402-2021</t>
  </si>
  <si>
    <t>500-AO-1460-2021</t>
  </si>
  <si>
    <t>500-AO-1539-2021</t>
  </si>
  <si>
    <t>400-AO-1337-2021</t>
  </si>
  <si>
    <t>400-AO-1449-2021</t>
  </si>
  <si>
    <t>400-AO-1341-2021</t>
  </si>
  <si>
    <t>400-AO-1361-2021</t>
  </si>
  <si>
    <t>800-AO-1266-2021</t>
  </si>
  <si>
    <t>800-AO-1453-2021</t>
  </si>
  <si>
    <t>300-AO-1375-2021</t>
  </si>
  <si>
    <t>800-AO-1412-2021</t>
  </si>
  <si>
    <t>400-AO-1459-2021</t>
  </si>
  <si>
    <t>300-AO-1401-2021</t>
  </si>
  <si>
    <t>200-AO-1393-2021</t>
  </si>
  <si>
    <t>500-OA-1371-2021</t>
  </si>
  <si>
    <t>300-AO-1568-2021</t>
  </si>
  <si>
    <t>200-AO-1603-2021</t>
  </si>
  <si>
    <t>400-AO-1686-2021</t>
  </si>
  <si>
    <t>800-AO-1638-2021</t>
  </si>
  <si>
    <t>100-AO-1504-2021</t>
  </si>
  <si>
    <t>300-AO-1610-2021</t>
  </si>
  <si>
    <t>300-AO-1439-2021</t>
  </si>
  <si>
    <t>300-AO-1398-2021</t>
  </si>
  <si>
    <t>300-AO-1447-2021</t>
  </si>
  <si>
    <t>300-AO-1432-2021</t>
  </si>
  <si>
    <t>300-AO-1348-2021</t>
  </si>
  <si>
    <t>800-AO-1471-2021</t>
  </si>
  <si>
    <t>800-AO-1428-2021</t>
  </si>
  <si>
    <t>300-AO-1326-2021</t>
  </si>
  <si>
    <t>400-AO-1399-2021</t>
  </si>
  <si>
    <t>400-AO-1575-2021</t>
  </si>
  <si>
    <t>200-AO-1414</t>
  </si>
  <si>
    <t>200-AO-1600-2021</t>
  </si>
  <si>
    <t>800-AO-1570-2021</t>
  </si>
  <si>
    <t>300-AO-1509-2021</t>
  </si>
  <si>
    <t>300-AO-1538-2021</t>
  </si>
  <si>
    <t>300-AO-1609-2021</t>
  </si>
  <si>
    <t>300-AO-1605-2021</t>
  </si>
  <si>
    <t>300-AO-1620-2021</t>
  </si>
  <si>
    <t>300-AO-1577-2021</t>
  </si>
  <si>
    <t>300-AO-1580-2021</t>
  </si>
  <si>
    <t>500-AO-1537-2021</t>
  </si>
  <si>
    <t>500-AO-1503-2021</t>
  </si>
  <si>
    <t>500-AO-1576-2021</t>
  </si>
  <si>
    <t>500-AO-1612-2021</t>
  </si>
  <si>
    <t>500-AO-1536-2021</t>
  </si>
  <si>
    <t>400-AO-1579-2021</t>
  </si>
  <si>
    <t>500-AO-1613-2021</t>
  </si>
  <si>
    <t>300-AO-1502-2021</t>
  </si>
  <si>
    <t>400-AO-1581-2021</t>
  </si>
  <si>
    <t>300-AO-1530-2021</t>
  </si>
  <si>
    <t>300-AO-1700-2021</t>
  </si>
  <si>
    <t>200-AO-1431-2021</t>
  </si>
  <si>
    <t>300-AO-1614-2021</t>
  </si>
  <si>
    <t>800-AO-1992-2021</t>
  </si>
  <si>
    <t>400-AO-1735-2021</t>
  </si>
  <si>
    <t>200-AO-1535-2021</t>
  </si>
  <si>
    <t>200-AO-1532-2021</t>
  </si>
  <si>
    <t>200-AO-1533-2021</t>
  </si>
  <si>
    <t>800-AO-1690-2021</t>
  </si>
  <si>
    <t>400-AO-1643-2021</t>
  </si>
  <si>
    <t>200-AO-1585-2021</t>
  </si>
  <si>
    <t>400-AO-1774-2021</t>
  </si>
  <si>
    <t>400-AO-1871-2021</t>
  </si>
  <si>
    <t>500-AO-1608-2021</t>
  </si>
  <si>
    <t>200-AO-1534-2021</t>
  </si>
  <si>
    <t>500-AO-1656-2021</t>
  </si>
  <si>
    <t>800-AO-1622-2021</t>
  </si>
  <si>
    <t>400-AO-1958-2021</t>
  </si>
  <si>
    <t>400-AO-1685-2021</t>
  </si>
  <si>
    <t>400-AO-1641-2021</t>
  </si>
  <si>
    <t>300-AO-1689-2021</t>
  </si>
  <si>
    <t>200-AO-1668-2021</t>
  </si>
  <si>
    <t>500-AO-1684-2021</t>
  </si>
  <si>
    <t>300-AO-1693-2021</t>
  </si>
  <si>
    <t>400-AO-1704-2021</t>
  </si>
  <si>
    <t>400-AO-1826-2021</t>
  </si>
  <si>
    <t>500-AO-1868-2021</t>
  </si>
  <si>
    <t>500-AO-1726-2021</t>
  </si>
  <si>
    <t>500-AO-1673-2021</t>
  </si>
  <si>
    <t>800-AO-1817-2021</t>
  </si>
  <si>
    <t>500-AO-1642-2021</t>
  </si>
  <si>
    <t>500-AO-1792-2021</t>
  </si>
  <si>
    <t>500-AO-1733-2021</t>
  </si>
  <si>
    <t>100-AO-1757-2021</t>
  </si>
  <si>
    <t>400-AO-1949-2021</t>
  </si>
  <si>
    <t>300-AO-1754-2021</t>
  </si>
  <si>
    <t>800-AO-1674-2021</t>
  </si>
  <si>
    <t>800-AO-1974-2021</t>
  </si>
  <si>
    <t>800-AO-1772-2021</t>
  </si>
  <si>
    <t>300-AO-1786-2021</t>
  </si>
  <si>
    <t>500-AO-1886-2021</t>
  </si>
  <si>
    <t>500-AO-1776-2021</t>
  </si>
  <si>
    <t>500-AO-1816-2021</t>
  </si>
  <si>
    <t>300-AO-1771-2021</t>
  </si>
  <si>
    <t>100-AO-1736-2021</t>
  </si>
  <si>
    <t>300-AO-1756-2021</t>
  </si>
  <si>
    <t>500-AO-1863-2021</t>
  </si>
  <si>
    <t>300-AO-1788-2021</t>
  </si>
  <si>
    <t>300-AO-1770-2021</t>
  </si>
  <si>
    <t>500-AO-1884-2021</t>
  </si>
  <si>
    <t>200-AO-1791-2021</t>
  </si>
  <si>
    <t>900-AO-1732-2021</t>
  </si>
  <si>
    <t>500-AO-1763-2021</t>
  </si>
  <si>
    <t>500-AO-1915-2021</t>
  </si>
  <si>
    <t>300-AO-1797-2021</t>
  </si>
  <si>
    <t>200-AO-1775-2021</t>
  </si>
  <si>
    <t>200-AO-1824-2021</t>
  </si>
  <si>
    <t>500-AO-1867-2021</t>
  </si>
  <si>
    <t>200-AO-1900-2021</t>
  </si>
  <si>
    <t>300-AO-1869-2021</t>
  </si>
  <si>
    <t>800-AO-1789-2021</t>
  </si>
  <si>
    <t>500-AO-1828-2021</t>
  </si>
  <si>
    <t>400-AO-1822-2021</t>
  </si>
  <si>
    <t>500-AO-1870-2021</t>
  </si>
  <si>
    <t>500-AO-1818-2021</t>
  </si>
  <si>
    <t>300-AO-1820-2021</t>
  </si>
  <si>
    <t>100-AO-1819-2021</t>
  </si>
  <si>
    <t>400-AO-1933-2021</t>
  </si>
  <si>
    <t>200-AO-1888-2021</t>
  </si>
  <si>
    <t>200-AO-1911-2021</t>
  </si>
  <si>
    <t>300-AO-1942-2021</t>
  </si>
  <si>
    <t>800-AO-1934-2021</t>
  </si>
  <si>
    <t>800-PS-2041-2021</t>
  </si>
  <si>
    <t>800-AO-1862-2021</t>
  </si>
  <si>
    <t>700-AO-2002-2021</t>
  </si>
  <si>
    <t>200-AO-1986-2021</t>
  </si>
  <si>
    <t>200-AO-1832-2021</t>
  </si>
  <si>
    <t>200-AO-1896-2021</t>
  </si>
  <si>
    <t>300-AO-1971-2021</t>
  </si>
  <si>
    <t>500-AO-1987-2021</t>
  </si>
  <si>
    <t>500-AO-1954-2021</t>
  </si>
  <si>
    <t>500-AO-1948-2021</t>
  </si>
  <si>
    <t>400-AO-1930-2021</t>
  </si>
  <si>
    <t>100-AO-1959-2021</t>
  </si>
  <si>
    <t>100-AO-1937-2021</t>
  </si>
  <si>
    <t>800-AO-1960-2021</t>
  </si>
  <si>
    <t>900-AO-1988-2021</t>
  </si>
  <si>
    <t>200-AO-1989-2021</t>
  </si>
  <si>
    <t>300-AO-1951-2021</t>
  </si>
  <si>
    <t>400-AO-2023-2021</t>
  </si>
  <si>
    <t>400-AO-1994-2021
400-AO-2020-2021</t>
  </si>
  <si>
    <t>500-AO-1926-2021</t>
  </si>
  <si>
    <t>300-AO-1961-2021</t>
  </si>
  <si>
    <t>300-AO-2000-2021</t>
  </si>
  <si>
    <t>800-AO-1939-2021</t>
  </si>
  <si>
    <t>300-AO-1963-2021</t>
  </si>
  <si>
    <t>500-AO-1972-2021</t>
  </si>
  <si>
    <t>300-AO-2021-2021</t>
  </si>
  <si>
    <t>300-AO-1995-2021</t>
  </si>
  <si>
    <t>300-AO-2022-2021</t>
  </si>
  <si>
    <t>400-AO-238-2021</t>
  </si>
  <si>
    <t>200-AO-2024-2021</t>
  </si>
  <si>
    <t>300-AO-2033-2021</t>
  </si>
  <si>
    <t>800-AO-2035-2021</t>
  </si>
  <si>
    <t>400-AO-2014-2021</t>
  </si>
  <si>
    <t>800-AO-2015-2021</t>
  </si>
  <si>
    <t>300-AO-2034-2021</t>
  </si>
  <si>
    <t>500-AO-2031-2021</t>
  </si>
  <si>
    <t>Contratar servicios de Auditoria externa para realizar la Auditoria de Certificación sobre los resultados de la medición del indicador de satisfacción al usuario respecto de cada uno de los medios de atención, correspondiente al IV trimestre 2020, I, II, y III trimestre de 2021</t>
  </si>
  <si>
    <t>Mantenimiento de las lagunas Charco Azul y El pondaje</t>
  </si>
  <si>
    <t>Efectuar el aseo y limpieza de canales a mano de la ciudad de Cali</t>
  </si>
  <si>
    <t>Efectuar la limpieza por barrido de los sumideros de la todas las comunas de la ciudad de Cali</t>
  </si>
  <si>
    <t>Mantenimiento de varios equipos menores de la unidad de recolección</t>
  </si>
  <si>
    <t>Prestación del servicio de transporte para la ejecución de las actividades de supervisión y control del contrato 300-CO-1437-2018</t>
  </si>
  <si>
    <t>Adquisición de una (1) impresora multifuncional a color</t>
  </si>
  <si>
    <t>Adquisición de dos (2) picadoras de papel</t>
  </si>
  <si>
    <t>Mantenimiento de transformadores de baja tensión de las plantas de tratamiento y estaciones de bombeo de agua potable</t>
  </si>
  <si>
    <t>Suministro de rejillas para sumideros en polimero de 8 huecos</t>
  </si>
  <si>
    <t>Suministro de rejillas y tapas para sumideros y tapas para cámaras de concreto reforzado para el mantenimiento de las redes de alcantarillado operadas por EMCALI.</t>
  </si>
  <si>
    <t>Mantenimiento de celdas de media tensión de las plantas de tratamiento y estaciones de bombeo de agua potable</t>
  </si>
  <si>
    <t>Efectuar el aseo y la limpieza de las estructuras desarenadoras de la ciudad de Cali, y principalmente las estructuras desarenadoras de Guarrus y el Indio.</t>
  </si>
  <si>
    <t>Prestación de servicios para realizar la auditoria revisión y validación de la información de gastos de administración, operación y mantenimiento (AOM) correspondiente a la vigencia del año 2020 para la obtención del informe y visto bueno por parte del auditor, que deben ser entregados anualmente a la superintendencia de servicios públicos domiciliarios (SSPD)</t>
  </si>
  <si>
    <t>Suscripción de una plataforma integral de mensajería, correo electrónico y trabajo colaborativo en la nube</t>
  </si>
  <si>
    <t>Mantenimiento de equipos de instrumentación de las plantas de tratamiento y estaciones de bombeo de agua potable</t>
  </si>
  <si>
    <t>Prestar el servicio de mensajería expresa maxiva e individual para la recolección, clasificación transporte y entrega de documentos relacionados con los servicios públicos y demás documentos que requiera EMCALI, así como el transporte de carga, en la ciudad de Cali, su área de influencia y en aquellas ciudades, municipios o lugares donde EMCALI lo requiera, a nivel local (urbano y rural), regional, nacional e internacional.</t>
  </si>
  <si>
    <t>Migrar los nuevos inductores creados para el corporativo desde la instancia de SIMULACIÓN hacia la instancia de PRODUCCIÓN, validando el cumplimiento de todas y cada una de las reglas de negocio establecidas para el modelo de costos ABC de EMCALI.</t>
  </si>
  <si>
    <t>Mantenimiento de variadores de baja tensión marca SCHNEIDER de las plantas de tratamiento y estaciones de bombeo de agua potable</t>
  </si>
  <si>
    <t>Mantenimiento de variadores de baja tensión de las plantas de tratamiento y estaciones de bombeo de agua potable</t>
  </si>
  <si>
    <t>Inscripción a programas de ensayos de aptitud en el laboratorio de medidores acueducto</t>
  </si>
  <si>
    <t>Mantenimiento de plotter, consecución de repuestos originales e insumos para el correcto funcionamiento del mismo</t>
  </si>
  <si>
    <t>Realizar la reparación y despinche de las llantas que lo requieran de los vehículos que conforman el parque automotor de EMCALI EICE ESP. (Vehículos livianos, medianos y pesados, equipos de lavado y succión y maquinaria amarilla.</t>
  </si>
  <si>
    <t>Realizar mediciones ambientales de ruido y de campos electromagnéticos en subestaciones de energía.</t>
  </si>
  <si>
    <t>Realizar la limpieza de los canales de evacuación de aguas superficiales en el lote de EMCALI, Subestación Alfarez I</t>
  </si>
  <si>
    <t>Suministro de Hipoclorito de Calcio para ser utilizado en el tratamiento de agua potable para consumo humano.</t>
  </si>
  <si>
    <t>Prestar el servicio de impresión de carnets institucionales con insumos para la identificación del personal vinculado EMCALI EICE ESP.</t>
  </si>
  <si>
    <t xml:space="preserve">Mantenimiento de valvulas de las plantas de tratamiento y estaciones de bombeo de agua potable. </t>
  </si>
  <si>
    <t>Mantenimiento de reductores de las plantas de tratamiento y estaciones de bombeo de agua potable</t>
  </si>
  <si>
    <t>Compra de cartas graficas circulares para registradores REF 4686 X 100 UNS</t>
  </si>
  <si>
    <t>Mantenimiento de equipos de pruebas hidrostaticas y motobombas usadas por la unidad de ditribución.</t>
  </si>
  <si>
    <t>Soporte técnico, mantenimiento preventivo y correctivo, gestión de incidentes, requerimientos y problemas en modalidad 7x24x365, de dispositivos de redes LAN/WAN/WLAN, soporte a usuarios finales de telefonía IP y de red alambrada e inalambrica corporativa, sistemas de cableado de datos y aparatos telefónicos IP relacionados en la tabla de dispositivos de comunicaciones de la red corporativa descritos en los anexos técnicos enviados por la Gerencia de Área de Tecnología de la información, dentro los acuerdos de nivel de servicio y condiciones establecidas en el alcance</t>
  </si>
  <si>
    <t>Compra de Data Logger GMS 200 MCA</t>
  </si>
  <si>
    <t>Mantenimiento correctivo y preventivo de todos los equipos con circuito cerrado de televisión para inspección de redes de alcantarillado</t>
  </si>
  <si>
    <t>Realizar las pruebas diagnósticas, evaluaciones médicas pre ocupacionales o de pre ingreso, ocupacionales periódicas y pos ocupacionales o de egreso, con el propósito de determinar las condiciones de salud física, mental y social de los servidores públicos, contratistas por prestación de servicio, aprendices y del personal que va a ingresar a EMCALI EICE ESP.</t>
  </si>
  <si>
    <t>Realizar el mantenimiento preventivo y correctivo a las motocicletas que conforman el parque automotor de EMCALI EICE ESP.</t>
  </si>
  <si>
    <t>Suministro de sistema de automatización de procesos en la planta de tratamiento de aguas residuales de cañaveralejo PTAR C.</t>
  </si>
  <si>
    <t>Custodia y almacenamiento de medios magneticos de las copias de respaldo de los servidores de centro de computo. Transporte medios magneticos de las copias de respaldo de los servidores centro de computo</t>
  </si>
  <si>
    <t>Adquisición e implementación de dispositivos AP CISCO incluyendo garantía de fabricante y el punto de cableado estructurado Cat.6A Commscope Systimax para ampliación de la red inalambrica sedes EMCALI.</t>
  </si>
  <si>
    <t>Realizar el suministro de sopladores para la optimización del sistema de lavado de filtros de las PTAR´S</t>
  </si>
  <si>
    <t>Suministro de equipos de instrumentación para las plantas de tratamiento y estaciones de bombeo de agua potable</t>
  </si>
  <si>
    <t>Servicio en nube de escritorios remotos mensualizado para equipos de computo con arquitectura de 32 y 64 Bit, que fortalezcan el desarrollo de las actividades de PQRS Y CALL CENTER solicitada por la Gerencia de Comerciales.</t>
  </si>
  <si>
    <t>Mantenimiento celdas de baja tensión de las plantas de tratamiento y estaciones de bombeo agua potable</t>
  </si>
  <si>
    <t>Compra de repuestos requeridos para llevar a cabo mantenimientos correctivos y/o preventivos a los equipos de presión - succión del parque automotor de EMCALI EICE ESP</t>
  </si>
  <si>
    <t>Determinar el tramo de mora que presentan los clientes de EMCALI EICE ESP por el No pago de sus obligaciones y para el cual tiene una alta probabilidad de seguir deteriorándose (DEFAULT), a través de la construcción de matrices de transición para las carteras de acueducto, alcantarillado, energía, telecomunicaciones y los demás productos que presta Emcali, en cumplimiento de la resolución 414 de 2014 de la Contaduría General de la Nación (CGN), la norma técnica y las demás normas que la adicionen o modifiquen emitidas po la CGN en concordancia con lo estipulado en las normas NIIF</t>
  </si>
  <si>
    <t>Suministro de radios portátiles digitales y baterías para radios portátiles digitales para comunicación interna en las plantas de tratamiento de agua potable de EMCALI EICE ESP.</t>
  </si>
  <si>
    <t>Prestar los servicios que garanticen el respaldo técnico para las UPS y los Aires Acondicionados de precisión que controlan la energía y climatización de las cargas críticas del centro de computo del GTI</t>
  </si>
  <si>
    <t>Contratar mano de obra y materiales para la calibración, mantenimiento y reparación, de los equipos que soportan y apoyan las actividades diarias del servicio de telecomunicaciones tales como: empalmadora de fibra optica herramientas fusionadora de fibra optica, instrumento OTDR para prueba de fibra optica, cortadora para fibra optica, disponiendo de la mano de obra y repuestos necesarios para ello, de acuerdo a las especificaciones tecnicas de los equipos.</t>
  </si>
  <si>
    <t>Estudios de calidad de energía y complementarios para la planta de tratamiento de aguas residuales de Cañaveralejo PTAR C.</t>
  </si>
  <si>
    <t>Realizar las actividades necesarias para el mantenimiento de las zonas verdes de EMCALI EICE ESP</t>
  </si>
  <si>
    <t>Suministro de tarjetas SIM CARD para equipos terminales de tecnologia UMTS de la UENTIC</t>
  </si>
  <si>
    <t>Suministro, instalacion y puesta en marcha de equipos datalogger para la medición de las magnitudes presión, temperatura y humedad a fin de realizar monitoreo de condiciones ambientales en las areas de ensayos de los laboratorios de Agua Potable yAguas Residuales.</t>
  </si>
  <si>
    <t>Suministro, Instalación y puesta en marcha de equipos autoclaves y ultracongeladores para realizar ensayos microbiologicos en el laboratorio de agua Potable</t>
  </si>
  <si>
    <t>Suministro, instalción y puesta en marcha de equipos agitadores e isotermos para realizar ensayos en los laboratorios de Agua Potable y de Aguas Residuales de la UENAA</t>
  </si>
  <si>
    <t>Suministro, instalacion y puesta en marcha de equipo cromatógrafo iónico y sistema de ultrafiltración de agua para realizar ensayos de aniones y cationes a muestras de agua en el laboratorio de Agua Potable</t>
  </si>
  <si>
    <t>Suministro, instalación y puesta en marcha de equipos marca Nikkon para los laboratorios  de Agua Potable y aguas Residuales</t>
  </si>
  <si>
    <t>Suministro, instalación y puesta en marcha de equipos Absorción atómica para los Laboratorios de Ensayos de la UENAA</t>
  </si>
  <si>
    <t>Compra de Asfalto en frio</t>
  </si>
  <si>
    <t>Mantenimiento eléctrico de todas las estaciones de bombeo de aguas lluvias y/o residuales  de la unidad de bombeo</t>
  </si>
  <si>
    <t>Realizar el mantenimiento preventivo y correctivo a los vehiculos pesados que hacen parte del Parque Automotor de EMCALI EICE ESP.</t>
  </si>
  <si>
    <t>Realizar el mantenimiento preventivo y correctivo a los equipos de maquinaria amarilla de varias marcas que hacen parte del Parque Automotor de EMCALI EICE ESP.</t>
  </si>
  <si>
    <t>Realizar el mantenimiento preventivo y correctivo a los vehiculos medianos que hacen parte del Parque Automotor de EMCALI EICE ESP</t>
  </si>
  <si>
    <t>Realizar el mantenimiento preventivo y correctivo de cinco (5) ascensores marca Mitsubishi, ubicados dos (2) en el Edificio Boulevard del Rio y tres (3) en el CAM torre EMCALI</t>
  </si>
  <si>
    <t>Realizar el mantenimiento preventivo y correctivo de un (1) ascensor marca ANDINO en la sede San Fernando y un (1) ascensor marca SCHINDLER en la estación de Bombeo Aguablanca.</t>
  </si>
  <si>
    <t>Mantenimiento preventivo y correctivo al ascensor marca THYSSENKRUPP referencia normalizados ubicado en el Edificio Peñón.</t>
  </si>
  <si>
    <t>Suministro de fusibles tipo T, de media tensión.</t>
  </si>
  <si>
    <t>Suministro de postes de concreto para el sistema de distribución local de EMCALI.</t>
  </si>
  <si>
    <t>Realizar estudio de diagnostico y diseños a nivel de ingenieria de detalle para determinar las actividades de renovación de los sistemas de Floculación y Filtración de las PTAP´S de la red alta.</t>
  </si>
  <si>
    <t>Mantenimiento plantas de tratamiento y estaciones de bombeo de agua potable, conserniente al suministro con instalación de bandejas y lineas para acometidas electricas de los reactores de la planta de tratamiento de agua potable de Puerto Mallarino.</t>
  </si>
  <si>
    <t>Mantenimiento plantas de tratamiento y estaciones de bombeo de agua potable, conserniente al suministro e instalación de los sistemas de potencia para interconectar la nueva planta de emergencia al sistema de potencia de la planta de tratamiento de agua potable de Rio Cali.</t>
  </si>
  <si>
    <t>Calibración de 1 RVM patron de 50L Y 1 Balon Aforado 5000 ml.</t>
  </si>
  <si>
    <t>Calibración en sitio de 4 sensores temperatura RTD, de los bancos de calibración ( 5 puntos de calibración ) magnitud temperatura.</t>
  </si>
  <si>
    <t>Suministro, montaje y puesta en marcha de tanques de almacenamiento de ACPM y suministro de Kits antiderrame para los equipos electrógenos de las estaciones de bombeo de aguas residuales y lluvias.</t>
  </si>
  <si>
    <t>Suministro e instalación de lineas de vida y sus elementos complementarios para la estación de bombeo de aguas lluvias Paso del Comercio.</t>
  </si>
  <si>
    <t>Realizar el mantenimiento y reparación de 49 vallas adscritas a la unidad de seguridad fisica y electronica.</t>
  </si>
  <si>
    <t>Mantenimiento tablet´s marca ZEBRA del laboratorio de medidores acueducto.</t>
  </si>
  <si>
    <t>Calibración de cronómetros del laboratorio de medidores acueducto.</t>
  </si>
  <si>
    <t>Suministro, instalación y puesta en marcha de recipientes volumétricos metálicos - RVM en el laboratorio de medidores de acueducto</t>
  </si>
  <si>
    <t>Servicio de consulta y reporte sobre las actividades y/o información comercial, legal financiera y riesgos asociados a los proveedores, así como el monitoreo de los mismos.</t>
  </si>
  <si>
    <t>Compra de jabón liquido espumoso para manos</t>
  </si>
  <si>
    <t>Contratar las actividades de análisis, diseño desarrollo, implementación, pruebas, y documentación, de un nuevo programa informático, que permita recaudar los pagos de las facturas de servicios públicos en los centros de recaudo de Emcali, dad la nueva versión del sistema comercial Open Smart Flex y con arquitectura diseñada para que la solución sea desplegada sobre AWS-EMCALI</t>
  </si>
  <si>
    <t>Contratar las actividades de análisis, diseño, desarrollo, pruebas, documentación y creación de software a la medida de EMCALI que se integre con el sistema comercial OPEN SMARTFLEX.</t>
  </si>
  <si>
    <t>Mantenimiento preventivo de un pozo profundo localizado en la sede de la unidad de recolección de EMCALI EICE ESP</t>
  </si>
  <si>
    <t>Renovación y actualización de las licencias de los dos (2) Firewall XG 550 - EnterpriceGuard with Enhanced Support - por un (1) año, que permitentener operativa la plataforma de seguridad para los usuarios de las 40 zonas WIFI del municipio de Santiago de Cali cumpliendo con las regualaciones exigidas por el MINTIC.</t>
  </si>
  <si>
    <t>Realizar el suministro de dos rectificadores y dos banco de baterías para los sopladores en el sistema de lavado de filtros de las PTAP´S.</t>
  </si>
  <si>
    <t>Reposición de acueducto barrio Primitivo Crespo:
Reposición red de acueducto y alcantarillado comunas 5 y 8, barrios El Sena y Villacolombia</t>
  </si>
  <si>
    <t>Prestación de servicio de licenciamiento de software de las Suites Cpanel</t>
  </si>
  <si>
    <t>Renovación y/o actualización de certificado de seguridad y servicio de dominio emcali.net.co</t>
  </si>
  <si>
    <t>Suministro de elementos eléctricos para todas las estaciones de bombeo de aguas lluvias y/o residuales.</t>
  </si>
  <si>
    <t>Suministro, montaje y puesta en marcha de sistemas de detección de humo para las estaciones de bombeo de aguas lluvias y residuales</t>
  </si>
  <si>
    <t>Prestar el servicio de mantenimiento preventivo y correctivo de los sitemas de seguridad electrónica 
( controles de acceso, CCTV, cerca eléctrica, sistema de cableado que conecta equipos de seguridad software de integración, visualización y grabación), para las instalaciones de EMCALI que cuentan con Circuito Cerrado de Televisión (CCTV).</t>
  </si>
  <si>
    <t>Renovación y/o actualización de la licencia de software de la Suite Surgemail.</t>
  </si>
  <si>
    <t>Renovación y/o actualización del licenciamiento de Software medidor de velocidad NetGuage (Speed Test) de OOKLA</t>
  </si>
  <si>
    <t>Suministro de elementos eléctricos, para mantenimiento, para sistemas de puesta a tierra, y repuestos para motobombas, materiales necesarios para el mantenimiento de la red de acceso</t>
  </si>
  <si>
    <t>Suministro de cubiertas de empalme, materiales de reentradas y accesorios para empalmería de cables multipares con protección de barrera contra humedad (BCH) de uso en la red externa en la operación y mantenimiento de la GUENTIC</t>
  </si>
  <si>
    <t>Suministro de controles para TV de uso en la operación y mantenimiento de la GUENTIC para la prestación del servicio de IPTV</t>
  </si>
  <si>
    <t>Suministro de cales BCH de cobre para el mantenimiento y instalación de las redes de acceso de los servicios de telecomunicaciones. Los materiales serán suministrados en los sitios indicados por EMCALI, en cada requerimiento de compra, en cumplimiento de las especificaciones técnicas</t>
  </si>
  <si>
    <t>Suministro de alambres telefónicos para el mantenimiento y instalación de las redes de acceso de los servicios de telecomunicaciones. Los materiales serán suministrados en los sitios indicados por EMCALI, en cada requerimiento de compra, en cumplimiento de las especificaciones técnicas</t>
  </si>
  <si>
    <t>Reposición redes de alcantarillado tramos críticos reportados área operativa 2021 Barrio El Refigio.</t>
  </si>
  <si>
    <t>Realizar las actividades necesarias para llevar a cabo las adecuaciones locativas y matenimientos preventivos y correctivos de todas las plantas y sedes de EMCALI EICE ESP.</t>
  </si>
  <si>
    <t>Mantenimiento a actuadores de la estación de bombeo de aguas lluvias y residuales Floralia.</t>
  </si>
  <si>
    <t>Realizar la impermeabilización de la estructura del tanque No 2 de la PTAP Río Cali en su fase I</t>
  </si>
  <si>
    <t>Mantenimiento del sistema HVAC, tableros eléctricos del laboratorio de agua potable.</t>
  </si>
  <si>
    <t>Mantenimiento de equipos instrumentales e isotermos de los laboratorios de ensayos de la UENAA.</t>
  </si>
  <si>
    <t>Mantenimiento de equipamiento marca MILLIPORE del laboratorio de agua potable.</t>
  </si>
  <si>
    <t>Realizar mantenimiento a equipos volumétricos y de apoyo del laboratorio aguas residuales.</t>
  </si>
  <si>
    <t>Realizar mantenimiento a equipos isotérmicos del laboratorio aguas residuales.</t>
  </si>
  <si>
    <t>Realizar mantenimiento a equipos marca SHIMADZU del laboratorio aguas residuales.</t>
  </si>
  <si>
    <t>Realizar mantenimiento a equipos marca ELGA del laboratorio aguas residuales.</t>
  </si>
  <si>
    <t>Mantenimiento de equipamiento marca METROHM del laboratorio de agua potable.</t>
  </si>
  <si>
    <t>Compra de repuestos varios y/o miscelaneos requeridos para atender fallas menores del parque automotor de EMCALI EICE ESP</t>
  </si>
  <si>
    <t>Mantenimiento preventivo a balanza analítica.</t>
  </si>
  <si>
    <t>Calibración de galgas circulares para chispometros.</t>
  </si>
  <si>
    <t>Mantenimiento preventivo equipo de titulación automática y coulómetro.</t>
  </si>
  <si>
    <t>Calibración de equipos del laboratorio de ensayos de la Gerencia Unidad Estratégica de Negocios de Energía.</t>
  </si>
  <si>
    <t>Mantenimiento preventivo de equipo para secado de materiales (Horno) y equipo para refrigeración de materiales (Nevera antiexplosiva)</t>
  </si>
  <si>
    <t>Mantenimiento preventivo y validación a campanas extractoras de gases.</t>
  </si>
  <si>
    <t>Calibración de patrón multifunción y cronómetros digitales.</t>
  </si>
  <si>
    <t>Mantenimiento preventivo a equipos de prueba de medidores y equipo patrón marca ZERA.</t>
  </si>
  <si>
    <t>Suministro de protecciones.</t>
  </si>
  <si>
    <t>Compra de Equipos de Radio</t>
  </si>
  <si>
    <t>a) Suministro, instalación y puesta en marcha de un sistema de control de apertura RFID compatible con la plataforma SICA para racks tipo indoor que cumplen la función ODF´s del proyecto ARTTE en siete (7) nodos;
b) Suministro, instalación y puesta en marcha de un sistema de telemetría para los equipos de apoyo involucrados en los sitemas de climatización y potencia para cuatro (4) cdentrales y diez (10) nodos remotos de EMCALI.</t>
  </si>
  <si>
    <t>Suministro de marcos y tapas rectangulares para el mantenimiento y optimización e instalación de las redes de acceso en la prestación de los servicios de telecomunicaciones. Los materiales serán suministrados en el almacén central de EMCALI, en cumplimiento de las especificaciones técnicas.</t>
  </si>
  <si>
    <t>Suministro de cajas de distribución óptica para redes FTH, requerídas para garantizar los servicios prestados de la GUENTIC. De acuerdo al formulario de cantidades y precios y a los requisitos técnicos.</t>
  </si>
  <si>
    <t>Suministro de herramientas y equipos para el mantenimiento preventivo y correctivo de la red fisica de fibra óptica, de acuerdo al formulario de cantidades y precios y a los requisitos técnicos.</t>
  </si>
  <si>
    <t>Mano de obra y materiales para el mantenimiento correctivo y preventivo de tapas circulares en concreto con sistema de seguridad mecánico, con el fin de proteger la red de acceso de EMCALI EICE ESP, según las especificaciones técnicas.</t>
  </si>
  <si>
    <t>Mantenimiento preventivo a deshumificador.</t>
  </si>
  <si>
    <t>Suministro de sello de seguridad tipo rotor con guaya en acero inoxidable para la tapa principal del medidor</t>
  </si>
  <si>
    <t>Suministro de cables para la conducción de energía.</t>
  </si>
  <si>
    <t>Suministro de Postes Metalicos</t>
  </si>
  <si>
    <t>Entregar, instalar, configurar y poner en funcionamiento setenta y tres (73), equipos biométricos faciales</t>
  </si>
  <si>
    <t>Alquilar bajo la figura de infraestructura como servicio una red loT basada en el protocolo LoRaWAN que le prmita a la Gerencia de Tecnologías de la Información GTI desarrollar servicios de telemetría inicialmente a las tres unidades de negocio de EMCALI y posteriormente, a los clientes corporativos y sector gobierno. La red debe estar completamente operativa durante la duración del contrato, que será utilizado para adelantar la evaluación y apropiación de la tecnología por parte de GTI. El proveedor asumirá todas las labores de O&amp;M requeridas para garantizar el funcionamiento correcto de la red.</t>
  </si>
  <si>
    <t>Suministro de conectores para realizar empalme de conductores de cobre en cables multipares de uso en la red de planta externa y splitters para interconexion hacia el equipo terminal (CPE) en la red interna, requeridos para el mantenimiento de las redes de acceso de la GUENT, conforme a las especificaciones  y condiciones técnicas establecidas.</t>
  </si>
  <si>
    <t>Suministro de un medidor de DQO  en linea para el control de virtimientos líquidos y calidad del agua residual en la planta de tratamiento de aguas residuales de cañaveralejo.</t>
  </si>
  <si>
    <t>Mantenimiento eléctrico a transformadores, actuadores, arrancadores suaves, variadores de velocidad alumbrado perimetral e iluminación en pozos de las estaciones de la Unidad de bombeo</t>
  </si>
  <si>
    <t>Suministro de dos plataformas de elevación personal para trabajo en alturas hasta de 14 mts con sus respectivos remolques y kits de trabajo en alturas</t>
  </si>
  <si>
    <t>Suministro de materiales de referencia certificados para asegurar la validez de los resusltados de los laboratorios de ensayos de la UENAA</t>
  </si>
  <si>
    <t>Calibración en las magnitudes masa, volumen, temperatura, humedad y presión del equipamiento de los laboratorios de ensayos de la UENAA</t>
  </si>
  <si>
    <t>Realizar el mantenimiento al sistema de control de acceso de los laboratorios de ensayo y calibración de la UENAA</t>
  </si>
  <si>
    <t>Realizar el mantenimiento a los equipos de marca PERKIN ELMER Y ANALITIKJENA del laboratorio aguas residuales</t>
  </si>
  <si>
    <t>Realizar el mantenimiento a las cabinas y sistemas de extracción de los laboratorios de agua potable y aguas residuales</t>
  </si>
  <si>
    <t>Realizar la validación o calificación al equipamiento del laboratorio de agua potable y aguas residuales</t>
  </si>
  <si>
    <t>Levantamientos planimetricos y altimetricos topograficos año 2021, para proyectos priorizados GUENAA de Acueducto y Alcantarillado</t>
  </si>
  <si>
    <t>Realizar el mantenimiento y reparación de armas de fuego adscritas a la Unidad de Seguridad fisica y eléctronica</t>
  </si>
  <si>
    <t>Elaboración de planos para proyectos priorizados GUENAA de acueducto y alcantarillado.</t>
  </si>
  <si>
    <t>Adelantar acompañamiento en Geotécnia incluyendo los trabajos de campo y ensayos del laboratorio requeridos para el desarrollo de evaluaciones Geotécnicas 2021.</t>
  </si>
  <si>
    <t>Soporte técnico y mantenimiento medidor marca PROMAX, modelo HD Ranger 2</t>
  </si>
  <si>
    <t>Monitoreo de vertimientos finales al sistema de drenaje de la ciudad de Cali.</t>
  </si>
  <si>
    <t>Suministro de equipos de instrumwntación marca HACH para las plantas de tratamiento y estaciones de bombeo de agua potable.</t>
  </si>
  <si>
    <t>Suministro de equipos de instrumentación marca ENDRESS+HAUSER para las plantas de tratamiento y estaciones de bombeo de agua potable.</t>
  </si>
  <si>
    <t>Suministro de equipos de instrumentación marca ALLEN-BRADLEY para las plantas de tratamiento y estaciones de bombeo de agua potable.</t>
  </si>
  <si>
    <t>Suministro de equipos de instrumentación marca AUMA para las plantas de tratamiento y estaciones de bombeo de agua potable.</t>
  </si>
  <si>
    <t>Renovación de las suscripciones en la nube de CRM DYNAMICS.</t>
  </si>
  <si>
    <t>Suministro de lubricantes para todas las estaciones de bombeo de aguas lluvias y/o residuales.</t>
  </si>
  <si>
    <t>Reposición redes de alcantarillado tramos críticos reportados área operativa 2021 Barrio Unión de Vivienda Popular.</t>
  </si>
  <si>
    <t>Mantenimiento de equipo para fotocopiado de planos (incluye repuestos)</t>
  </si>
  <si>
    <t>Mantenimiento preventivo a equipos de rigidez dieléctrica y de prueba de guantes dieléctricos.</t>
  </si>
  <si>
    <t>Suministro de probadores de transformador de distribución.</t>
  </si>
  <si>
    <t>Reparación y mantenimiento de motores de AC Y DC.</t>
  </si>
  <si>
    <t>Calibración de equipos de prueba de medidores de energía eléctrica en las magnitudes de tensión y corriente eléctrica alterna.</t>
  </si>
  <si>
    <t>Mantenimiento a equipo de pruebas de medidores de energía eléctrica - EPM marca Landis y Gyr y estabilizadores asociados a cada EPM.</t>
  </si>
  <si>
    <t>Mano de obra y materiales para el servicio de adecuación y/o instalación del sistema de seguridad mecánico en las tapas circulares en concreto,con el fin de
proteger la red de acceso de EMCALI EICE ESP, de acuerdo a las especificaciones técnicas</t>
  </si>
  <si>
    <t>Suministro de elementos electronicos para el mantenimiento preventivo y correctivo de los equipos activos de las centrales telefónicas de
EMCALI EICE ESP.</t>
  </si>
  <si>
    <t>Realizar el servicio de control de plagas que involucre cada uno de los bienes inmuebles de propiedad de EMCALI EICE ESP  o que le sean entregados para su custodia, ubicados en el Municipio Santiago de Cali y Municipios del área de influencia.</t>
  </si>
  <si>
    <t>Realizar el mantenimiento preventivo y correctivo a los equipos de linieria que hacen parte del Parque Automotor de EMCALI EICE ESP.</t>
  </si>
  <si>
    <t>Mantenimiento de Cubas de dosificación de quimicos planta de tratamiento de agua potable de Puerto Mallarino.</t>
  </si>
  <si>
    <t>Adquisición, instalación, configuración, integración y operación del sistema circuito cerrado de televisión CCTV Y control de acceso en la sede CAES de EMCALI EICE ESP.</t>
  </si>
  <si>
    <t>Mantenimiento a bancos de condensadores</t>
  </si>
  <si>
    <t>Investigar los colectores pluviales con equipo de circuito cerrado de televisión e identificar los predios que presentan conexiones erradas de alcantarillado a la red pluvial.</t>
  </si>
  <si>
    <t>Servicios especializados de diseño, análisis, pruebas y adaptación de la Blockchain EMCALI.</t>
  </si>
  <si>
    <t>Prestar servicios profesionales en una bolsa de tres mil cuatrocientas (3400) horas para soporte y desarrollo de funcionalidades sobre aplicaciones e integraciones implementadas en las siguienetes plataformas,lenguajes de programación: JavaScript, Java, PHP Base de datos: MySQL, Oracle, SQL, Servidores Web</t>
  </si>
  <si>
    <t>Suministro de medidores de energía electronicos.</t>
  </si>
  <si>
    <t>Suministro de reactivos y materiales para realizar ensayos microbiológicos en el laboratorio de Agua Potable y Aguas Residuales.</t>
  </si>
  <si>
    <t>Prestación de servicios de un proveedor tecnológico autorizado por la dirección de impuestos y aduanas nacionales (DIAN) para la implementación y operación de la generación, transmisión y validación de los documentos soporte de pago de nómina electrónica y notas de ajuste del documento soporte de pago de nómina electrónica, configuración, pruebas, capacitación y documentación</t>
  </si>
  <si>
    <t>Suministro de equipos MIKROTIK, HEWLETT-PACKARD, TP LINK, y complementarios, para instalación de soluciones corprativas en los diferentes accesos provistos por EMCALI EICE como fibra metro 2h y Gpon, Ethernet, conectividad y propagación WiFi, asi como los complementos necesarios para su funcionamiento y actualización de Switches, Routers, Acces Point, Modulos FSP, Patch cord especiales, Gabinetes para dispositivos de conectividad de alta disponibilidad, todos los cuales deben contar con certificación del fabricante que pueden ser comercializados en Colombia.</t>
  </si>
  <si>
    <t>Realizar el suministro e instalación de baterias nuevas, en la medida de la necesidad, para el Parque Automotor de EMCALIEICE ESP</t>
  </si>
  <si>
    <t xml:space="preserve">Suministro de equipos para producción, edición audivisual y de diseño gráfico en la oficina de comunicaciones y relaciones públicas de EMCALI </t>
  </si>
  <si>
    <t>Contratar la prestación del servicio administrativo y manejo de inventarios, mediante la operación de almacenamiento, custodia y distribución de aquellos bienes que son de propiedad de EMCALI.</t>
  </si>
  <si>
    <t>Suministro de insumos necesarios para el laboratorio de medidores acueducto.</t>
  </si>
  <si>
    <t>Realizar la construcción de las unidades de almacenamiento de residuos - UAR, para los residuos sólidos ordinarios, Residuos Peligrosos - RESPEL y Residuos Metálicos, de la Planta de Tratamiento de Agua Potable - PTAP Puerto Mallarino.</t>
  </si>
  <si>
    <t>Mantenimiento preventivo y correctivo puntos de muestreo ubicados en la red de distribución de EMCALI EICE ESP.</t>
  </si>
  <si>
    <t>Suministro, montaje y puesta en marcha de un sistema de monitoreo continuo de calidad de agua en dos tanques de almacenamiento de EMCALI EICE ESP</t>
  </si>
  <si>
    <t>Diseño de redes de alcantarillado requeridos en la ciudad de Cali año 2021</t>
  </si>
  <si>
    <t>Mantenimiento equipos menores estaciones de bombeo de aguas lluvias y/o residuales.</t>
  </si>
  <si>
    <t>Realizar toma de pruebas de alcohol, pruebas de sustancias psicoactivas y verificación de las pruebas</t>
  </si>
  <si>
    <t>Suministrar los implementos deportivos, para los servidores públicos de EMCALI EICE ESP</t>
  </si>
  <si>
    <t>Mantenimiento de equipos menores</t>
  </si>
  <si>
    <t>Soporte técnico, actualización y mantenimiento plataforma de Gestión de Redes de aaceso WIFI</t>
  </si>
  <si>
    <t>Mantenimiento Correctivo Plantas de Emergencia de las centrales Telefónicas de EMCALI EICE ESP</t>
  </si>
  <si>
    <t>Prestar servicios profesionales especializados en tecnologías de la información y las comunicaciones, para realizar levantamiento de requerimientos, ejecutar análisis, diseño, desarrollo, pruebas, soporte de nivel 2 y mantenimiento del aplicativo OPEN SMART FLEX, incluyendo el servicio de capacitación a áreas funcionales, transferencia de conocimiento a áreas técnicas de sistemas, con la respectiva documentación técnica y funcional.</t>
  </si>
  <si>
    <t>Compra de Diademas Telefónicas (monoaurales y binaurales)</t>
  </si>
  <si>
    <t>Suministro e instalación de una planta de emergencia para el almacén Central</t>
  </si>
  <si>
    <t>Reposición de tramos críticos acueducto sectores varios - Barrio Maracaibo</t>
  </si>
  <si>
    <t>Reposición redes de acueducto Barrio Tequendama</t>
  </si>
  <si>
    <t>Calibración en sitio de RVM, rotametros y caudalimetros instalados en los bancos de calibración del laboratorio de medidores Acueducto.</t>
  </si>
  <si>
    <t>Mantenimiento del sistema de bombeo y compresores asociados al laboratorio de medidores Acueducto.</t>
  </si>
  <si>
    <t>Mantenimiento del sistema de variadores de velocidad del laboratorio de medidores Acueducto.</t>
  </si>
  <si>
    <t>Servicio de estudios geotecnicos, geofisicos y geomorfologicos para el proyecto planta de potabilización del sur de la ciudad de Cali, incluye perforaciones y pozos de exploración</t>
  </si>
  <si>
    <t>Reposición redes de acueducto Barrios Bosques del Limonar y Las Americas.</t>
  </si>
  <si>
    <t>Calibración de Hidrómetro</t>
  </si>
  <si>
    <t>Calibración equipo medidor de multiparámetros</t>
  </si>
  <si>
    <t>Reparación de contactos fijos y moviles de seccionadores instalados en las bahias de 34.5 y/o 13.2 KV de las subestaciones de ENERGÍA del SDL de EMCALI.</t>
  </si>
  <si>
    <t>Suministro de fusibles tipo Bayoneta y de tecnología combinada.</t>
  </si>
  <si>
    <t>Suministro de oxigeno y acetileno</t>
  </si>
  <si>
    <t>Mantenimiento correctivo de Transferencias Automaticas de las Centrales Telefónicas de EMCALI EICE ESP.</t>
  </si>
  <si>
    <t>Suministro de herramienta seccionadora de carga portatil.</t>
  </si>
  <si>
    <t>Servicio de levantamientos topográficos plani-altimetricos para el proyecto planta de potabilización del sur de la ciudad de Cali.</t>
  </si>
  <si>
    <t>Soporte técnico requerido para la operación,  administración y manejo de la plataforma, incluyendo transferencia de conocimiento hacia el personal encargado de Zabbix en EMCALI EICE ESP.</t>
  </si>
  <si>
    <t>Servicio de transporte y disposición final de arenas, hilazas y biosólidos generados en el tratamiento de las aguas residuales en la PTAR C.</t>
  </si>
  <si>
    <t>Adecuar el sistema de abastecimiento y distribución de agua en la bocatoma de la PTAP La Reforma.</t>
  </si>
  <si>
    <t>Compra de máquinas lectoras e impresoras para el proceso de Facturación en Sitio.</t>
  </si>
  <si>
    <t>Reposición redes de alcantarillado parque de la Música.</t>
  </si>
  <si>
    <t>Compra de elementos de aseo y cafeteria para EMCALI EICE ESP.</t>
  </si>
  <si>
    <t>Suministro de postes de cemento y metalicos, para mantenimiento y expansión de la red área de cobre y fibra optica.</t>
  </si>
  <si>
    <t>Adecuar las plataformas y sistemas de atención para clientes, vendedores e instaladores que permitan que los procesos de instalación y soporte se integren con los contratos de expansión de la nueva infraestructura en la tecnología FTTH.</t>
  </si>
  <si>
    <t>Contratar la adecuación de los sistemas comerciales de facturación, que incluyan las actividades de análisis, diseño, desarrollo, configuración, pruebas y documentación, con el fin de que Emcali pueda gestionar la emisión de la factura, de los clientes involucrados en el proyecto de telecomunicaciones de parcelaciones ( servicios LB,INT,TV).</t>
  </si>
  <si>
    <t>Implementar un sistema informático complementario entre Open Smart Flex y OnBase, para la automatización de la gestión del proceso de Peticiones, Quejas, Reclamos y Sugerencias (PQRS), que brinde mayor sistematización, apoyo y homogenización al tratamiento de la información, en los canales de comunicación con los que EMCALI interactúa con sus clientes; facilitando obtener mejores tiempos de respuesta en alineación con los lineamientos contemplados en el Manual de Gobierno Digital ver 7 abril 2019.</t>
  </si>
  <si>
    <t>Reparación y mantenimiento ventaneria y obras complementarias en el piso 10 del Edificio Boulevard del Río.</t>
  </si>
  <si>
    <t>Mantenimiento preventivo y correctivo a las Motobombas de los Sótanos de los Edificios de las Centrales Telefónicas de EMCALI EICE ESP</t>
  </si>
  <si>
    <t>Renovación del derecho al uso de la licencia del softwarepara 3000 estaciones de trabajo y servidores del antivirus KaspersKy Endpoint Security for Business - Select Latin America Edition, por un periodo de tres (3) años.</t>
  </si>
  <si>
    <t>Suministro e instalación de cuatro (4) tarjetas de línea y módulos ópticos a 100 Gbp/s y el cableado respectivo, en dos (2) equipos de la serie S12704 Marca Huawei (Switches del core de transporte RMS2.0 - Red Multiservicios 2,0), para migrar a 100 Gbp/s la capacidad de interconexión con los dos (2) equipos serie MX480 (enrutadores de borde del core de internet). y CDN´s (Content Delivery Network).</t>
  </si>
  <si>
    <t>Suministro e implementación con instalación, actualización del firmware y software que sea requerido, configuración, integración, pruebas y puesta en servicio de: Cuatro (4) tarjetas de línea, módulos ópticos de 10 Gbp/s ODF´s con su respectivo pre cableado y cableado; con el fin de incrementar la cantidad de interfaces a 10 Gbp/s en dos (2) equipos de la serie S12704 Marca  Huawei, ubicados en los nodos de telecomunicaciones de la GUENTIC, Colón y Guabito respectivamente.</t>
  </si>
  <si>
    <t>Suministro de vehículo 100% Eléctricos con base en las especificaciones técnicas.</t>
  </si>
  <si>
    <t>Contratar los servicios de implementación, configuración, operación, monitoreo y soporte de los servidores y servicios de AWS que hacen parte integral del equipamiento tecnológico de la Entidad.</t>
  </si>
  <si>
    <t>Suministro de cintas eléctricas</t>
  </si>
  <si>
    <t>Realizar el mantenimiento preventivo y correctivo de los equipos de maquinaria amarilla marca CATERPILLAR, propiedad de EMCALI EICE ESP.</t>
  </si>
  <si>
    <t>Soporte y mantenimiento técnico especializado para los Datacenter de Limonar y San Fernando de EMCALI EICE ESP.</t>
  </si>
  <si>
    <t>Renovación de licencias y soporte técnico al firewall de nueva generación (NGFW) Fortigate 3240 C MASTER-FGEMCALI_GUABITO Y SLAVE-FGEMCALI_COLON</t>
  </si>
  <si>
    <t>Compra de equipos de sistema de visualización para el NOC.</t>
  </si>
  <si>
    <t>Suministro de reactivos, elementos y materiales para los laboratorios de Ensayos de la UENAA</t>
  </si>
  <si>
    <t>Contratar la adquisición del soporte y licenciamiento a un (1) año para los Routers CISCO ISR4331 Y ASR1001 que prestan servicios a clientes RUAV de Emcali.</t>
  </si>
  <si>
    <t>Mantenimiento preventivo y calibración de plotter.</t>
  </si>
  <si>
    <t>Mantenimiento correctivo y preventivo para plotter unidad de ingeniería (incluye suministros y repuestos)</t>
  </si>
  <si>
    <t>Suministro de reguladores electrónicos conmutación por triacas</t>
  </si>
  <si>
    <t>Realizar las actividades de mantenimiento y calibración del plotter HP T1100, incluyendo repuestos y suministros de papel, para la Sub Gerencia de Desarrollo Tecnologico de la GUENTIC.</t>
  </si>
  <si>
    <t>Suministro DDP Y configuración de medidores ION SCHNEIDER 92040 para la calidad de la energía en subestaciones, Clase A, de acuerdo con especificaciones técnicas Anexas.</t>
  </si>
  <si>
    <t>Suministro de fuente para remota de subestaciÓn CDS</t>
  </si>
  <si>
    <t>Suministro de Modems Celular Network Router</t>
  </si>
  <si>
    <t>Compra de papel fotocopia blanco laser tamaño carta y oficio de 75 gramos con logo de EMCALI y sin logo.</t>
  </si>
  <si>
    <t>Mantenimiento preventivo a compresores de Aire</t>
  </si>
  <si>
    <t>Mantenimiento preventivo a equipo cromatografo de gases</t>
  </si>
  <si>
    <t>Realizar la ejecución de pruebas de rutina en sitio para equipos auxiliares de medida (TCs y TPs) instalados en niveles de tensión de II, III Y IV asociados a los sistemas de medición de energía de las fronteras comerciales.</t>
  </si>
  <si>
    <t>Compra de una (1) Motosierra cilindrada en 91,1 CC, 90 CM de espada, 7,24 HP de potencia, peso de alrededor de 7,5 KG, apto para trabajo pesado y realizar labores de mantenimiento y restauración en los predios de conservación de EMCALI.</t>
  </si>
  <si>
    <t>Prestación de servicios de soporte técnico, actualización y mantenimiento que incluya atención de emergencias 7 x 24, así como la aplicación de release, parches de Software y Firmware liberados por el fabricante de los Routers JUNIPER MX480, PDUs y NetworkAIR ADU que hacen parte de los equipos de borde que interconectan con los canales internacionales de EMCALI EICE ESP</t>
  </si>
  <si>
    <t>Construcción de la Unidad de Almacenamiento de Residuos - UAR, para los residuos Sólidos Peligrosos RESPEL de las estaciones de bombeo de aguas residuales y lluvias.</t>
  </si>
  <si>
    <t>Realizar las actividades necesarias para la impermeabilización de la Terraza de 2do Piso del CAM Torre Emcali.</t>
  </si>
  <si>
    <t>Compra de articulos de papelería, útiles de escritorio y oficina para la dependencia de emEMCALI EICE ESP</t>
  </si>
  <si>
    <t>Realizar los diseños técnicos y arquitectónicos, detallar el presupuesto y especificaciones técnicas para el Archivo y Almacen Central de EMCALI.</t>
  </si>
  <si>
    <t>Mantenimiento general del sistema de ingreso al área de calibarción, ajuste y almacenamiento.</t>
  </si>
  <si>
    <t>Suministro de gases patron para Cromatografia</t>
  </si>
  <si>
    <t>Suministro de licencias software de lectura Prime Energy Suite</t>
  </si>
  <si>
    <t>Suministro de manometros para medir gas SF6</t>
  </si>
  <si>
    <t>Mantenimiento de Motor de la puerta de entrada automóviles del Centro Control Maestro</t>
  </si>
  <si>
    <t>Prestar los servicios para la Gestión Integral de Residuos Peligrosos - RESPEL, chatarra y activos Inservibles, lo cual incluye la recolección, cargue, transporte, manipulación, almacenamiento temporal, aprovechamiento, tratamiento y/o disposición final, de manera segura y ambientalmente adecuada de residuos peligrosos y excedentes industriales propios de las actividades de los macroprocesos de EMCALI, además la compraventa entre las partes, de aquellos excedentes susceptibles de aprovechamiento, que hayan sido previamente declarados obsoletos e inservibles para la empresa.</t>
  </si>
  <si>
    <t>Realizar Mantenimiento correctivo al equipo notrógeno total  marca Shimadzu.</t>
  </si>
  <si>
    <t>Suministro de Pertigas en fibra de vidrio</t>
  </si>
  <si>
    <t>Suministro e instalación de actuadores para la Planta de Tratamiento de Agua Potable de Puerto Mallarino.</t>
  </si>
  <si>
    <t>Suministro e instalación de Reductores Cicloidales para la Planta de Tratamiento de Agua Potable de Puerto Mallarino.</t>
  </si>
  <si>
    <t>Suministro de herramienta de mano para Linieros.</t>
  </si>
  <si>
    <t>Elaborar una solución informática que permita seguimiento y trazabilidad a contratos celebrados para efectuar obras relacionadas con el mantenimiento, reparación y expansión de redes de servicios públicos domiciliarios que opera EMCALI en la ciudad de Santiago de Cali, brindando herramientas sistematizadas para la supervisión, concediendo valor agregado a la información tratada mediante indicadores de gestión, desempeño y cumplimiento.</t>
  </si>
  <si>
    <t>Prestar el servicio de administración y manejo de inventarios,mediante la operación de almacenamiento, custodia y distribución de aquellos bienes que son propiedad de Emcali.</t>
  </si>
  <si>
    <t>Suministro de cajas policarbonato</t>
  </si>
  <si>
    <t>Sistema de gestión de la calidad de la potencia PME SCHNEIDER ELECTRIC</t>
  </si>
  <si>
    <t>Automatización y actualización Bancos de Calibración Coltavira</t>
  </si>
  <si>
    <t>Contratar la actualización y mantenimiento del licenciamiento del software ArcGIS sobre el cual, opera el Sistema de información Geográfica (SIG) del Centro de Control Maestro de la UENAA (CCM).</t>
  </si>
  <si>
    <t>Prestación de servicios mejoramiento del aplicativo PAC para su valoración y viabilidad de la Gerencia Área de Abastecimiento Empresarial EMCALI EICE ESP.</t>
  </si>
  <si>
    <t>Suministro de reactivos para el Laboratorio de Aceites</t>
  </si>
  <si>
    <t>Implementar la Norma Técnica Colombiana - NTC 5854 en la página web de EMCALI acorde al nivel de conformidad AA, con el fin de promover que el contenido de la web sea accesible a personas con discapacidades visuales, auditivas, fisicas, de habla, cognitivas, de lenguaje, de aprendizaje o neurológicas, permitiendo que puedan percibir, entender, navegar, interactuar y contribuir con los sitios web.</t>
  </si>
  <si>
    <t>Suministro de instrumentos para medición, verificación y análisis de temperatura, presión, temperatura ambiente y humedad relativa.</t>
  </si>
  <si>
    <t>Contar con la atención integral de aires acondicionados y sistemas de refrigeración: realizar el mantenimiento preventivo, correctivo y actividades complementarias en los equipos de aires acondicionados y sistemas de refrigeración de EMCALI EICE ESP.</t>
  </si>
  <si>
    <t>Mantenimiento preventivo y correctivo al sistema de control de acceso puertas del laboratorio marca Soyal</t>
  </si>
  <si>
    <t>Soporte técnico de la plataforma de portal cautivo para las 52 Zonas WIFI publicas de la ciudad de Cali, incluyendo la implementación, operación y administración de la plataforma.</t>
  </si>
  <si>
    <t>Suministro de equipo analizador de interruptores</t>
  </si>
  <si>
    <t>Publicación del Plan de Invesión del Distribuidor de la UENE.</t>
  </si>
  <si>
    <t>Limpieza de redes de alcantarillado para investigación con CCTV en la ciudad de Cali año 2021.</t>
  </si>
  <si>
    <t>Elaborar los informes de seguimiento de los periodos II semestre 2020 y I semestre 2021, para dar cumplimiento a la resolución 0064 de 2002 del Ministerio de Medio Ambiente y a los compromisos adquiridos por EMCALI en el plan de manejo ambiental de la PTAR-C.</t>
  </si>
  <si>
    <t>Suministro de cubiertas de empalme y accesorios para empalmería de cables multipares con protección de Barrera Contra Humedad (BCH) de uso en la red externa en la operación y mantenimiento de la GUENT</t>
  </si>
  <si>
    <t>Servicios de monitoreo a través de hardware y software y mediante sensores loT, los elementos de red eléctrica (baja tensión) y de telecomunicaciones dado el alcance y objetivos específicos, diseño de gabinete con ventajas de regulación de temperatura a ambiente, geo posicionar el nodo automáticamente y diseño e implementación de un sistema autónomo de energía solar para el nodo.</t>
  </si>
  <si>
    <t>Contratar las actividades de análisis, diseño, desarrollo, pruebas, documentación y creación de software a la medida de EMCALI sobre el portal corporativo de Emcali desarrollado en LIFERAY 6,2 Y 7.</t>
  </si>
  <si>
    <t>Suministro e instalación de bancos de condensadores plantas Río Cauca, Río Cali, Terron I y III</t>
  </si>
  <si>
    <t>Compra de elementos y materiales de ferretería, herramientas y elementos afines a EMCALI EICE ESP, conforme al grupo adjudicado cumpliendo con las especificaciones técnicas y el formulario de precios y cantidades.</t>
  </si>
  <si>
    <t>Prestación del servicio de vigilancia y seguridad privada en las sedes de EMCALI EICE ESP o en lugares que ésta disponga de acuerdo a la necesidad de la prestación del servicio y/o operación de las Unidades Estratégicas de Negocio y el Corporativo.</t>
  </si>
  <si>
    <t>Realizar el cerramiento de 600 mtl de la finca La Olga.</t>
  </si>
  <si>
    <t>Adquisición de cuerenta (40) soportes y cuarenta (40) guayas de seguridad para computadores portátiles.</t>
  </si>
  <si>
    <t>Adquisición de 384 Baterias de 12V, 9 ah  sellada AGM. Tipo Estacionaria. REFERENCIA/HR1234WF2. Instaladas y funcionando a la UPS APC.</t>
  </si>
  <si>
    <t>Prestar los servicios que garanticen el respaldo técnico para las UPS y los Aires Acondicionados de precisión que controlan la energía y Climatización de las cargas críticas del Centro de Computo del GTI.</t>
  </si>
  <si>
    <t>Fortalecimiento del Sistema de gestión de seguridad de la información a través de un ejercicio de análisis de riesgos</t>
  </si>
  <si>
    <t>Calibración de instrumentos y equipos del laboratorio de medidores acueducto.</t>
  </si>
  <si>
    <t>Suministro de Cajas Hermeticas</t>
  </si>
  <si>
    <t>Suministro, montaje y puesta en funcionamiento de 45 sistemas de generación Solar Fotovoltaica con potencia instalada en DC de 1 KWp cada uno, para el Barrio Llano Verde de la Ciudad de Cali.</t>
  </si>
  <si>
    <t>Suministro e instalación de estaciones de recarga vehicular (wall box circutor de 7kW) en el edificio Boulevard.</t>
  </si>
  <si>
    <t>Reparación de cabinas Insonorizadas de Plantas de Emergencia de las Centrales Telefónicas de EMCALI EICE ESP.</t>
  </si>
  <si>
    <t>Implementación de restauración activa con especies nativas propias de bosque seco en 3,5 hectáreas de restauración, con 2 mantenimientos y resiembra del 20% y control mecánico y biológico de 15 hormigueros de hormiga harriera en el predio la Olga de Emcali y 15 hormigueros en el predio la Cajita, con el fin de avanzar en los procesos de restauración ecológica que permita contribuir a la regulación hídrica de las cuencas abastecedoras.</t>
  </si>
  <si>
    <t>Instalación de 880 ml cercos perimetrales con función de aislamiento, elaborado con postes de madera plástica en la parte alta del predio La Olga perteneciente a la Cuenca Cañaveralejo con el fin de avanzar en los procesos de restauración pasiva y controlar los tensionantes ambientales presentes en el territorio.</t>
  </si>
  <si>
    <t>Suministrar dotación de calzado para los Servidores Públicos de EMCALI EICE ESP.</t>
  </si>
  <si>
    <t>Realizar la toma física de inventario general de todos los elementos y bienes que se encuentran almacenados en las bodegas de EMCALI EICE ESP y avalúo técnico según el marco normativo vigente para empresas que no cotizan eh el mercado de valores y que no captan ni administran ahorros del público.</t>
  </si>
  <si>
    <t>Implementar una solución orientada a reducir el riesgo de suplantación en los trámites presenciales y digitales ofrecidos a los usuarios de EMCALI, mediante la validación documental necesaria a través de las pruebas de identidad y autenticación requeridas.</t>
  </si>
  <si>
    <t>Mantenimiento preventivo de la planta de emergencia de Centro de Control Maestro de Acueducto y Alcantarillado - CCM</t>
  </si>
  <si>
    <t>Suministro de equipos de medición y transmision en Redes de Fibra Optica e Inalambrica para el personal de la Subgerencia Operativa.</t>
  </si>
  <si>
    <t>Dotación de componentes para el mantenimiento de redes de acceso en cobre para el personal de la subgerencia operativa.</t>
  </si>
  <si>
    <t>Suministro de medidor de energía electronico trifasico para medida semidirecta.</t>
  </si>
  <si>
    <t>Servicio de mantenimiento preventivo, correctivo ajuste y verificación de calibración de equipos y accesorios de topografía, incluye suministro de partes y repuestos, del Centro de Control Maestro de Acueducto y Alcantarillado de la Unidad de Ingeniería de la Gerencia UENAA</t>
  </si>
  <si>
    <t>Mantenimiento preventivo y correctivo de Medidor de energía en las estaciones de bombeo Ac.</t>
  </si>
  <si>
    <t>Realizar el mantenimiento preventivo y correctivo de los vehiculos livianos del Parque Automotor de EMCALI EICE ESP.</t>
  </si>
  <si>
    <t>Mantenimiento y calificación de equipos marca Metrohm del Laboratorio de Agua Potable.</t>
  </si>
  <si>
    <t>Suministro de MODEMS 4G</t>
  </si>
  <si>
    <t>Adquisición de equipos, accesorios y elementos para topografía con el fín de mejorar rendimientos y precisiones en levantamientos topográficos de supervisión de información espacial de redes de acueducto y alcantarillado suministrada por contratista y de mejorar la calidad posicional del SIG del CCM de la Unidad de Ingeniería de la Gerancia UENAA.</t>
  </si>
  <si>
    <t>Suministro de rejillas para sumideros en polimerode 8 huecos.</t>
  </si>
  <si>
    <t>Renovación de los componentes priorizados de la alimentación electrica de las PTAP Puerto Mallarino (Suministro e instalación de postes metalicos para linia 34,5 KV y 4160 voltios Planta Puerto Mallarino)</t>
  </si>
  <si>
    <t>Prestación de Servicios de Licenciamientos de Cpanel Account Tiers Premier Up to 100 Account</t>
  </si>
  <si>
    <t>Prestar servicios profesionales especializados en tecnologías de la información y las comunicaciones, para gerencia de proyectos, realizar levantamiento de requerimientos, ejecutar análisis, diseño, desarrollo, pruebas, calidad, soporte de nivel 2 y mantenimiento de aplicativos, incluyendo el servicio de capacitación a áreas funcionales, transferencia de conocimientos a áreas técnicas de sistemas, con la respactiva documentación técnica y funcional para los servicios de soporte desarrollo y/o implementación sobre la plataforma Liferay que soporta el Portal y la Intranet Corporativos.</t>
  </si>
  <si>
    <t>Revisión de 13 diseños de redes húmedas proyectos CONPES.</t>
  </si>
  <si>
    <t>Realizar el suministro e instalación de equipos de aire acondicionado para la Unidad de Distribución de la GUENAA.</t>
  </si>
  <si>
    <t>Suministro de material de reentrada para empalmería de cables multipares con protección de Barrera Contra Humedad (BCH) de uso en la red externa en la operación y mantenimiento de la Guent.</t>
  </si>
  <si>
    <t>Compra de elementos de cafetería (café y azúcar) para EMCALI EICE ESP.</t>
  </si>
  <si>
    <t>Suministro de rejillas concreto reforzado para el mantenimiento de las redes de alcantarillado operadas por EMCALI.</t>
  </si>
  <si>
    <t>Inspección, mantenimiento y reparación de transformadores de distribución monofásicos y trifásicos de nivel de tensión 13.2 Kv.</t>
  </si>
  <si>
    <t>Publicación de tarifas de: - Energia para el Mercado Regulado aplicables a consumos de mes para usuarios del sector residencial y no residencial de Cali, Yumbo y Puerto Tejada.  Calibración de Medidores de energia y transformadores de medida para la vigencia 2021. - Cargos Aosociados con la conexión del servicio público domiciliario de electricidad de la Gerencia de Energia de EMCALI, año 2021.</t>
  </si>
  <si>
    <t>NUEVO DIARIO DE OCCIDENTE SAS</t>
  </si>
  <si>
    <t>PSCONSULTING DE COLOMBIA SAS</t>
  </si>
  <si>
    <t>FUNDACION CENTRO ESPECIALIZADO DE SUPERACION APOYO Y REHABILITACION - FUNDACESAR</t>
  </si>
  <si>
    <t>FUNDACION CALI  BRILLA SOL Y LUNA ONG</t>
  </si>
  <si>
    <t>TALLERES BRIG LTDA</t>
  </si>
  <si>
    <t>MOVILDIAD INTEGRAL SAS</t>
  </si>
  <si>
    <t>COMTECTEL SAS</t>
  </si>
  <si>
    <t>REDOX COLOMBIA SAS</t>
  </si>
  <si>
    <t>FY D INGENIERIA LTDA</t>
  </si>
  <si>
    <t>PLASTYCONS SAS</t>
  </si>
  <si>
    <t>IMEVALLE SAS</t>
  </si>
  <si>
    <t>SOPORTE A LA INGENIERIA SAS</t>
  </si>
  <si>
    <t>TECNISERVICIOS DEL CENTRO DEL VALLE SAS</t>
  </si>
  <si>
    <t>OR BETTER LTDA</t>
  </si>
  <si>
    <t>SOFTLINE INTERNACIONAL DE COLOMBIAS SAS</t>
  </si>
  <si>
    <t>IMATIC INGENIERIA SAS</t>
  </si>
  <si>
    <t xml:space="preserve">ENTREGA  INMEDIATA  SEGURA S.A </t>
  </si>
  <si>
    <t>ORION SOFTWARE SAS</t>
  </si>
  <si>
    <t>DRIVES SOLUTION SAS</t>
  </si>
  <si>
    <t>TECNICAS EN AUTOMATIZACION Y CONTROL SAS</t>
  </si>
  <si>
    <t>ENSAYO DE APTITUD Y METROLOGIA DE COLOMBIA SAS</t>
  </si>
  <si>
    <t>JARVITH ALONSO QUINTERO MEDINA</t>
  </si>
  <si>
    <t>VULCANIZADORA DE LA CRUZ</t>
  </si>
  <si>
    <t>HIGIENE OCUPACIONAL Y AMBIENTAL LTDA</t>
  </si>
  <si>
    <t>MACROAMBIENTAL DE OCCIDENTE SAS</t>
  </si>
  <si>
    <t>PRODUCTOS QUIMICOS PANAMERICANOS SA</t>
  </si>
  <si>
    <t>IDENTIFICACION DE COLOMBIA SAS</t>
  </si>
  <si>
    <t>METALIZACIONES Y RECUBRIMIENTOS LTDA</t>
  </si>
  <si>
    <t>QUIMPORT LIMITADA</t>
  </si>
  <si>
    <t>LACC INGENIERIA SAS</t>
  </si>
  <si>
    <t>GRUPOSIT SAS</t>
  </si>
  <si>
    <t>SCADA Y TECNOLOGIA SAS</t>
  </si>
  <si>
    <t>V.E COLOMBIA SAS</t>
  </si>
  <si>
    <t>UNIDAD SALUD OCUPACIONAL SAS</t>
  </si>
  <si>
    <t xml:space="preserve">ZAGAMOTOS DEL PACIFICO SAS </t>
  </si>
  <si>
    <t>MANEJO TECNICO DE INFORMACION SA</t>
  </si>
  <si>
    <t>KAESER COMPRESORESDE COLOMBIA LTDA</t>
  </si>
  <si>
    <t>BYC BIOSCIENCES SAS</t>
  </si>
  <si>
    <t>ANDINA LIFE SAS</t>
  </si>
  <si>
    <t>SIEMNES SA</t>
  </si>
  <si>
    <t>SERVICIOS TECNICOS E INGENIERIA SETINGE LTDA</t>
  </si>
  <si>
    <t>KPMG ADVISORY, TAX LEGAL SAS</t>
  </si>
  <si>
    <t>DOBLE VIA COMUNICACIONES EU</t>
  </si>
  <si>
    <t>BEST ENERGY SAS</t>
  </si>
  <si>
    <t>RENTAMETRIC COLOMBIA SAS</t>
  </si>
  <si>
    <t>POTENCIA Y TECNOLOGIA INCORPORADAS SA</t>
  </si>
  <si>
    <t>FUNDACION CONSTRUYAMOS FUTURO CONSTRUFUTURO</t>
  </si>
  <si>
    <t>SYSTENETWORK SAS</t>
  </si>
  <si>
    <t>RODRIGUEZ Y URBINA LIMITADA</t>
  </si>
  <si>
    <t>LAB INSTRUMENTS SAS</t>
  </si>
  <si>
    <t xml:space="preserve">ANCOLTEC SOLUCIONES INDUSTRIALES SAS </t>
  </si>
  <si>
    <t>POLCO SAS</t>
  </si>
  <si>
    <t>ZIVOT SAS</t>
  </si>
  <si>
    <t>ANALITICA Y REDES LTDA</t>
  </si>
  <si>
    <t>ROCALES Y CONCRETOS SAS</t>
  </si>
  <si>
    <t>CONFECCIONES ELECTRICAS SASX EN REORGANIZACION</t>
  </si>
  <si>
    <t>ARAUTOS LTDA</t>
  </si>
  <si>
    <t>INGEMOTORERS SAS</t>
  </si>
  <si>
    <t>CARS LTDA</t>
  </si>
  <si>
    <t>MITSUBISHI ELECTRIC COLOMBIA LTDA</t>
  </si>
  <si>
    <t xml:space="preserve">ASCENSORES SCHINDLER DE COLOMBIA SAS </t>
  </si>
  <si>
    <t>TK ELEVADORES COLOMBIA SA</t>
  </si>
  <si>
    <t>ELECTRICOS  INTERNACIONAL SAS</t>
  </si>
  <si>
    <t>METALTEC PI SAS</t>
  </si>
  <si>
    <t>EL ALCAZAR SAS</t>
  </si>
  <si>
    <t>CE PROYECTOS SAS</t>
  </si>
  <si>
    <t>MEZURA Y METROLOGIA LTDA</t>
  </si>
  <si>
    <t>METROLOGIC COLOMBIA SAS</t>
  </si>
  <si>
    <t>SALCO INDUSTRIAL SAS</t>
  </si>
  <si>
    <t>HNOVA INGENIERIA SAS</t>
  </si>
  <si>
    <t>LILI SERNA MACHADO</t>
  </si>
  <si>
    <t>LINEADATASCAN SA</t>
  </si>
  <si>
    <t>VOLUMED SAS</t>
  </si>
  <si>
    <t>INFORMA COLOMBIA SA</t>
  </si>
  <si>
    <t>RAN SERVICIOS INTEGRALES SAS</t>
  </si>
  <si>
    <t>CORPORACION PARA EL DESARROLLO EMPRESARIAL  Y SOCIAL  CORPOINDES</t>
  </si>
  <si>
    <t>IT TECHNOLOGY SOLUTIONS SAS</t>
  </si>
  <si>
    <t>JOSE ERZO SANDOVAL RODRIGUEZ</t>
  </si>
  <si>
    <t>INGENIERIA DE SISTEMAS  TELEMATICOS SA</t>
  </si>
  <si>
    <t>ACUMULADORES DUNCAN SAS</t>
  </si>
  <si>
    <t>CONSORCIO PRIMITIVO 2021</t>
  </si>
  <si>
    <t>SOLUCIONES DE TELECOMUNICACIONES Y COMPUTO SOTELCOM SAS</t>
  </si>
  <si>
    <t>EQUIPELCO LA SOLUCION INTEGRAL SAS</t>
  </si>
  <si>
    <t>CONFECCIONES ELECTRICAS SAS EN REORGANIZACION</t>
  </si>
  <si>
    <t>SPECTRA INGENIERIA SAS</t>
  </si>
  <si>
    <t>SOTELCOM SAS</t>
  </si>
  <si>
    <t>FERRETERIA METRO CALI SAS</t>
  </si>
  <si>
    <t>MATRIX  TELCOM LTDA</t>
  </si>
  <si>
    <t>MERCAFIB SAS</t>
  </si>
  <si>
    <t>CABLES DE ENERGIA Y TELECOMUNICACIONES SA CENTELSA</t>
  </si>
  <si>
    <t>INCOARQ SAS</t>
  </si>
  <si>
    <t>DIEGO MAURICIO ESTRADA</t>
  </si>
  <si>
    <t>SAUFER SOLUCIONES LTDA</t>
  </si>
  <si>
    <t>DJ COLOMBIA INGENIERIA SAS</t>
  </si>
  <si>
    <t>VLADIMIR ROMERO SERVICIOS DE INGENIERIA SAS</t>
  </si>
  <si>
    <t>CONTROL E INSTRUMENTACION INDUSTRIAL DE COLOMBIA SAS</t>
  </si>
  <si>
    <t>PURIFICACION Y ANALISIS DE FLUIDOS SAS</t>
  </si>
  <si>
    <t xml:space="preserve">SERCO SERVICIO Y SUMINISTRO QUIMICO LTDA </t>
  </si>
  <si>
    <t>HOB TECHNOLOGY SAS</t>
  </si>
  <si>
    <t>QUIMICONTROL SAS</t>
  </si>
  <si>
    <t>SERVICIOS TECNICOS MASIVOS SAS</t>
  </si>
  <si>
    <t>MCL DE COLOMBIA SAS</t>
  </si>
  <si>
    <t>EQUIPOS Y CONTROLES INDUSTRIALES SA</t>
  </si>
  <si>
    <t>SERCO SERVICIO Y SUMINISTRO QUIMICO LTDA</t>
  </si>
  <si>
    <t>MESURA Y METROLOGIA LTDA</t>
  </si>
  <si>
    <t>C4 PASCAL SAS</t>
  </si>
  <si>
    <t>LABORATORIO QTEST SAS</t>
  </si>
  <si>
    <t>COLMETRIK SAS</t>
  </si>
  <si>
    <t>HECTOR LEONARDO RUNZA ESCOBAR</t>
  </si>
  <si>
    <t>METALICAS Y ELECTRICAS MELEC S.A- EN REORGANZACION</t>
  </si>
  <si>
    <t>TIWNDA TECNOLOGICA IMPORSYSTEM SAS</t>
  </si>
  <si>
    <t>COLBIT SAS</t>
  </si>
  <si>
    <t>ITT SUPPLIES SAS</t>
  </si>
  <si>
    <t>RENTA,METRIC COLOMBIA SAS</t>
  </si>
  <si>
    <t>CARLOS HERNEY ARCINIEGAS</t>
  </si>
  <si>
    <t>ORGANIZACIÓN SERIN SAS</t>
  </si>
  <si>
    <t>COMERCIO INTERNACIONAL  CONTENEDORES Y TRANSPORTE SOCIEDAD POR ACCIONES SIMPLIFICADA</t>
  </si>
  <si>
    <t>CABLES DE ENERGIA  Y TELECOMUNICACIONES SA -CENTELSA</t>
  </si>
  <si>
    <t>DIMEL INGENIERIA</t>
  </si>
  <si>
    <t>VENNEX GOUP SAS</t>
  </si>
  <si>
    <t>COLBITS SAS</t>
  </si>
  <si>
    <t>DIANA DURVIS MALO PAREJA</t>
  </si>
  <si>
    <t>ENDRESS HAUSSER COLOMBIA SAS</t>
  </si>
  <si>
    <t>EQUYSOL SAS</t>
  </si>
  <si>
    <t>PROFINAS SOCIEDAD POR ACCIONES SIMPLIFICADA</t>
  </si>
  <si>
    <t>SERVICIOS INDUSTRIALES Y TECNOLOGIA SAS</t>
  </si>
  <si>
    <t>ANALITICA Y REDES SAS</t>
  </si>
  <si>
    <t>AIRCO SAS</t>
  </si>
  <si>
    <t>FABIAN ANDRES ARAGON LOPEZ</t>
  </si>
  <si>
    <t>EXPLORER INGENIERIA SAS</t>
  </si>
  <si>
    <t>MONICA ALEJANDRA RIVERA LOZANO</t>
  </si>
  <si>
    <t>MARIA EUGENIA GIRALDO</t>
  </si>
  <si>
    <t>CMO CONTRATISTAS MANO DE OBRA SAS</t>
  </si>
  <si>
    <t>SELIS MENESES YESID</t>
  </si>
  <si>
    <t>SUMINISTROS ES INSUMOS INDUSTRIALES LTDA</t>
  </si>
  <si>
    <t>GRUPO TECNOLOGICO RF LABS  SAS</t>
  </si>
  <si>
    <t>CONSORCIO VERTIMIENTOS 2021</t>
  </si>
  <si>
    <t>HACH COLOMBIANA SAS</t>
  </si>
  <si>
    <t>MELEXA SAS</t>
  </si>
  <si>
    <t>B &amp; C BIOSCIENCES SAS</t>
  </si>
  <si>
    <t>CONTROLES EMPRESARIALES SAS</t>
  </si>
  <si>
    <t>MUNDIAL DE FILTROS Y ACEITES LTDA</t>
  </si>
  <si>
    <t>ZTE CORPORATION SUCURSAL COLOMBIA</t>
  </si>
  <si>
    <t>GRIPO EMPRESARIAL CONCAS SAS</t>
  </si>
  <si>
    <t>SOLUCIONES TECNICAS DE OCCIDENTE SAS</t>
  </si>
  <si>
    <t>IGT SAS</t>
  </si>
  <si>
    <t xml:space="preserve">INGENIERIA SIGLO XXI SAS </t>
  </si>
  <si>
    <t>P&amp;M INGENIERIA LTDA</t>
  </si>
  <si>
    <t>DIGITRON LTDA</t>
  </si>
  <si>
    <t>IMECTRO  PROCESOS  INDUSTRIALES SAS</t>
  </si>
  <si>
    <t>REDES Y PROYECTOS INGENIERIA SAS</t>
  </si>
  <si>
    <t>CAMV INGENIERIA SAS</t>
  </si>
  <si>
    <t>ETEL LTDA EN REORGANIZACION</t>
  </si>
  <si>
    <t>FUMINDUSTRIAL ASESORES AMBIENTALES SAS</t>
  </si>
  <si>
    <t>QUIMAD LIMITADA</t>
  </si>
  <si>
    <t>COMACON APLICACIONES SAS</t>
  </si>
  <si>
    <t>LACC INGENIERA SAS</t>
  </si>
  <si>
    <t>QUIMAQ LTDA</t>
  </si>
  <si>
    <t>ECOPROYECT CONSULTORIA SAS</t>
  </si>
  <si>
    <t>EDUTEK SAS</t>
  </si>
  <si>
    <t>INDUSTRIA ELECTRICA DEL CAUCA SAS</t>
  </si>
  <si>
    <t>AQUA LAB SAS</t>
  </si>
  <si>
    <t>CARVAJAL TECNOLOGIAS Y SERVICIOS SAS</t>
  </si>
  <si>
    <t>CYMA INGNIERIA LTDA</t>
  </si>
  <si>
    <t>SERVICIOS TECNICOS  MASIVOS SAS</t>
  </si>
  <si>
    <t xml:space="preserve">TELEVICENTRO DEL VALLE </t>
  </si>
  <si>
    <t>UNION TEMPORAL ALMAREDSERVI</t>
  </si>
  <si>
    <t>FERRETERIA BARBOSA SAS</t>
  </si>
  <si>
    <t xml:space="preserve">INGENIERIA MODERNA IGEM SAS </t>
  </si>
  <si>
    <t>CONINFRAESTRUCTURA SAS</t>
  </si>
  <si>
    <t>INVERSIONES GRANDES PROYECTOS DE CONSTRUCCION SAS</t>
  </si>
  <si>
    <t>CE PROYECTO SAS</t>
  </si>
  <si>
    <t>CENTRO ESPECILISTA MEDICINA SALUD OCUPACIONAL CEMSO SAS</t>
  </si>
  <si>
    <t>VICBAY SAS</t>
  </si>
  <si>
    <t>SOLUCIONES DE TECNOLOGIA E INGENIERIA SAS</t>
  </si>
  <si>
    <t>OPTIMA CONSULTING SAS</t>
  </si>
  <si>
    <t>COMERCIO EMPRESARIAL SAS</t>
  </si>
  <si>
    <t>ICONSA INGENIEROS CONSTRUCTORES ASOCIADOS LTDA</t>
  </si>
  <si>
    <t>TRANINGCO SAS</t>
  </si>
  <si>
    <t>EIMEC ESPECIALISTAS EN INSTRUMENTACION INDUSTRIAL MONTAJE Y CONTROL SAS</t>
  </si>
  <si>
    <t>INGENIERO C &amp; T SAS</t>
  </si>
  <si>
    <t>CAFYRO CONSTRUCCIONES Y DISEÑOS SAS</t>
  </si>
  <si>
    <t>COMPAÑÍA NACIONAL DE METROLOGIA SAS</t>
  </si>
  <si>
    <t>CM Y COMPAÑÍA LIMITADA</t>
  </si>
  <si>
    <t>PRODUCTOS ELECTRICOS Y DE TELECOMUNICACIONES LIMITADA</t>
  </si>
  <si>
    <t>IMPORTAREX SAS</t>
  </si>
  <si>
    <t>SUMINISTROS E INSUMOS INDUSTRIALES LTDA</t>
  </si>
  <si>
    <t>EDILCA INGENIERIA SAS</t>
  </si>
  <si>
    <t>SURVEY 360 GRADOS INGENIERIA SAS</t>
  </si>
  <si>
    <t>IMAGUNET SAS</t>
  </si>
  <si>
    <t>MULTISERVICIOS CAÑAMIEL SAS</t>
  </si>
  <si>
    <t>JL INGENIERIA DE RUCUBRIMIENTOS SAS</t>
  </si>
  <si>
    <t>WM WIRELESS &amp; MOBILE SAS</t>
  </si>
  <si>
    <t>FEXXA SAS</t>
  </si>
  <si>
    <t>CATI DISTRIBUCIONES SAS</t>
  </si>
  <si>
    <t>POSTECSA DE COLOMBIA SAS</t>
  </si>
  <si>
    <t>MULTIPRODUCTOS Y PROYECTOS DE INGENIERIA</t>
  </si>
  <si>
    <t>OPTIMAL TECHNOLOGY SAS</t>
  </si>
  <si>
    <t>ECO EQUIPOS CERTIFICADOS DE OCCIDENTE SAS</t>
  </si>
  <si>
    <t>METALMECANICA SOS SAS</t>
  </si>
  <si>
    <t>INNOVA CONSULTING SAS</t>
  </si>
  <si>
    <t>MELTEC COMUNICACIONES SA</t>
  </si>
  <si>
    <t>AUTOMOTORES FARALLONES SAS</t>
  </si>
  <si>
    <t xml:space="preserve">INNOVA CONSULTING GROUP SAS </t>
  </si>
  <si>
    <t>3M COLOMBIA SA</t>
  </si>
  <si>
    <t>GENERAL DE EQUIPOS DE COLOMBIA SA GECOLSA</t>
  </si>
  <si>
    <t>CONSORCIO SDCF  SUPPORT  DC</t>
  </si>
  <si>
    <t>GAMMA INGENIEROS SAS</t>
  </si>
  <si>
    <t>KONEKTO SAS</t>
  </si>
  <si>
    <t>GAMMA INGENIEROS  Y CONSULTORES SAS</t>
  </si>
  <si>
    <t>JAIME ANTONIO BASTIDAS OSORIO</t>
  </si>
  <si>
    <t xml:space="preserve">SUCOMPUTO SAS </t>
  </si>
  <si>
    <t>CONTROL DE PROCESOS INDUSTRIALES CPI SAS</t>
  </si>
  <si>
    <t>SOLLIVAN SMART SOLUTIONS SAS</t>
  </si>
  <si>
    <t>POTENCIA Y TECNOLOGIAS INCORPORADAS SA</t>
  </si>
  <si>
    <t xml:space="preserve">DISPAPELES SAS </t>
  </si>
  <si>
    <t>KHYMO SAS</t>
  </si>
  <si>
    <t>VERITEST SAS</t>
  </si>
  <si>
    <t>CENAGRAL SAS</t>
  </si>
  <si>
    <t>ITELCA SAS</t>
  </si>
  <si>
    <t>CADAVID ARQUITECTOS SAS</t>
  </si>
  <si>
    <t>MESSER COLOMBIA SA</t>
  </si>
  <si>
    <t>PRIMESTONE SAS</t>
  </si>
  <si>
    <t>ERASMUS SAS</t>
  </si>
  <si>
    <t>INSTRUMENTACION Y SERVICIOS INDUSTRIALES ISI SAS</t>
  </si>
  <si>
    <t>UNION TEMPORAL SRVI ECOLOGICO</t>
  </si>
  <si>
    <t>ELECTROSEGURIDAD ANDINA SAS</t>
  </si>
  <si>
    <t>GIRAVAN SAS</t>
  </si>
  <si>
    <t>ELECTROVAL COLOMBIA SAS</t>
  </si>
  <si>
    <t>OPIMAL TECHNOLOGY SAS</t>
  </si>
  <si>
    <t>COMPAÑÍA  DE PARTES Y ACCESORIOS SAS - COMPAC SAS</t>
  </si>
  <si>
    <t>ESRI COLOMBIA SAS</t>
  </si>
  <si>
    <t>VIVENTIC SAS</t>
  </si>
  <si>
    <t>PROFINAS POR ACCIONES SIMPLIFICADAS</t>
  </si>
  <si>
    <t>SOLUCIONES INTEGRALES VER SAS EP</t>
  </si>
  <si>
    <t>METROINSTRUMENTS SAS</t>
  </si>
  <si>
    <t>AIRE CONFORT JC SAS</t>
  </si>
  <si>
    <t>PROYECTOS Y SEGUIRDAD ELECTRONICA  SOCIEDAD POR ACCIONES SIMPLIFICADA</t>
  </si>
  <si>
    <t>TICLINE SAS</t>
  </si>
  <si>
    <t>POTENCIAL Y TECNOLOGIAS INCORPORADAS SA</t>
  </si>
  <si>
    <t>SP5 SOLUCIONES  DE INGENIERIA Y MANTENIMIENTO SAS</t>
  </si>
  <si>
    <t>MANUEL ALEJANDRO HURTADO GRUESO</t>
  </si>
  <si>
    <t>NOSTRA TIENDA SAS</t>
  </si>
  <si>
    <t>ABULU SAS</t>
  </si>
  <si>
    <t>SEGURIDAD ATLAS LTDA</t>
  </si>
  <si>
    <t>CONSTRUCCIONES Y MANTENIMIENTOS COLOMBIA SAS</t>
  </si>
  <si>
    <t>ERGO AND HEALTH SAS</t>
  </si>
  <si>
    <t>INTEGRATIC TECNOLOGIAS DE OPTIMIZACION SAS</t>
  </si>
  <si>
    <t>NEURO MEDIA SAS</t>
  </si>
  <si>
    <t xml:space="preserve">COMPAÑÍA NACIONAL DE METROLOGIA SAS </t>
  </si>
  <si>
    <t>SOCIEDAD INDUSTRIAL METAL ELECTRICA SAS</t>
  </si>
  <si>
    <t>WEMM ENERGY SAS</t>
  </si>
  <si>
    <t>DELTEC SA</t>
  </si>
  <si>
    <t>FUNDACION PARA EL DESARROLLO SOSTENIBLE y LA PARTICIPACION CIUDADANA</t>
  </si>
  <si>
    <t>STANTON SAS</t>
  </si>
  <si>
    <t>PRICE WATERHOUSECOOPERS ASESORES GERENCIALES SAS</t>
  </si>
  <si>
    <t>SUNTIC SAS</t>
  </si>
  <si>
    <t>XEMDAL SAS</t>
  </si>
  <si>
    <t>INDUSTRIA ELECTRICA DEL CAUCA SAS INELCA SAS</t>
  </si>
  <si>
    <t>DMC SERVICIOS DE INGENIERIA SAS</t>
  </si>
  <si>
    <t>DESARROLLO DE SISTEMAS DE CONTROL SOCIEDAD POR ACCIONES SIMPLIFICADA</t>
  </si>
  <si>
    <t>CENTRO AUTOMOTRIZ DE REPARACION Y SERVICIOS LTDA- CARS LTDA</t>
  </si>
  <si>
    <t>CH INGENIERIA SAS</t>
  </si>
  <si>
    <t>ARMANDO LEON JIMENEZ</t>
  </si>
  <si>
    <t>MATRIX TELCOM LTDA</t>
  </si>
  <si>
    <t>TMI COLOMBIA LTDA</t>
  </si>
  <si>
    <t>VALOR 
INICIAL</t>
  </si>
  <si>
    <t>VALOR 
OTROSI</t>
  </si>
  <si>
    <t>VALOR 
TOTAL</t>
  </si>
  <si>
    <t>JURÍDICA</t>
  </si>
  <si>
    <t>400-IP-005-2021</t>
  </si>
  <si>
    <t>400-PS-0527-2021</t>
  </si>
  <si>
    <t xml:space="preserve">PRESTACIÓN DE SERVICIOS PROFESIONALES PARA BRINDAR APOYO JURÍDICO A LA GERENCIA UNIDAD ESTRATÉGICA DE NEGOCIO DE TECNOLOGIAS DE INFORMACIÓN Y COMUNICACIÓN DE EMCALI EICE ESP CON EL FIN DE ASISTIR LA REVISIÓN Y RESOLUCIÓN DE TODOS LOS PROCESOS QUE TENGAN UN COMPONENTE LEGAL DE DERECHO PRIVADO Y PÚBLICO. </t>
  </si>
  <si>
    <t>DIEGO FERNANDO MANRIQUE CAICEDO</t>
  </si>
  <si>
    <t>400-IP-006-2021</t>
  </si>
  <si>
    <t>400-PS-0528-2021</t>
  </si>
  <si>
    <t>PRESTACIÓN DE SERVICIOS PROFESIONALES PARA APOYAR LAS ACTIVIDADES TENDIENTES A REALIZAR SEGUIMIENTO, GESTIÓN Y CONTROL DE LOS PROYECTOS DE INVERSIÓN Y FUNCIONAMIENTO DE LA GERENCIA DE UNIDAD ESTRATÉGICA DE NEGOCIO DE TECNOLOGÍAS DE LA INFORMACIÓN Y LA COMUNICACIÓN</t>
  </si>
  <si>
    <t>JESUS FERNANDO PASTRANA MOLINA</t>
  </si>
  <si>
    <t>400-IP-014-2021</t>
  </si>
  <si>
    <t>400-PS-0529-2021</t>
  </si>
  <si>
    <t>PRESTACIÓN DE SERVICIOS PROFESIONALES DE APOYO FINANCIERO A LA GERENCIA UENTIC DE EMCALI CON EL PROPÓSITO DE ASISTIR A LA GERENCIA EN LA ELABORACIÓN DEL SEGUIMIENTO DE INVERSIÓN, PROYECCIÓN FINANCIERA, COSTOS, COMITÉ NIC'S Y ELABORACIÓN DE PRESUPUESTO DE INGRESOS Y GASTOS Y DIÁSPORA.</t>
  </si>
  <si>
    <t>JOHN FREDY MONTEALEGRE RIVERA</t>
  </si>
  <si>
    <t>400-IP-011-2021</t>
  </si>
  <si>
    <t>400-PS-0664-2021</t>
  </si>
  <si>
    <t xml:space="preserve">PRESTACIÓN DE SERVICIOS PROFESIONALES PARA APOYAR LA CONSOLIDACIÓN Y DESARROLLO DE PRODUCTOS A TRAVÉS DEL FORTALECIMIENTO DEL CICLO COMERCIAL.  INVESTIGACIÓN A NIVEL TÉCNICO COMERCIAL PARA CONOCER EL ESTADO DE LOS PRODUCTOS Y SERVICIOS DEL PORTAFOLIO DE EMCALI EICE ESP, APORTANDO PARA EL CONTINUO MEJORAMIENTO DE LOS SERVICIOS QUE SE CONSTITUYAN COMO UNA  OPORTUNIDAD DE DESARROLLO Y DE NEGOCIO EN EL MERCADO OBJETIVO DE LA GERENCIA. </t>
  </si>
  <si>
    <t>JOSE LUIS FLOREZ ARCILA</t>
  </si>
  <si>
    <t>400-IP-013-2021</t>
  </si>
  <si>
    <t>400-PS-0665-2021</t>
  </si>
  <si>
    <t xml:space="preserve">PRESTACIÓN DE SERVICIOS PROFESIONALES PARA IMPULSAR Y MANTENER EL PRODUCTO EMCALI TV,  REALIZANDO EL DESARROLLO DE PRODUCTO DE TELEVISIÓN QUE GARANTICE EL CICLO COMERCIAL Y OPERATIVO Y ADELANTANDO LAS NEGOCIACIONES COMERCIALES Y CONTRATACIÓN DE CONTENIDOS AUDIOVISUALES INTERNACIONALES INCLUIDO EL SEGUIMIENTO A LA EJECUCIÓN DE CADA UNO DE LOS CONTRATOS. </t>
  </si>
  <si>
    <t>LEIDY JOMAR HOYOS MUÑOZ</t>
  </si>
  <si>
    <t>400-IP-015-2021</t>
  </si>
  <si>
    <t>400-PS-0666-2021</t>
  </si>
  <si>
    <t>PRESTACIÓN DE SERVICIOS PROFESIONALES DE ASISTENCIA FINANCIERA A LA GERENCIA DE LA UNIDAD ESTRATÉGICA NEGOCIO DE UENTIC DE EMCALI CON EL PROPÓSITO DE ASISTIR A LA GERENCIA EN LA ELABORACIÓN DEL PRESUPUESTO DE INVERSIÓN, PLAN DE ACCIÓN Y ASEGURAMIENTO DE INGRESOS, FORMULACIÓN DE PROYECTOS DE INVERSIÓN, SEGUIMIENTO INVERSIÓN, SEGUIMIENTO A PLAN DE ACCIÓN E INFORMES DE GESTIÓN Y A ENTES DE CONTROL INTERNOS Y EXTERNOS.</t>
  </si>
  <si>
    <t>LISETH DORADO RODRIGUEZ</t>
  </si>
  <si>
    <t>400-IP-022-2021</t>
  </si>
  <si>
    <t>400-PS-0530-2021</t>
  </si>
  <si>
    <t>PRESTACIÓN DE SERVICIOS DE APOYO AL PERSONAL DE REPARACION E INSTALACION PARA FIDELIZAR Y RETENER CLIENTES REALIZANDO ACTIVIDADES DE DIAGNOSTICO, PRUEBAS, ENRUTAMIENTO Y/O CIERRES DE LOS REPORTES DE FALLA E INSTALACIÓN DE LOS PRODUCTOS Y SERVICIOS DE TELEFONÍA BÁSICA, INTERNET E IPTV DEL PORTAFOLIO DE EMCALI EICE ESP.</t>
  </si>
  <si>
    <t>PAULO CESAR SARRIA PATIÑO</t>
  </si>
  <si>
    <t>400-IP-033-2021</t>
  </si>
  <si>
    <t>400-PS-0531-2021</t>
  </si>
  <si>
    <t>PRESTACIÓN DE SERVICIOS PROFESIONALES DE SOPORTE TÉCNICO ESPECIALIZADO CON DISPONIBILIDAD (7X24) PARA LA ADMINISTRACIÓN Y CONFIGURACIÓN DE LOS ENRUTADORES INSTALADOS EN LAS SEDES DE LAS INSTITUCIONES DE LA RUAV Y ELABORACIÓN DE LOS DIFERENTES INFORMES DE SEGUIMIENTO Y CONTROL PARA LA BUENA PRESTACIÓN DE LOS SERVICIOS DE TELECOMUNICACIONES DE EMCALI EICE ESP.</t>
  </si>
  <si>
    <t>FERNANDO CARVAJAL CABRERA</t>
  </si>
  <si>
    <t>400-IP-038-2021</t>
  </si>
  <si>
    <t>400-PS-0532-2021</t>
  </si>
  <si>
    <t>PRESTACIÓN DE SERVICIOS TECNICOS PARA APOYAR PARA LA BUENA GESTIÓN DEL PORTAFOLIO DE EMCALI, MEDIANTE EL LEVANTAMIENTO DE REQUERIMIENTOS DEL NEGOCIO Y EL ANÁLISIS DE LOS PROBLEMAS QUE SE PRESENTEN EN LOS SISTEMAS DE INFORMACIÓN QUE SOPORTAN EL NEGOCIO.</t>
  </si>
  <si>
    <t>ANDREY DAVID SARRIA PATIÑO</t>
  </si>
  <si>
    <t>400-IP-049-2021</t>
  </si>
  <si>
    <t>400-PS-0533-2021</t>
  </si>
  <si>
    <t>PRESTAR SERVICIOS PROFESIONALES PARA BRINDAR APOYO A LA UNIDAD COMERCIAL DE LA UENTIC EN LOS ASUNTOS RELACIONADOS CON LA VENTA DE PRODUCTOS Y/O SERVICIOS PARA EL SEGMENTO EMPRESARIAL, MATRICULADA EN EL PLAN DE ACCIÓN DE LA UENT, REALIZANDO ACTIVIDADES DEL BACKOFFICE, EN LOS ASUNTOS RELACIONADOS CON LA VENTA Y POSTVENTA A GRANDES CLIENTES, CON EL PROPÓSITO DE INCREMENTAR LA BASE DE DATOS DE CLIENTES ACTIVOS DE LOS PRODUCTOS QUE COMPONEN EL PORTAFOLIO DE SERVICIOS DE TELECOMUNICACIONES DE EMCALI EICE ESP.</t>
  </si>
  <si>
    <t>CAROLINA MORENO HERNANDEZ</t>
  </si>
  <si>
    <t>400-IP-065-2021</t>
  </si>
  <si>
    <t>400-PS-0534-2021</t>
  </si>
  <si>
    <t>PRESTACIÓN DE SERVICIOS DE ASESORÍA EN INGENIERÍA DE SISTEMAS Y TELEMÁTICA A  LA UNIDAD DE INSTALACIONES Y CONFIGURACION DE LA SUBGERENCIA COMERCIAL DE LA GUENTIC DE EMCALI EICE ESP CON EL PROPÓSITO DE DISEÑAR SOLUCIONES, COORDINAR LA OPERACIÓN, APROVISIONAR SERVICIOS Y SUPERVISAR PROYECTOS DE LA COMPAÑÍA CON LAS SECRETARIAS DE EDUCACIÓN MUNICIPAL (SEM) DE CALI Y YUMBO, RED UNIVERSITARIA DE ALTA VELOCIDAD (RUAV), RED MUNICIPAL INTEGRADA (REMI), INTERCONEXIÓN CON LA ERT, LAS ZONAS WIFI DE LA ALCALDÍA DE CALI, EMCALI, PROYECTOS ESPECIALES PARA CLIENTES Y EVENTOS CORPORATIVOS TOMANDO COMO PUNTO DE PARTIDA LA BASE TECNOLÓGICA INSTALADA EN EMCALI Y CUMPLIENDO CON LOS PLANES ESTRATÉGICOS Y DE EXPANSIÓN, ASÍ COMO TAMBIÉN LA CONDUCCIÓN DE VEHÍCULOS DE EMCALI PARA TRANSPORTAR EQUIPOS ESPECIALIZADOS Y PERSONAL AUTORIZADO PARA LA IMPLEMENTACIÓN, REPARACIÓN Y MANTENIMIENTO DE  SOLUCIONES DE ÚLTIMA MILLA Y VALOR AGREGADO A LOS PROYECTOS.</t>
  </si>
  <si>
    <t>DIEGO FERNANDO SOLIS HERNANDEZ</t>
  </si>
  <si>
    <t>400-IP-003-2021</t>
  </si>
  <si>
    <t>400-PS-0660-2021</t>
  </si>
  <si>
    <t>PRESTACION DE SERVICIOS DE ASESORIA A EMCALI EICE ESP EN LA FORMULACION Y ESTRUCTURACION DE PROGRAMAS, PLANES Y PROYECTOS ENMARCADOS EN EL PLAN ESTRATEGICO DE EMCALI.</t>
  </si>
  <si>
    <t>JOFRE FERNANDO QUIÑONEZ RENTERIA</t>
  </si>
  <si>
    <t>400-IP-046-2021</t>
  </si>
  <si>
    <t>400-PS-0661-2021</t>
  </si>
  <si>
    <t xml:space="preserve">PRESTAR SERVICIOS PROFESIONALES A EMCALI EICE ESP PARA BRINDAR APOYO EN LOS ASUNTOS RELACIONADOS CON LA PREVENTA DE PRODUCTOS Y/O SERVICIOS PARA LOS CLIENTES Y PROSPECTOS DEL SEGMENTO DE MERCADO EMPRESARIAL, EN LOS ASUNTOS RELACIONADOS CON LA ATENCIÓN, DISEÑO DE SOLUCIÓN Y  COTIZACIÓN A CLIENTES Y PROSPECTOS CON EL PROPÓSITO DE INCREMENTAR LA BASE DE DATOS DE CLIENTES ACTIVOS DE LOS PRODUCTOS QUE COMPONEN EL PORTAFOLIO DE SERVICIOS DE TELECOMUNICACIONES DE EMCALI EICE ESP Y POR LO TANTO INCREMENTAR LOS INGRESOS OPERACIONALES DE LA COMPAÑÍA. DESARROLLANDO LAS ACTIVIDADES QUE PERMITAN PLANEAR, DETECTAR, CERRAR Y MANTENER OPORTUNIDADES DE NEGOCIOS QUE IMPLIQUEN EL DISEÑO DE SOLUCIONES INTEGRALES DE TELECOMUNICACIONES (FIJAS O MÓVILES), VALOR AGREGADO Y TICS. </t>
  </si>
  <si>
    <t>EDGAR FERNEY BOLAÑOS LOPEZ</t>
  </si>
  <si>
    <t>400-IP-047-2021</t>
  </si>
  <si>
    <t>400-PS-0662-2021</t>
  </si>
  <si>
    <t xml:space="preserve">PRESTAR SERVICIOS PROFESIONALES A EMCALI EICE ESP EN LA FORMULACIÓN Y ESTRUCTURACIÓN DE PROGRAMAS, PLANES Y PROYECTOS ENMARCADOS EN EL PLAN ESTRATÉGICO DE EMCALI, DESARROLLANDO ACTIVIDADES QUE PERMITAN PLANEAR, DETECTAR, CERRAR Y MANTENER OPORTUNIDADES DE NEGOCIOS QUE IMPLIQUEN VENTAS DE SOLUCIONES INTEGRALES DE TELECOMUNICACIONES (FIJA, MÓVIL), VALOR AGREGADO Y TICS. </t>
  </si>
  <si>
    <t>JULIAN MUÑOZ GONZALEZ</t>
  </si>
  <si>
    <t>400-IP-001-2021</t>
  </si>
  <si>
    <t>400-PS-0663-2021</t>
  </si>
  <si>
    <t>PRESTACION DE SERVICIOS DE ASESORIA EN LA GESTIÓN Y EJECUCIÓN DE PROYECTOS QUE DINAMICEN EL CUMPLIMIENTO DEL PLAN ESTRATÉGICO DE LA GERENCIA UNIDAD ESTRATEGICA DE NEGOCIO DE LAS TIC´S DE EMCALI EICE ESP.</t>
  </si>
  <si>
    <t>JOHN JIMENEZ GOMEZ</t>
  </si>
  <si>
    <t>400-IP-021-2021</t>
  </si>
  <si>
    <t>400-PS-0667-2021</t>
  </si>
  <si>
    <t>MARISOL MARMOLEJO AMADOR</t>
  </si>
  <si>
    <t>400-IP-023-2021</t>
  </si>
  <si>
    <t>400-PS-0668-2021</t>
  </si>
  <si>
    <t>PRESTACIÓN DE SERVICIOS PROFESIONALES DE APOYO PARA REALIZAR ACTIVIDADES EN EL CUMPLIMIENTO DE LOS PROCESOS DE MANTENIMNINETO CORRECTIVO , PREVENTIVO Y ACTIVIDADES RELACIONADAS A LA UNIDAD AREA DE MANTENIMIENTO RED INALAMBRICO,INDICADORES DE CALIDAD Y DISPONIBILIDAD DE LA REDES INALAMBRICAS Y ESTUDIOS DE ESPECTRO RADIOLECTRICO, ADEMÁS DISPONIBILIDAD DE 7 DÍAS X 24 HORAS. ASÍ COMO LA CONDUCCIÓN DE VEHÍCULOS QUE HAGAN PARTE DEL PARQUE AUTOMOTOR DE EMCALI CON LICENCIA DE CONDUCCIÓN CATEGORÍA MÍNIMO B1 Y VIGENTE PARA ACTIVIDADES EXCLUSIVAS DE MANTENIMIENTO DE LOS EQUIPOS DE LAS DIFERENTES PLATAFORMAS DE LA UNIDAD GESTION DE LA RED DE TELECOMUNICACIONES</t>
  </si>
  <si>
    <t>STEVENS OLIVERIO OLARTE FORERO</t>
  </si>
  <si>
    <t>400-IP-026-2021</t>
  </si>
  <si>
    <t>400-PS-0669-2021</t>
  </si>
  <si>
    <t>PRESTACIÓN DE SERVICIOS TÉCNICOS PARA BRINDAR APOYO EN LA INSTALACIÓN, DESINSTALACIÓN, OPERACIÓN Y MANTENIMIENTO DE LAS DIFERENTES PLATAFORMAS DE ACCESO INALÁMBRICAS Y TECNOLOGÍAS DE RADIOENLACES CON SU RESPECTIVA CERTIFICACIÓN PARA TRABAJO SEGURO EN ALTURAS NIVEL AVANZADO Y CERTIFICADO DE COORDINADOR DE TRABAJO EN ALTURAS VIGENTES ADEMÁS DISPONIBILIDAD DE 7 DÍAS X 24 HORAS. ASÍ COMO LA CONDUCCIÓN DE VEHÍCULOS QUE HAGAN PARTE DEL PARQUE AUTOMOTOR DE EMCALI CON LICENCIA DE CONDUCCIÓN CATEGORÍA MÍNIMO B1 Y VIGENTE PARA ACTIVIDADES EXCLUSIVAS DE MANTENIMIENTO DE LOS EQUIPOS DE LAS DIFERENTES PLATAFORMAS DE LA UNIDAD.</t>
  </si>
  <si>
    <t>LUBIN POSSO MORENO</t>
  </si>
  <si>
    <t>400-IP-027-2021</t>
  </si>
  <si>
    <t>400-PS-0670-2021</t>
  </si>
  <si>
    <t>PRESTACIÓN DE SERVICIOS TECNICOS PARA APOYAR LAS ACTIVIDADES DE MANTENIMIENTO CORRECTIVO Y PREVENTIVO DE LOS  EQUIPOS DE AIRES ACONDICIONADOS DE LAS CENTRALES DE EMCALI EICE ESP, DEMÁS DISPONIBILIDAD DE 7 DÍAS X 24 HORAS. ASÍ COMO LA CONDUCCIÓN DE VEHÍCULOS QUE HAGAN PARTE DEL PARQUE AUTOMOTOR DE EMCALI CON LICENCIA DE CONDUCCIÓN CATEGORÍA MÍNIMO B1 Y VIGENTE PARA ACTIVIDADES EXCLUSIVAS DE MANTENIMIENTO DE LOS EQUIPOS DE LAS DIFERENTES PLATAFORMAS DE LA UNIDAD GESTION DE LA RED DE TELECOMUNICACIONES.</t>
  </si>
  <si>
    <t>CARLOS ANDRES MORENO VARGAS</t>
  </si>
  <si>
    <t>400-IP-030-2021</t>
  </si>
  <si>
    <t>400-PS-0672-2021</t>
  </si>
  <si>
    <t>PRESTACIÓN DE SERVICIOS TECNICOS DE GESTIÓN TECNOLÓGICA EN LA RED DE ACCESO QUE PRESTA LOS SERVICIOS DE TELEFONÍA, INTERNET Y TELEVISION EN EL ÁREA OPERATIVA A LA  UNIDAD DE MANTENIMIENTO DE LA RED FISICA ADSCRITO A LA GERENCIA UNIDAD ESTRATEGICA DE NEGOCIO DE TECNOLOGIAS DE LA INFORMACION Y COMUNICACION, APOYANDO LAS ACTIVIDADES ASOCIADAS AL DESARROLLO DEL PLAN ESTRATÉGICO DE LA UNIDAD DE NEGOCIO Y EN ESPECIAL EN EL SUB PROCESO OPERACIÓN Y MANTENIMIENTO DE REDES.</t>
  </si>
  <si>
    <t>JAMES DAVID GONZALEZ TORRES</t>
  </si>
  <si>
    <t>400-IP-031-2021</t>
  </si>
  <si>
    <t>400-PS-0673-2021</t>
  </si>
  <si>
    <t>PRESTACIÓN DE SERVICIOS PROFESIONALES PARA APOYAR A LA SUBGERENCIA DE DESARROLLO TECNOLÓGICODE LA UNIDAD ESTRATEGICA DE NEGOCIO DE TECNOLOGIAS DE LA INFORMACION Y COMUNICACION, EN LA FORMULACION Y ESTRUCTURACION DE PROGRAMAS, PLANES Y PROYECTOS ENMARCADOS EN EL PLAN ESTRATEGICO DE EMCALI EICE ESP CON EL OBJETIVO DE DINAMIZAR SU CUMPLIMIENTO.</t>
  </si>
  <si>
    <t>MAGDA ELBY GIRON MONTAÑEZ</t>
  </si>
  <si>
    <t>400-IP-037-2021</t>
  </si>
  <si>
    <t>400-PS-0674-2021</t>
  </si>
  <si>
    <t xml:space="preserve">PRESTACION DE SERVICIOS TECNICOS DE ASISTENCIA ADMINISTRATIVA  APLICANDO LAS NORMAS Y PROCEDIMIENTOS DEFINIDOS, ELABORANDO DOCUMENTACIÓN NECESARIA, CUIDANDO EL RESGUARDO Y MANTENIMIENTO DE LA CONFIDENCIALIDAD DE LA INFORMACIÓN QUE SE GENERA A FIN DE DAR CUMPLIMIENTO A CADA UNO DE ESOS PROCESOS, LOGRANDO RESULTADOS OPORTUNOS Y GARANTIZANDO LA PRESTACION EFECTIVA DEL SERVICIO. </t>
  </si>
  <si>
    <t>SANDRA PATRICIA GIRON</t>
  </si>
  <si>
    <t>400-IP-039-2021</t>
  </si>
  <si>
    <t>400-PS-0675-2021</t>
  </si>
  <si>
    <t xml:space="preserve">PRESTACIÓN DE SERVICIOS PROFESIONALES LEGALES PARA APOYAR LA GESTIÓN Y CONTROL DE LOS ACUERDOS DE COMPARTICIÓN DE INFRAESTRUCTURA CON EL PROPÓSITO DE GARANTIZAR LOS INGRESOS POR EL USO DE INFRAESTRUCTURA DE TELECOMUNICACIONES POR PARTE DE TERCEROS OPERADORES. </t>
  </si>
  <si>
    <t>MARIA VICTORIA CAICEDO CAMILO</t>
  </si>
  <si>
    <t>400-IP-040-2021</t>
  </si>
  <si>
    <t>400-PS-0676-2021</t>
  </si>
  <si>
    <t>PRESTACIÓN DE SERVICIOS TECNICOS EN LOS TEMAS ASOCIADOS CON LA DIGITALIZACIÓN DE LOS PLANOS EN CAD U OTROS SOFTWARE UTILIZADOS EN EL AREA DE LOS PRODUCTOS Y SERVICIOS PRESTADOS POR EMCALI EICE ESP</t>
  </si>
  <si>
    <t>CYNTHIA YERALDYN CANO PALACIOS</t>
  </si>
  <si>
    <t>400-IP-041-2021</t>
  </si>
  <si>
    <t>400-PS-0677-2021</t>
  </si>
  <si>
    <t>PRESTACIÓN DE SERVICIOS TECNICOS EN LOS TEMAS ASOCIADOS CON LA DIGITALIZACIÓN DE LOS PLANOS EN CAD U OTROS SOFTWARE UTILIZADOS EN EL AREA DE LOS PRODUCTOS Y SERVICIOS PRESTADOS POR EMCALI EICE ESP, ASI COMO LA CONDUCCION DE VEHICULOS QUE HAGAN PARTE DEL PARQUE AUTOMOTOR DE EMCALI EICE ESP CON LICENCIA DE CONDUCCION CATEGORIA MINIMO B1 VIGENTE</t>
  </si>
  <si>
    <t>FREDDY ALEXANDER CASTILLO MARULANDA</t>
  </si>
  <si>
    <t>400-IP-042-2021</t>
  </si>
  <si>
    <t>400-PS-0678-2021</t>
  </si>
  <si>
    <t>LUCERO ESCAMILLA GAITAN</t>
  </si>
  <si>
    <t>400-IP-043-2021</t>
  </si>
  <si>
    <t>400-PS-0679-2021</t>
  </si>
  <si>
    <t>RAFAEL HERRERA MARQUEZ</t>
  </si>
  <si>
    <t>400-IP-051-2021</t>
  </si>
  <si>
    <t>400-PS-0680-2021</t>
  </si>
  <si>
    <t>PRESTAR SERVICIOS PROFESIONALES PARA BRINDAR APOYO A LA UNIDAD COMERCIAL DE LA UENTIC, EN LOS ASUNTOS RELACIONADOS CON LA VENTA DE PRODUCTOS Y/O SERVICIOS PARA EL SEGMENTO DE GRANDES CLIENTES, MATRICULADA EN EL PLAN DE ACCIÓN DE LA UENT, REALIZANDO ACTIVIDADES DEL CANAL DE VENTAS DENOMINADO EJECUTIVOS DE CUENTA EMPRESARIAL EXTERNOS, EN LOS ASUNTOS RELACIONADOS CON LA ATENCIÓN, COMERCIALIZACIÓN, COTIZACIÓN ,VENTA Y POSTVENTA A GRANDES CLIENTES, CON EL PROPÓSITO DE INCREMENTAR LOS INGRESOS EN LA CATEGORÍA COMERCIAL Y LA  BASE DE DATOS DE CLIENTES ACTIVOS DE LOS PRODUCTOS QUE COMPONEN EL PORTAFOLIO DE SERVICIOS DE TELECOMUNICACIONES DE EMCALI.</t>
  </si>
  <si>
    <t>JORGE ARMANDO RIVERA POVEDA</t>
  </si>
  <si>
    <t>400-IP-053-2021</t>
  </si>
  <si>
    <t>400-PS-0681-2021</t>
  </si>
  <si>
    <t>PRESTAR SERVICIOS PROFESIONALES PARA BRINDAR APOYO A LA UNIDAD COMERCIAL DE LA UENTIC, EN LOS ASUNTOS RELACIONADOS CON LA VENTA DE PRODUCTOS Y/O SERVICIOS PARA EL SEGMENTO EMPRESARIAL PYMES, MATRICULADA EN EL PLAN DE ACCIÓN DE LA UENTIC, REALIZANDO ACTIVIDADES DEL CANAL DE VENTAS DENOMINADO EJECUTIVOS DE CUENTA EMPRESARIAL PYMES EXTERNOS, EN LOS ASUNTOS RELACIONADOS CON LA ATENCIÓN, COMERCIALIZACIÓN, COTIZACIÓN ,VENTA Y POSTVENTA A CLIENTES DEL SEGMENTO DE LAS PYMES, CON EL PROPÓSITO DE INCREMENTAR LOS INGRESOS EN LA CATEGORÍA COMERCIAL Y LA  BASE DE DATOS DE CLIENTES ACTIVOS DE LOS PRODUCTOS QUE COMPONEN EL PORTAFOLIO DE SERVICIOS DE TELECOMUNICACIONES DE EMCALI.</t>
  </si>
  <si>
    <t>FANNY YENCY SANCHEZ BALLESTEROS</t>
  </si>
  <si>
    <t>400-IP-055-2021</t>
  </si>
  <si>
    <t>400-PS-0682-2021</t>
  </si>
  <si>
    <t>PAOLA ANDREA POSADA SANCHEZ</t>
  </si>
  <si>
    <t>400-IP-056-2021</t>
  </si>
  <si>
    <t>400-PS-0683-2021</t>
  </si>
  <si>
    <t>RUBEN DARIO ROBLES PERLAZA</t>
  </si>
  <si>
    <t>400-IP-059-2021</t>
  </si>
  <si>
    <t>400-PS-0684-2021</t>
  </si>
  <si>
    <t>PRESTACIÓN  DE SERVICIOS PROFESIONALES PARA REALIZAR EL ACOMPAÑAMIENTO, APOYO A LA UNIDAD COMERCIAL DE LA UENTIC, ANÁLISIS EN LAS ACTIVIDADES DE VENTAS Y/O RETENCIÓN Y/O FIDELIZACIÓN Y/O BACKORDER Y/O RECUPERACIÓN DEL PORTAFOLIO DE SERVICIOS DE EMCALI EICE ESP A TRAVÉS DE LOS CANALES DE DISTRIBUCIÓN PUERTA A PUERTA (PAP) Y/O CENTRO DE ATENCIÓN Y/O TELEMERCADEO Y/O RETAILER U OTRO CANAL QUE SE IMPLEMENTE REALIZANDO SEGUIMIENTO AL CICLO COMPLETO: INSTALACIÓN, FACTURACIÓN, FIDELIZACIÓN, RECUPERACIÓN, RETENCIÓN DE LOS CLIENTES CAPTADOS Y/O VINCULADOS, QUE CONLLEVAN AL INCREMENTO DEL ARPU, GENERANDO UNA MAYOR BASE DE INGRESOS PARA EL AÑO 2021.</t>
  </si>
  <si>
    <t>JAIME EDWARD MARTINEZ RECALDE</t>
  </si>
  <si>
    <t>400-IP-063-2021</t>
  </si>
  <si>
    <t>400-PS-0685-2021</t>
  </si>
  <si>
    <t>PRESTACIÓN DE SERVICIOS PROFESIONALES PARA APOYAR LA PLANEACIÓN, SEGUIMIENTO Y CONTROL AL ASEGURAMIENTO DE INGRESOS CON EL PROPÓSITO DE REDUCIR LA PERDIDA Y/O FUGA EN LOS INGRESOS DE LA UENTIC DE EMCALI, PROVOCADOS POR DIVERSAS CAUSAS.</t>
  </si>
  <si>
    <t>CINDY VANESSA QUIJANO PUENTES</t>
  </si>
  <si>
    <t>400-IP-066-2021</t>
  </si>
  <si>
    <t>400-PS-0686-2021</t>
  </si>
  <si>
    <t>PRESTACION DE SERVICIOS TECNICOS DE APOYO A TODAS LAS ACTIVIDADES OPERATIVAS DE LA UNIDAD DE INSTALACIONES Y CONFIGURACION DE LA SUBGERENCIA COMERCIAL DE LA GUENTIC   DE EMCALI EICE ESP EN LO RELACIONADO CON EL PROCESAMIENTO DE INFORMACIÓN, REGISTRO EN BASES DE DATOS LOCALES, ACTUALIZACION EN EL SISTEMA DE GESTION DE SERVICIOS, RECOPILACION DE INFORMACION, ESTADISTICA, ELABORACION DE INFORMES DE SEGUIMIENTO INTERNO, GESTION DE PROCESOS DE REQUISICION DE MATERIALES Y EQUIPOS, Y LA ELABORACION DE INFORMES DE RESULTADOS PARA CLIENTES ESPECIALES DEL SECTOR GOBIERNO TALES COMO SECRETARIA DE EDUCACION MUNICIPAL DE CALI Y SECRETARIA DE EDUCACION MUNICIPAL DE YUMBO.</t>
  </si>
  <si>
    <t>JENNY ROCIO ORTIZ VEGA</t>
  </si>
  <si>
    <t>400-IP-069-2021</t>
  </si>
  <si>
    <t>400-PS-0687-2021</t>
  </si>
  <si>
    <t>PRESTACIÓN DE SERVICIOS DE APOYO A LA SUPERVISION DE LAS ACTIVIDADES DE INSTALACIÓN, DIAGNÓSTICO, AUTO-INSTALACIÓN Y/O SERVICIOS CONFIGURADOS EN LOS MISMOS DE IPTV, BANDA ANCHA Y VOZ DE RED DE COBRE Y RED DE FTTH, PARA MEJORAR LA CALIDAD DE SERVICIO AL USUARIO.</t>
  </si>
  <si>
    <t>CARLOS ARTURO ORTIZ MENDIETA</t>
  </si>
  <si>
    <t>400-IP-012-2021</t>
  </si>
  <si>
    <t>400-PS-0819-2021</t>
  </si>
  <si>
    <t>PRESTACIÓN DE SERVICIOS PROFESIONALES PARA EL DESARROLLO DE NUEVOS PRODUCTOS EN LA RED INALÁMBRICA QUE AMPLÍEN LA OFERTA COMERCIAL DE EMCALI EICE ESP. ASEGURAMIENTO DEL CICLO COMERCIAL DE CADA PRODUCTO Y/O SERVICIO DEL PORTAFOLIO A TRAVÉS DEL PLANTEAMIENTO Y ESTRUCTURACIÓN DE POLÍTICAS Y ESTRATEGIAS QUE CONDUZCAN AL POSICIONAMIENTO DEL MISMO A PARTIR DE LOS PROCESOS DE SEGMENTACIÓN DE MERCADO.</t>
  </si>
  <si>
    <t>KELLY JOHANNA MEJÍA OBANDO</t>
  </si>
  <si>
    <t>400-IP-018-2021</t>
  </si>
  <si>
    <t>400-PS-0820-2021</t>
  </si>
  <si>
    <t>PRESTACIÓN DE SERVICIOS TECNICOS PARA APOYAR LA IMPLEMENTACIÓN DE LAS METODOLOGÍA ERM PARA RIESGOS DE LOS PROCESOS ESTABLECIDOS EN LA EMPRESA; LA GUÍA PARA LA ADMINISTRACIÓN DEL RIESGO EMPRESARIAL Y EL DISEÑO DE CONTROLES EN ENTIDADES PÚBLICAS PARA DAR CUMPLIMIENTO A LA LEY 1474 DE RIESGOS DE CORRUPCIÓN EN EMCALI EICE ESP, BRINDANDO RESPALDO EN LA GESTIÓN DE LOS PROCESOS DE CALIDAD EMPRESARIAL DE LA GUENTIC.</t>
  </si>
  <si>
    <t>GUSTAVO ANDRES GIL TABORDA</t>
  </si>
  <si>
    <t>400-IP-071-2021</t>
  </si>
  <si>
    <t>400-PS-0821-2021</t>
  </si>
  <si>
    <t>PRESTACIÓN DE SERVICIOS PROFESIONALES EN EMCALI EICE ESP CUYO OBJETIVO ES APOYAR EN LA GESTIÓN DE LA CONSECUCION DE LOS BIENES, RECURSOS  Y SERVICIOS REQUERIDOS PARA LA OPERACION, MANTENIMIENTO Y MEJORAMIENTO DE LAS PLATAFORMAS E INFRAESTRUCTURA TECNOLÓGICA PARA LOS SERVICIOS DETELECOMUNICACIONES PRESTADOS POR EMCALI.</t>
  </si>
  <si>
    <t>CLAUDIA KATHERINE CAÑAR SARRIA</t>
  </si>
  <si>
    <t>400-IP-050-2021</t>
  </si>
  <si>
    <t>400-PS-0822-2021</t>
  </si>
  <si>
    <t>PRESTAR SERVICIOS PROFESIONALES PARA BRINDAR APOYO  A LA UNIDAD COMERCIAL DE LA UENTIC, EN LOS ASUNTOS RELACIONADOS CON LA VENTA DE PRODUCTOS Y/O SERVICIOS PARA EL SEGMENTO EMPRESARIAL, MATRICULADA EN EL PLAN DE ACCIÓN DE LA UENT, REALIZANDO ACTIVIDADES DEL BACKOFFICE, EN LOS ASUNTOS RELACIONADOS CON LA VENTA Y POSTVENTA A CLIENTES DEL SEGMENTO DE LAS PYMES, CON EL PROPÓSITO DE INCREMENTAR LA BASE DE DATOS DE CLIENTES ACTIVOS DE LOS PRODUCTOS QUE COMPONEN EL PORTAFOLIO DE SERVICIOS DE TELECOMUNICACIONES DE EMCALI EICE ESP.</t>
  </si>
  <si>
    <t>JAMES ANIBAL MORENO OSPINA</t>
  </si>
  <si>
    <t>400-IP-052-2021</t>
  </si>
  <si>
    <t>400-PS-0823-2021</t>
  </si>
  <si>
    <t>ALEXANDER VILLAQUIRAN OTALVARO</t>
  </si>
  <si>
    <t>400-IP-054-2021</t>
  </si>
  <si>
    <t>400-PS-0824-2021</t>
  </si>
  <si>
    <t>ILDA ADRIANA DE LA CRUZ NARVAEZ</t>
  </si>
  <si>
    <t>400-IP-058-2021</t>
  </si>
  <si>
    <t>400-PS-0825-2021</t>
  </si>
  <si>
    <t xml:space="preserve">DANIEL SUAREZ VARGAS  </t>
  </si>
  <si>
    <t>400-IP-062-2021</t>
  </si>
  <si>
    <t>400-PS-0826-2021</t>
  </si>
  <si>
    <t>PRESTACIÓN DE SERVICIOS PROFESIONALES EN MERCADEO PARA APOYAR LA NEGOCIACIÓN Y PARTICIPACIÓN EN EL DISEÑO DEL PLAN DE MERCADEO DE LA UNIDAD COMERCIAL QUE PERMITIRÁ CUMPLIR CON LOS OBJETIVOS ESTRATÉGICOS,  A SU VEZ IMPLEMENTAR ESTRATEGIAS DE MERCADEO DE LOS PRODUCTOS Y SERVICIOS DEL PORTAFOLIO DE TELECOMUNICACIONES CONTRIBUYENDO AL CUMPLIMIENTO DE LOS DIFERENTES OBJETIVOS Y ESTRATEGIAS COMERCIALES QUE SE TRACEN CON EL FIN AMPLIAR LA PARTICIPACIÓN EN EL MERCADO Y  LA RETENCIÓN Y FIDELIZACIÓN DE LOS CLIENTES.</t>
  </si>
  <si>
    <t>TERESA ROCIO CERON</t>
  </si>
  <si>
    <t>400-IP-064-2021</t>
  </si>
  <si>
    <t>400-PS-0827-2021</t>
  </si>
  <si>
    <t>PRESTACIÓN  DE SERVICIOS PROFESIONALES PARA BRINDAR APOYO A LA UNIDAD COMERCIAL DE LA UENTIC EN EL ANÁLISIS DE ACTIVIDADES DE VENTAS, RETENCIÓN, FIDELIZACIÓN, BACKORDER, GESTIÓN Y RESPUESTA DE PQRS Y/O DERECHOS DE PETICIÓN QUE PERMITAN DAR RESPUESTA OPORTUNA A LAS SOLICITUDES Y AYUDAR A LA RECUPERACIÓN DEL PORTAFOLIO DE SERVICIOS DE EMCALI EICE ESP A TRAVÉS DE LOS CANALES DE DISTRIBUCIÓN PUERTA A PUERTA (PAP) Y/O CENTRO DE ATENCIÓN Y/O TELEMERCADEO Y/O RETAILER U OTRO CANAL QUE SE IMPLEMENTE REALIZANDO SEGUIMIENTO AL CICLO COMPLETO: INSTALACIÓN, FACTURACIÓN, FIDELIZACIÓN, RECUPERACIÓN, RETENCIÓN DE LOS CLIENTES CAPTADOS Y/O VINCULADOS, QUE CONLLEVAN AL INCREMENTO DEL ARPU, GENERANDO UNA MAYOR BASE DE INGRESOS PARA EL AÑO 2021.</t>
  </si>
  <si>
    <t>STEPHANIA HIDALGO GIRALDO</t>
  </si>
  <si>
    <t>400-IP-067-2021</t>
  </si>
  <si>
    <t>400-PS-0828-2021</t>
  </si>
  <si>
    <t>PRESTACIÓN DE SERVICIOS TÉCNICOS EN EL ÁREA FUNCIONAL INSTALACIÓN DE NUEVOS SERVICIOS PARA REALIZAR APOYO A LA SUPERVISIÓN DE LAS ACTIVIDADES DE INSTALACIÓN, DIÁGNÓSTICO, INSTALACIONES, Y/O LOS SERVICIOS CONFIGURADOS EN LOS MISMOS TATNO EN LAS REDES DE COBRE COMO FTTH, QUE PERMITAN LA MEJORA DE LA CALIDAD DEL SERVICIO.</t>
  </si>
  <si>
    <t>LUIS FERNANDO MENDEZ GIRON</t>
  </si>
  <si>
    <t>400-IP-016-2021</t>
  </si>
  <si>
    <t>400-PS-0900-2021</t>
  </si>
  <si>
    <t>PRESTACIÓN DE SERVICIOS PROFESIONALES A LA GERENCIA DE LA UNIDAD ESTRATÉGICA NEGOCIO DE UENTIC DE EMCALI CON EL PROPÓSITO DE ASISTIR Y APOYAR A LA GERENCIA EN LA ELABORACIÓN Y PRESENTACIÓN DE INFORMES FINANCIEROS Y ESTADÍSTICOS, ANÁLISIS DE BASES DE DATOS Y FORMULACIÓN, EVALUACIÓN Y SEGUIMIENTO DE INDICADORES.</t>
  </si>
  <si>
    <t>MARITZA CADENA RODRIGUEZ</t>
  </si>
  <si>
    <t>400-IP-017-2021</t>
  </si>
  <si>
    <t>400-PS-0902-2021</t>
  </si>
  <si>
    <t>PRESTACIÓN DE SERVICIOS PROFESIONALES DE APOYO EN EL ASEGURAMIENTO DE INGRESOS A LA GERENCIA DE LA UNIDAD ESTRATÉGICA NEGOCIO DE UENTIC DE EMCALI, CON EL PROPÓSITO DE APOYAR EN LAS ACTIVIDADES RELACIONADAS CON LA FIDELIZACIÓN Y RETENCIÓN DE CLIENTES, ANALIZANDO E IMPLEMENTANDO ALTERNATIVAS PARA EVITAR SU DESERCIÓN Y POR LO TANTO PROPENDER AL OBJETIVO ESTRATÉGICO DE “AUMENTAR LA PARTICIPACIÓN EN EL MERCADO” Y “CRECER CON SOSTENIBILIDAD Y RENTABILIDAD”</t>
  </si>
  <si>
    <t>ROSA EDILMA PORTILLO PERDOMO</t>
  </si>
  <si>
    <t>400-IP-057-2021</t>
  </si>
  <si>
    <t>400-PS-0901-2021</t>
  </si>
  <si>
    <t>PRESTAR SERVICIOS TECNICOS PARA BRINDAR APOYO A LA UNIDAD COMERCIAL DE LA UENTIC, EN LOS ASUNTOS RELACIONADOS CON LA VENTA DE PRODUCTOS Y/O SERVICIOS PARA EL SEGMENTO EMPRESARIAL, MATRICULADA EN EL PLAN DE ACCIÓN DE LA UENT, REALIZANDO ACTIVIDADES DEL BACKOFFICE, EN LOS ASUNTOS RELACIONADOS CON LA VENTA Y POSTVENTA A CLIENTES DEL SEGMENTO DE LAS PYMES, CON EL PROPÓSITO DE INCREMENTAR LA BASE DE DATOS DE CLIENTES ACTIVOS DE LOS PRODUCTOS QUE COMPONEN EL PORTAFOLIO DE SERVICIOS DE TELECOMUNICACIONES DE EMCALI E.I.C.E. E.S.P.</t>
  </si>
  <si>
    <t>JHON JAIRO VALENCIA MURILLO</t>
  </si>
  <si>
    <t>400-IP-010-2021</t>
  </si>
  <si>
    <t>400-PS-0904-2021</t>
  </si>
  <si>
    <t>PRESTACION DE SERVICIOS DE ASISTENCIA ADMINISTRATIVA  APLICANDO LAS NORMAS Y PROCEDIMIENTOS DEFINIDOS, ELABORANDO DOCUMENTACIÓN NECESARIA, CUIDANDO EL RESGUARDO Y MANTENIMIENTO DE LA CONFIDENCIALIDAD DE LA INFORMACIÓN QUE SE GENERA A FIN DE DAR CUMPLIMIENTO A CADA UNO DE ESOS PROCESOS, LOGRANDO RESULTADOS OPORTUNOS Y GARANTIZANDO LA PRESTACION EFECTIVA DEL SERVICIO.</t>
  </si>
  <si>
    <t>LEIDY VIVIANA GOYES CARANGUAY</t>
  </si>
  <si>
    <t>400-IP-068-2021</t>
  </si>
  <si>
    <t>400-PS-0939-2021</t>
  </si>
  <si>
    <t>PRESTACIÓN DE SERVICIOS DE APOYO (7X24) A LA SUPERVISION DE LAS ACTIVIDADES OPERATIVAS REALIZADAS DE LA UNIDAD DE INSTALACIÓN Y CONFIGURACION ADSCRITA A LA GUENTIC Y SERVICIOS CONFIGURADOS EN LOS MISMOS DE IPTV, BANDA ANCHA Y VOZ DE RED DE COBRE Y RED DE FTTH, PARA MEJORAR LA CALIDAD DE SERVICIO AL USUARIO.</t>
  </si>
  <si>
    <t>ANDRES DAVID CARMONA MARMOLEJO</t>
  </si>
  <si>
    <t>400-IP-019-2021</t>
  </si>
  <si>
    <t>400-PS-0940-2021</t>
  </si>
  <si>
    <t>PRESTACIÓN DE SERVICIOS CON EL FIN DE APOYAR EL LEVANTAMIENTO DE LA INFORMACIÓN REQUERIDA PARA LA FORMULACIÒN Y SEGUIMIENTO DE PLANES Y PROGRAMAS EN LA UNIDAD ESTRATÉGICA DE NEGOCIO DE TECNOLOGIAS DE LA INFORMACIÓN Y COMUNICACIÓN.</t>
  </si>
  <si>
    <t>YESENIA BURBANO CARVAJAL</t>
  </si>
  <si>
    <t>400-IP-032-2021</t>
  </si>
  <si>
    <t>400-PS-0938-2021</t>
  </si>
  <si>
    <t>PRESTACION DE SERVICIOS PROFESIONALES PARA APOYAR EN LA CONFIGURACION DE LOS EQUIPOS, PLANEACION, ADMINISTRACCION, INGENIERIA  EN LOS PROYECTOS DE AWS AMAZON WEB SERVICES , TOWER 3, LUMEN ( CENTUR LINK), IMPLEMENTACION DE RED FTTH Y PROYECTOS DEFINIDOS POR LA GERENCIA DE TECNOLOGIAS Y COMUNICACIONES,  Y SOPORTE LA OPERACIÓN DEL NEGOCIO Y ELABORACIÓN DE LOS DIFERENTES INFORMES DE SEGUIMIENTO Y CONTROL PARA LA BUENA PRESTACIÓN DE LOS SERVICIOS DE TELECOMUNICACIONES DE EMCALI EICE ESP.</t>
  </si>
  <si>
    <t>HUBERT CIFUENTES GARCIA</t>
  </si>
  <si>
    <t>400-IP-034-2021</t>
  </si>
  <si>
    <t>400-PS-0937-2021</t>
  </si>
  <si>
    <t>PRESTACIÓN DE SERVICIOS PROFESIONALES DE SOPORTE TÉCNICO PARA APOYAR LA ADMINISTRACIÓN Y CONFIGURACIÓN DE LOS EQUIPOS DE TELECOMUNICACIONES MEDIANTE EL DESARROLLO E IMPLEMENTACIÓN DE PROYECTOS QUE SE DERIVEN DE LA ARQUITECTURA DEFINITIVA, QUE SOPORTE LA OPERACIÓN DEL NEGOCIO Y ELABORACIÓN DE LOS DIFERENTES INFORMES DE SEGUIMIENTO Y CONTROL PARA LA BUENA PRESTACIÓN DE LOS SERVICIOS DE TELECOMUNICACIONES DE EMCALI EICE ESP.</t>
  </si>
  <si>
    <t>JEFFREY GOMEZ PAZ</t>
  </si>
  <si>
    <t>400-IP-082-2021</t>
  </si>
  <si>
    <t>400-PS-0988-2021</t>
  </si>
  <si>
    <t>PRESTACIÓN DE SERVICIOS PROFESIONALES PARA APOYAR A LA SUBGERENCIA DE DESARROLLO TECNOLÓGICO DE LA UNIDAD ESTRATEGICA DE NEGOCIO DE TECNOLOGIAS DE LA INFORMACION Y COMUNICACION  A TRAVÉS DE LA IMPLEMENTACIÓN, SEGUIMIENTO Y CONTROL A LA GESTIÓN ADMINISTRATIVA, QUE PERMITAN CONTROLAR LAS ACTIVIDADES PROPIAS DE LAS ÁREAS.</t>
  </si>
  <si>
    <t>MONICA ALEXANDRA RENGIFO ARAQUE</t>
  </si>
  <si>
    <t>400-IP-044-2021</t>
  </si>
  <si>
    <t>400-PS-0903-2021</t>
  </si>
  <si>
    <t>PRESTACIÓN DE SERVICIOS PROFESIONALES EN LOS TEMAS ASOCIADOS CON EL DISEÑO DE LAS REDES DE TELECOMUNICACIONES EN EL ÁREA DE LOS PRODUCTOS Y SERVICIOS PRESTADOS POR EMCALI EICE ESP, ASÍ COMO LA CONDUCCIÓN DE VEHÍCULOS QUE HAGAN PARTE DEL PARQUE AUTOMOTOR DE EMCALI EICE ESP CON LICENCIA DE CONDUCCIÓN CATEGORÍA MÍNIMO B1 VIGENTE.</t>
  </si>
  <si>
    <t>OMAR FERNANDO RIVAS ASPRILLA</t>
  </si>
  <si>
    <t>400-IP-045-2021</t>
  </si>
  <si>
    <t>400-PS-1021-2021</t>
  </si>
  <si>
    <t>PRESTACIÓN DE SERVICIOS PROFESIONALES PARA BRINDAR APOYO EN LA PLANEACIÓN DE GERENCIA DE PROYECTOS Y ESTRUCTURACIÓN DE PROYECTOS DENTRO DE LA PMO DE LA GERENCIA UNIDAD ESTRATEGICA DE NEGOCIO DE TECNOLOGIAS Y COMUNICACIÓN DE EMCALI.</t>
  </si>
  <si>
    <t>GLORIA ISABEL RICO MONTOYA</t>
  </si>
  <si>
    <t>400-IP-002-2021</t>
  </si>
  <si>
    <t>400-PS-1022-2021</t>
  </si>
  <si>
    <t>PRESTACIÓN DE SERVICIOS DE ASESORIA ESPECIALIZADOS PARA REALIZAR LA ACTUALIZACIÓN DE LA ARQUITECTURA EMPRESARIAL DE LAS TELECOMUNICACIONES DE LA GERENCIA UNIDAD ESTRATEGICA DE NEGOCIO DE LAS TIC´S</t>
  </si>
  <si>
    <t>GILBER CORRALES RUBIANO</t>
  </si>
  <si>
    <t>400-IP-072-2021</t>
  </si>
  <si>
    <t>400-PS-1023-2021</t>
  </si>
  <si>
    <t>DIANA PATRICIA MEJIA GONZALEZ</t>
  </si>
  <si>
    <t>400-IP-075-2021</t>
  </si>
  <si>
    <t>400-PS-1024-2021</t>
  </si>
  <si>
    <t>MAURICIO GIRALDO GARCES</t>
  </si>
  <si>
    <t>400-IP-060-2021</t>
  </si>
  <si>
    <t>400-PS-1025-2021</t>
  </si>
  <si>
    <t>INGRID YANETH VICTORIA LOPEZ</t>
  </si>
  <si>
    <t>400-IP-076-2021</t>
  </si>
  <si>
    <t>400-PS-1026-2021</t>
  </si>
  <si>
    <t>PRESTACIÓN DE SERVICIOS PROFESIONALES EN MERCADEO PARA APOYAR LA NEGOCIACIÓN Y PARTICIPACIÓN EN EL DISEÑO DEL PLAN DE MERCADEO DE LA UNIDAD COMERCIAL QUE PERMITIRÁ CUMPLIR CON LOS OBJETIVOS ESTRATÉGICOS, A SU VEZ IMPLEMENTAR ESTRATEGIAS DE MERCADEO DE LOS PRODUCTOS Y SERVICIOS DEL PORTAFOLIO DE TELECOMUNICACIONES CONTRIBUYENDO AL CUMPLIMIENTO DE LOS DIFERENTES OBJETIVOS Y ESTRATEGIAS COMERCIALES QUE SE TRACEN CON EL FIN AMPLIAR LA PARTICIPACIÓN EN EL MERCADO Y  LA RETENCIÓN Y FIDELIZACIÓN DE LOS CLIENTES.</t>
  </si>
  <si>
    <t>JOHN EDGAR ASPRILLA ESCOBAR</t>
  </si>
  <si>
    <t>400-IP-007-2021</t>
  </si>
  <si>
    <t>400-PS-1076-2021</t>
  </si>
  <si>
    <t>PRESTACIÓN DE SERVICIOS PROFESIONALES PARA BRINDAR APOYO EN EL SEGUIMIENTO Y CONTROL DE LOS CONTRATOS DE CONTENIDO DE TELEVISIÓN EN EJECUCIÓN Y POR REALIZAR EN LA GERENCIA UNIDAD ESTRATÉGICA DE NEGOCIO DE TECNOLOGÍAS DE INFORMACIÓN Y COMUNICACIÓN DE EMCALI EICE ESP.</t>
  </si>
  <si>
    <t>JOSE ALEJANDRO VIDAL FERNANDEZ</t>
  </si>
  <si>
    <t>400-IP-074-2021</t>
  </si>
  <si>
    <t>400-PS-1077-2021</t>
  </si>
  <si>
    <t>LINA MARIA GARCIA MERA</t>
  </si>
  <si>
    <t>400-IP-077-2021</t>
  </si>
  <si>
    <t>400-PS-1162-2021</t>
  </si>
  <si>
    <t>PRESTACIÓN DE SERVICIOS TÉCNICOS PARA EJECUTAR LAS ACTIVIDADES DE FIDELIZACIÓN Y RETENCIÓN RELACIONADAS CON LA ATENCIÓN, ANÁLISIS Y REGISTRO DE LAS PETICIONES, QUEJAS Y RECLAMOS EFECTUADOS DE FORMA PERSONAL (VERBAL O ESCRITA), POR PARTE DE LOS CLIENTES DE EMCALI EICE, ASÍ COMO TAMBIÉN LAS ACTIVIDADES DE COLA COMERCIAL, COLA SMQR O CUALQUIER COLA QUE SE CREE PARA ATENCIÓN DE CLIENTES.</t>
  </si>
  <si>
    <t>NATACHA RODRIGUEZ GOMEZ</t>
  </si>
  <si>
    <t>400-IP-004-2021</t>
  </si>
  <si>
    <t>400-PS-1194-2021</t>
  </si>
  <si>
    <t>PRESTACIÓN DE SERVICIOS PROFESIONALES PARA LA GESTIÓN DE RECURSOS EXTERNOS, APLICACIÓN A CONVOCATORIAS PÚBLICAS, PLANEACIÓN ESTRATÉGICA, GERENCIA DE PROYECTOS Y ESTRUCTURACIÓN DE PROYECTOS DENTRO DE LA PMO DE LA GERENCIA UNIDAD ESTRATEGICA DE NEGOCIO DE LAS TIC´S DE EMCALI.</t>
  </si>
  <si>
    <t>NELSON ISMAEL PEREZ RENDON</t>
  </si>
  <si>
    <t>400-IP-080-2021</t>
  </si>
  <si>
    <t>400-PS-1199-2021</t>
  </si>
  <si>
    <t>ANDRES MAURICIO GONZALEZ GUTIERREZ</t>
  </si>
  <si>
    <t>400-IP-079-2021</t>
  </si>
  <si>
    <t>400-PS-1198-2021</t>
  </si>
  <si>
    <t>ROSA ELISA LIBREROS CARDONA</t>
  </si>
  <si>
    <t>400-IP-081-2021</t>
  </si>
  <si>
    <t>400-PS-1197-2021</t>
  </si>
  <si>
    <t>PRESTACIÓN DE SERVICIOS DE APOYO EN ACTIVIDADES DE FIDELIZACIÓN Y RETENCIÓN RELACIONADAS CON LA ATENCIÓN Y REGISTRO DE LAS PETICIONES, QUEJAS Y RECLAMOS EFECTUADOS DE FORMA PERSONAL (VERBAL O ESCRITA), POR PARTE DE LOS CLIENTES DE EMCALI EICE.</t>
  </si>
  <si>
    <t>ALEXANDER HURTADO BEDOYA</t>
  </si>
  <si>
    <t>400-IP-078-2021</t>
  </si>
  <si>
    <t>400-PS-1196-2021</t>
  </si>
  <si>
    <t>ALEXANDER SOLANO VILLAMARIN</t>
  </si>
  <si>
    <t>400-IP-073-2021</t>
  </si>
  <si>
    <t>400-PS-1195-2021</t>
  </si>
  <si>
    <t>PRESTACIÓN  DE SERVICIOS PROFESIONALES PARA REALIZAR EL ACOMPAÑAMIENTO, APOYO A LA UNIDAD COMERCIAL DE LA UENT, ANÁLISIS EN LAS ACTIVIDADES DE VENTAS Y/O RETENCIÓN Y/O FIDELIZACIÓN Y/O BACKORDER Y/O RECUPERACIÓN DEL PORTAFOLIO DE SERVICIOS DE EMCALI EICE ESP A TRAVÉS DE LOS CANALES DE DISTRIBUCIÓN PUERTA A PUERTA (PAP) Y/O CENTRO DE ATENCIÓN Y/O TELEMERCADEO Y/O RETAILER U OTRO CANAL QUE SE IMPLEMENTE REALIZANDO SEGUIMIENTO AL CICLO COMPLETO: INSTALACIÓN, FACTURACIÓN, FIDELIZACIÓN, RECUPERACIÓN, RETENCIÓN DE LOS CLIENTES CAPTADOS Y/O VINCULADOS, QUE CONLLEVAN AL INCREMENTO DEL ARPU, GENERANDO UNA MAYOR BASE DE INGRESOS PARA EL AÑO 2021.</t>
  </si>
  <si>
    <t>RONAL YESID AGUILAR QUINTERO</t>
  </si>
  <si>
    <t>400-IP-083-2021</t>
  </si>
  <si>
    <t>400-PS-1193-2021</t>
  </si>
  <si>
    <t>DURLERY ARGUEDAS CORREA</t>
  </si>
  <si>
    <t>400-IP-084-2021</t>
  </si>
  <si>
    <t>400-PS-1274-2021</t>
  </si>
  <si>
    <t xml:space="preserve">PRESTACIÓN DE SERVICIOS DE APOYO PARA LAS ACTIVIDADES DE SUPERVISION Y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t>
  </si>
  <si>
    <t>ALEJANDRO VILLADA RESTREPO</t>
  </si>
  <si>
    <t>400-IP-085-2021</t>
  </si>
  <si>
    <t>400-PS-1275-2021</t>
  </si>
  <si>
    <t>MARINO JUNIOR CAICEDO LOZANO</t>
  </si>
  <si>
    <t>400-IP-086-2021</t>
  </si>
  <si>
    <t>400-PS-1276-2021</t>
  </si>
  <si>
    <t>MONICA GRANADA ROJAS</t>
  </si>
  <si>
    <t>400-IP-087-2021</t>
  </si>
  <si>
    <t>400-PS-1277-2021</t>
  </si>
  <si>
    <t xml:space="preserve">PRESTACIÓN DE SERVICIOS DE APOYO PARA LAS ACTIVIDADES DE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t>
  </si>
  <si>
    <t>DAVID STEVEN ANGULO CALDERON</t>
  </si>
  <si>
    <t>400-IP-088-2021</t>
  </si>
  <si>
    <t>400-PS-1278-2021</t>
  </si>
  <si>
    <t>YINNA PAOLA RIVERA LATORRE</t>
  </si>
  <si>
    <t>400-IP-089-2021</t>
  </si>
  <si>
    <t>400-PS-1279-2021</t>
  </si>
  <si>
    <t>JULIANA ANDREA DIAZ NAZARIT</t>
  </si>
  <si>
    <t>400-IP-090-2021</t>
  </si>
  <si>
    <t>400-PS-1280-2021</t>
  </si>
  <si>
    <t>LUIS ANGEL VALDES MOSQUERA</t>
  </si>
  <si>
    <t>400-IP-091-2021</t>
  </si>
  <si>
    <t>400-PS-1421-2021</t>
  </si>
  <si>
    <t>PRESTACIÓN DE SERVICIOS PROFESIONALES CON EL PROPÓSITO DE LIDERAR Y GARANTIZAR LA ACTUALIZACIÓN DEL INVENTARIO DE HARDWARE, SOFTWARE E INFRAESTRUCTURA DE LOS CENTROS DE DATOS A FIN DE MEJORAR Y/O MODIFICAR LOS INDICADORES DE GESTION Y PLANES OPERATIVOS, ACTUALIZANDO DE FORMA PERMANENTE LA DOCUMENTACIÓN DE LA INFRAESTRUCTURA TECNOLÓGICA PARA LOS SERVICIOS IP NECESARIOS PARA EL FUNCIONAMIENTO DEL SERVICIO DE INTERNET BANDA ANCHA, IPTV Y CENTROS DE DATOS HÍBRIDOS, DE IGUAL FORMA APOYAR LAS INVESTIGACIONES DE SEGURIDAD QUE SON REQUERIDAS POR EL MINTIC Y LOS MULTIPLES ENTES DE CONTROL NACIONALES.</t>
  </si>
  <si>
    <t>JOAN SAMIR ROSALES CADENA</t>
  </si>
  <si>
    <t>400-IP-092-2021</t>
  </si>
  <si>
    <t>400-PS-1422-2021</t>
  </si>
  <si>
    <t>PRESTACIÓN DE SERVICIOS TECNICOS DE APOYO PARA FIDELIZAR Y RETENER CLIENTES, REALIZANDO ACTIVIDADES DE ATENCIÓN  TELEFONICA PARA RECEPCIONAR, DIAGNOSTICAR, PROBAR, ENRUTAR Y CERRAR REPORTES DE FALLA; ASI COMO ENRUTAR Y/O CERRAR INSTALACIONES. ADEMAS DE GENERAR INFORMES ESTADÍSTICOS.</t>
  </si>
  <si>
    <t>EIBER HERNAN VARELA MAPPE</t>
  </si>
  <si>
    <t>400-IP-093-2021</t>
  </si>
  <si>
    <t>400-PS-1423-2021</t>
  </si>
  <si>
    <t>MILTON FERNANDO QUIROGA AGUILAR</t>
  </si>
  <si>
    <t>400-IP-095-2021</t>
  </si>
  <si>
    <t>400-PS-1487-2021</t>
  </si>
  <si>
    <t>LUISA IRENE QUINTERO CAICEDO</t>
  </si>
  <si>
    <t>400-IP-096-2021</t>
  </si>
  <si>
    <t>400-PS-1488-2021</t>
  </si>
  <si>
    <t>VIVIANA PATRICIA DIAZ OCAMPO</t>
  </si>
  <si>
    <t>400-IP-094-2021</t>
  </si>
  <si>
    <t>400-PS-1489-2021</t>
  </si>
  <si>
    <t>PRESTACIÓN DE SERVICIOS TÉCNICOS DE APOYO EN LA UNIDAD COMERCIAL DE EMCALI EICE ESP CON EL FIN DE REALIZAR ACTIVIDADES DEL BACKOFFICE, EN LOS ASUNTOS RELACIONADOS CON LA VENTA Y POSTVENTA A GRANDES CLIENTES, CON EL PROPÓSITO DE INCREMENTAR LA BASE DE DATOS DE CLIENTES ACTIVOS DE LOS PRODUCTOS QUE COMPONEN EL PORTAFOLIO DE SERVICIOS DE TELECOMUNICACIONES DE EMCALI EICE ESP.</t>
  </si>
  <si>
    <t>ELIANA FERNANDA PALACIO BETANCOURT</t>
  </si>
  <si>
    <t>400-IP-098-2021</t>
  </si>
  <si>
    <t>400-PS-1490-2021</t>
  </si>
  <si>
    <t>PRESTAR SERVICIOS TECNICOS PARA BRINDAR APOYO A LA UNIDAD COMERCIAL, EN LOS ASUNTOS RELACIONADOS CON LA VENTA DE PRODUCTOS Y/O SERVICIOS PARA EL SEGMENTO EMPRESARIAL, MATRICULADA EN EL PLAN DE ACCIÓN DE LA UENTIC, REALIZANDO ACTIVIDADES DEL BACKOFFICE EN LOS ASUNTOS CON LA VENTA Y POSTVENTA A CLIENTES DEL SEGMENTO DE LAS PYMES.</t>
  </si>
  <si>
    <t>CARLOS ALBERTO NAÑEZ ZUÑIGA</t>
  </si>
  <si>
    <t>400-IP-099-2021</t>
  </si>
  <si>
    <t>400-PS-1491-2021</t>
  </si>
  <si>
    <t>JULIET VANESSA GONZALEZ ALVAREZ</t>
  </si>
  <si>
    <t>400-IP-097-2021</t>
  </si>
  <si>
    <t>400-PS-1492-2021</t>
  </si>
  <si>
    <t>FABIO WILMAN GOYES LARA</t>
  </si>
  <si>
    <t>400-IP-101-2021</t>
  </si>
  <si>
    <t>400-PS-1540-2021</t>
  </si>
  <si>
    <t>PRESTAR SERVICIOS PARA BRINDAR APOYO A LA UNIDAD COMERCIAL, EN LOS ASUNTOS RELACIONADOS CON LA VENTA DE PRODUCTOS Y/O SERVICIOS PARA EL SEGMENTO EMPRESARIAL, MATRICULADA EN EL PLAN DE ACCIÓN DE LA UENTIC, REALIZANDO ACTIVIDADES DEL BACKOFFICE EN LOS ASUNTOS CON LA VENTA Y POSTVENTA A CLIENTES DEL SEGMENTO DE LAS PYMES.</t>
  </si>
  <si>
    <t>ANGELA ANDREA VILLA MAYA</t>
  </si>
  <si>
    <t>400-IP-102-2021</t>
  </si>
  <si>
    <t>400-PS-1541-2021</t>
  </si>
  <si>
    <t>CLAUDIA PATRICIA GOMEZ FRANCO</t>
  </si>
  <si>
    <t>400-IP-103-2021</t>
  </si>
  <si>
    <t>400-PS-1542-2021</t>
  </si>
  <si>
    <t>JENNIFER ALEXANDRA GOMEZ AGUIRRE</t>
  </si>
  <si>
    <t>400-IP-104-2021</t>
  </si>
  <si>
    <t>400-PS-1543-2021</t>
  </si>
  <si>
    <t>BRANDO STIVEN DIAZ ERAZO</t>
  </si>
  <si>
    <t>400-IP-105-2021</t>
  </si>
  <si>
    <t>400-PS-1544-2021</t>
  </si>
  <si>
    <t>BRYAN STEVE SAMUDIO ZAMORANO</t>
  </si>
  <si>
    <t>400-IP-106-2021</t>
  </si>
  <si>
    <t>400-PS-1545-2021</t>
  </si>
  <si>
    <t>CARLOS ANDRES URREA</t>
  </si>
  <si>
    <t>400-IP-107-2021</t>
  </si>
  <si>
    <t>400-PS-1546-2021</t>
  </si>
  <si>
    <t>DANIEL PALACIO MORALES</t>
  </si>
  <si>
    <t>400-IP-108-2021</t>
  </si>
  <si>
    <t>400-PS-1547-2021</t>
  </si>
  <si>
    <t>FABIAN RENE RAMOS SANCHEZ</t>
  </si>
  <si>
    <t>400-IP-109-2021</t>
  </si>
  <si>
    <t>400-PS-1548-2021</t>
  </si>
  <si>
    <t>FREDDY LOZADA LOPEZ</t>
  </si>
  <si>
    <t>400-IP-110-2021</t>
  </si>
  <si>
    <t>400-PS-1549-2021</t>
  </si>
  <si>
    <t>HARRY VALENCIA BERMUDEZ</t>
  </si>
  <si>
    <t>400-IP-111-2021</t>
  </si>
  <si>
    <t>400-PS-1550-2021</t>
  </si>
  <si>
    <t>HECTOR MARIO CASTAÑEDA LOPEZ</t>
  </si>
  <si>
    <t>400-IP-112-2021</t>
  </si>
  <si>
    <t>400-PS-1551-2021</t>
  </si>
  <si>
    <t xml:space="preserve">INGRID ELIZETH MELO </t>
  </si>
  <si>
    <t>400-IP-113-2021</t>
  </si>
  <si>
    <t>400-PS-1552-2021</t>
  </si>
  <si>
    <t>JHON STIVEN MURCIA VARGAS</t>
  </si>
  <si>
    <t>400-IP-114-2021</t>
  </si>
  <si>
    <t>400-PS-1553-2021</t>
  </si>
  <si>
    <t>JHONATAN CARRILLO RESTREPO</t>
  </si>
  <si>
    <t>400-IP-115-2021</t>
  </si>
  <si>
    <t>400-PS-1554-2021</t>
  </si>
  <si>
    <t>JHONY ALEJANDRO REBOLLEDO OLEAS</t>
  </si>
  <si>
    <t>400-IP-116-2021</t>
  </si>
  <si>
    <t>400-PS-1555-2021</t>
  </si>
  <si>
    <t>JORGE ELIECER CASTILLO TRUJILLO</t>
  </si>
  <si>
    <t>400-IP-117-2021</t>
  </si>
  <si>
    <t>400-PS-1556-2021</t>
  </si>
  <si>
    <t>LEIDY JOHANNA PARRA ARIAS</t>
  </si>
  <si>
    <t>400-IP-118-2021</t>
  </si>
  <si>
    <t>400-PS-1557-2021</t>
  </si>
  <si>
    <t>LINA LORENA BALTAN CASTILLO</t>
  </si>
  <si>
    <t>400-IP-119-2021</t>
  </si>
  <si>
    <t>400-PS-1558-2021</t>
  </si>
  <si>
    <t>RICARDO CAICEDO HERRERA</t>
  </si>
  <si>
    <t>400-IP-120-2021</t>
  </si>
  <si>
    <t>400-PS-1559-2021</t>
  </si>
  <si>
    <t>YAMILETH ANDRADE VIERA</t>
  </si>
  <si>
    <t>400-IP-121-2021</t>
  </si>
  <si>
    <t>400-PS-1560-2021</t>
  </si>
  <si>
    <t xml:space="preserve">PRESTACIÓN DE SERVICIOS DE APOYO PARA FIDELIZAR Y RETENER CLIENTES, REALIZANDO ACTIVIDADES DE ATENCIÓN  TELEFONICA PARA RECEPCIONAR, DIAGNOSTICAR, PROBAR, ENRUTAR Y CERRAR REPORTES DE FALLA; ASI COMO ENRUTAR Y/O CERRAR INSTALACIONES. </t>
  </si>
  <si>
    <t>ANGELICA NATHALIA ESTRADA CABEZAS</t>
  </si>
  <si>
    <t>400-IP-122-2021</t>
  </si>
  <si>
    <t>400-PS-1561-2021</t>
  </si>
  <si>
    <t>BEATRIZ EUGENIA HERRERA LEMOS</t>
  </si>
  <si>
    <t>400-IP-123-2021</t>
  </si>
  <si>
    <t>400-PS-1562-2021</t>
  </si>
  <si>
    <t>CARLOS FERNANDO CUERO TORRES</t>
  </si>
  <si>
    <t>400-IP-124-2021</t>
  </si>
  <si>
    <t>400-PS-1563-2021</t>
  </si>
  <si>
    <t>CLAUDIA PATRICIA SANTACRUZ CONTRERAS</t>
  </si>
  <si>
    <t>400-IP-125-2021</t>
  </si>
  <si>
    <t>400-PS-1564-2021</t>
  </si>
  <si>
    <t>EDWIN JANER LOPEZ RAMIREZ</t>
  </si>
  <si>
    <t>400-IP-126-2021</t>
  </si>
  <si>
    <t>400-PS-1565-2021</t>
  </si>
  <si>
    <t xml:space="preserve">PRESTACIÓN DE SERVICIOS DE APOYO PARA FIDELIZAR Y RETENER CLIENTES, REALIZANDO ACTIVIDADES DE ATENCIÓN TELEFONICA PARA RECEPCIONAR, DIAGNOSTICAR, PROBAR, ENRUTAR Y CERRAR REPORTES DE FALLA; ASI COMO ENRUTAR Y/O CERRAR INSTALACIONES. </t>
  </si>
  <si>
    <t>FREDDY ANDRES GARCIA OROZCO</t>
  </si>
  <si>
    <t>400-IP-100-2021</t>
  </si>
  <si>
    <t>400-PS-1615-2021</t>
  </si>
  <si>
    <t>PRESTACION DE SERVICIOS PROFESIONALES CON EL FIN DE ASUMIR LA REPRESENTACIÓN JUDICIAL DE EMCALI EICE ESP EN SU COMPONENTE DE LA UNIDAD ESTRATÉGICA DEL NEGOCIO DE TECNOLOGIAS Y COMUNICACIÓN Y CON EL APOYO DEL DEPARTAMENTO DE SEGURIDAD DE EMCALI, PARA ACTUAR ANTE TODAS LAS AUTORIDADES VINCULADAS A LA JURISDICCIÓN PENAL DE LA RAMA JUDICIAL Y POLICIVAS DEL PODER PÚBLICO.</t>
  </si>
  <si>
    <t>GUSTAVO ADOLFO MARTINEZ AGUDELO</t>
  </si>
  <si>
    <t>400-IP-129-2021</t>
  </si>
  <si>
    <t>400-PS-1802-2021</t>
  </si>
  <si>
    <t>400-IP-131-2021</t>
  </si>
  <si>
    <t>400-PS-1803-2021</t>
  </si>
  <si>
    <t>400-IP-127-2021</t>
  </si>
  <si>
    <t>400-PS-1805-2021</t>
  </si>
  <si>
    <t>PRESTACIÓN DE SERVICIOS PROFESIONALES PARA CONFIGURAR Y OPERAR LAS APLICACIÓNES DE MONITOREO CACTI Y ZABBIX NECESARIAS PARA EL MONITOREO DE: LA RED NGN, LOS DATACENTERS DE LIMONAR, SAN FERNANDO Y LAS PLATAFORMAS DE SERVICIOS DE VOZ, DATOS E IPTV DE LOS CLIENTES CARRIER, ISP Y PRSTM DE EMCALI.</t>
  </si>
  <si>
    <t>DANNY ALEXANDER VEGA MENESES</t>
  </si>
  <si>
    <t>400-IP-128-2021</t>
  </si>
  <si>
    <t>400-PS-1806-2021</t>
  </si>
  <si>
    <t>PRESTACIÓN DE SERVICIOS TÉCNICOS PARA APOYAR LA UNIDAD DE MANTENIMIENTO DE LA RED FÍSICA DE LA UENTIC, EN EL PROCESO DE RECEPCIÓN, DIAGNÓSTICO, REPARACIÓN, CONTROL, MANTENIMIENTO Y ALISTAMIENTO DE LOS EQUIPOS TERMINALES ACTIVOS Y DEMÁS ACTIVIDADES DESARROLLADAS EN EL LABORATORIO DE CPE’S.</t>
  </si>
  <si>
    <t>RICARDO ORDOÑEZ MENDEZ</t>
  </si>
  <si>
    <t> 400-IP-132-2021</t>
  </si>
  <si>
    <t>400-PS-1807-2021</t>
  </si>
  <si>
    <t>MAYERLY CAROLINA MUÑOZ ORDOÑEZ</t>
  </si>
  <si>
    <t> 400-IP-133-2021</t>
  </si>
  <si>
    <t>400-PS-1808-2021</t>
  </si>
  <si>
    <t>GINA JOLEISA ALDANA GARCIA</t>
  </si>
  <si>
    <t>400-IP-130-2021</t>
  </si>
  <si>
    <t>400-PS-1804-2021</t>
  </si>
  <si>
    <t>PRESTACIÓN DE SERVICIOS DE APOYO PARA EJECUTAR LAS ACTIVIDADES DE SEGUIMIENTO Y GESTIÓN DE LA COLA COMERCIAL, COLA SMQR O CUALQUIER COLA QUE SE CREE PARA ATENCIÓN DE CLIENTES COMO TAMBIÉN APOYO EN LA GESTIÓN DE RECUPERACIÓN DE SOLICITUDES DE VENTA QUE SE PUEDAN PERDER POR INCONVENIENTES EN ALGÚN PROCESO DE SU CICLO COMERCIAL.</t>
  </si>
  <si>
    <t>JAIRO GUTIERREZ GOMEZ</t>
  </si>
  <si>
    <t>400-IP-134-2021</t>
  </si>
  <si>
    <t>400-PS-1877-2021</t>
  </si>
  <si>
    <t>400-IP-135-2021</t>
  </si>
  <si>
    <t>400-PS-1878-2021</t>
  </si>
  <si>
    <t>VERONICA CAICEDO VARGAS</t>
  </si>
  <si>
    <t>400-IP-136-2021</t>
  </si>
  <si>
    <t>400-PS-1889-2021</t>
  </si>
  <si>
    <t>PRESTACIÓN DE SERVICIOS PROFESIONALES PARA BRINDAR APOYO JURÍDICO Y DE TIPO REGULATORIO A LAS ACTIVIDADES QUE SE LLEVAN A CABO EN EL  ÁREA DE REGULACIÓN TIC DE LA UNIDAD DE PROSPECTIVA Y DESARROLLO DEL NEGOCIO DE LA UNIDAD ESTRATÉGICA DE NEGOCIO DE TECNOLOGÍA Y COMUNICACIONES.</t>
  </si>
  <si>
    <t>NATHALIA SAENZ ARDILA</t>
  </si>
  <si>
    <t>PUBLICACIÓN DE CONTRATOS AÑO 2021 EN PAGINA WEB DE EMCALI</t>
  </si>
  <si>
    <t>FECHA PUBLICACIÓN</t>
  </si>
  <si>
    <t>110-IP-003-2021</t>
  </si>
  <si>
    <t>110-PS-0123-2021</t>
  </si>
  <si>
    <t>PRESTACIÓN DE SERVICIOS PROFESIONALES PARA BRINDAR ASESORÍA Y APOYO JURÍDICO EN LA SECRETARÍA GENERAL Y ASUNTOS LEGALES DE EMCALI EICE ESP</t>
  </si>
  <si>
    <t>ANDRÉS FELIPE SALGADO ARANA</t>
  </si>
  <si>
    <t>ARTICULO 26 - INVITACIÓN PRIVADA, LITERAL (A)</t>
  </si>
  <si>
    <t>110-IP-002-2021</t>
  </si>
  <si>
    <t>110-PS-0124-2021</t>
  </si>
  <si>
    <t>PRESTACIÓN DE SERVICIOS PROFESIONALES PARA BRINDAR APOYO A LA SECRETARÍA GENERAL Y ASUNTOS LEGALES DE EMCALI EICE ESP</t>
  </si>
  <si>
    <t xml:space="preserve">CRISTIAN ALEXIS VIZCAINO ALCANTARA </t>
  </si>
  <si>
    <t>110-IP-001-2021</t>
  </si>
  <si>
    <t>110-PS-0125-2021</t>
  </si>
  <si>
    <t>PRESTACIÓN DE SERVICIOS PROFESIONALES DE APOYO EN LA SECRETARÍA GENERAL Y ASUNTOS LEGALES DE EMCALI EICE ESP</t>
  </si>
  <si>
    <t>LAURA CAMILA HERNANDEZ NEIRA</t>
  </si>
  <si>
    <t>110-IP-004-2021</t>
  </si>
  <si>
    <t>110-PS-0126-2021</t>
  </si>
  <si>
    <t>MARÍA JOSÉ HERNANDEZ AGUDELO</t>
  </si>
  <si>
    <t>110-IP-005-2021</t>
  </si>
  <si>
    <t>110-PS-0127-2021</t>
  </si>
  <si>
    <t>PRESTACIÓN DE SERVICIOS PROFESIONALES DE APOYO Y ASESORÍA LEGAL EN EL ÁREA DE GOBERNANZA CORPORATIVA DE EMCALI EICE ESP</t>
  </si>
  <si>
    <t>SONIA LONDOÑO GALLO</t>
  </si>
  <si>
    <t>110-IP-006-2021</t>
  </si>
  <si>
    <t>110-PS-0198-2021</t>
  </si>
  <si>
    <t>PRESTACIÓN DE SERVICIOS PROFESIONALES DE APOYO LEGAL EN MATERIA DE CONTRATACIÓN</t>
  </si>
  <si>
    <t>LINA MARÍA GÓMEZ LLANOS</t>
  </si>
  <si>
    <t>110-IP-007-2021</t>
  </si>
  <si>
    <t>110-PS-0199-2021</t>
  </si>
  <si>
    <t>PRESTACIÓN DE SERVICIOS PARA BRINDAR APOYO EN DOCUMENTACIÓN AL PROCESO DE SERVICIOS LEGALES</t>
  </si>
  <si>
    <t>YESENIA GARCIA VARGAS</t>
  </si>
  <si>
    <t>110-IP-029-2021</t>
  </si>
  <si>
    <t>110-PS-0201-2021</t>
  </si>
  <si>
    <t>PRESTACIÓN DE SERVICIOS PROFESIONALES PARA ASUMIR LA REPRESENTACIÓN DE EMCALI ANTE LAS DIFERENTES ENTIDADES JUDICIALES Y ADMINISTRATIVAS COMO PERSONAS NATURALES Y/O JURÍDICAS</t>
  </si>
  <si>
    <t>NELSON ANDRÉS DOMINGUEZ PLATA</t>
  </si>
  <si>
    <t>110-IP-015-2021</t>
  </si>
  <si>
    <t>110-PS-0202-2021</t>
  </si>
  <si>
    <t>PRESTACIÓN DE SERVICIOS DE APOYO A LA UNIDAD DE GESTIÓN DOCUMENTAL</t>
  </si>
  <si>
    <t>ABEL EDUARDO MINA LOEBEL</t>
  </si>
  <si>
    <t>110-IP-013-2021</t>
  </si>
  <si>
    <t>110-PS-0203-2021</t>
  </si>
  <si>
    <t>PRESTACIÓN DE SERVICIOS PROFESIONALES DE APOYO A LA UNIDAD DE GESTIÓN DOCUMENTAL</t>
  </si>
  <si>
    <t xml:space="preserve">ANA LUCIA MEJIA MENDOZA </t>
  </si>
  <si>
    <t>110-IP-023-2021</t>
  </si>
  <si>
    <t>110-PS-0204-2021</t>
  </si>
  <si>
    <t>PRESTACIÓN DE SERVICIOS PROFESIONALES PARA ASUMIR LA REPRESENTACIÓN DE EMCALI ANTE LAS DIFRENTES ENTIDADES JUDICIALES Y ADMINISTRATIVAS COMO PERSONAS NATURALES YO JURÍDICAS</t>
  </si>
  <si>
    <t>ANDRÉS EDUARDO DUQUE MARTINEZ</t>
  </si>
  <si>
    <t>110-IP-024-2021</t>
  </si>
  <si>
    <t>110-PS-0205-2021</t>
  </si>
  <si>
    <t>PRESTACIÓN DE SERVICIOS PARA BRINDAR APOYO AL ÁREA DE DEFENSA JURÍDICA DE LA UNIDAD JURÍDICA DE EMCALI EICE ESP</t>
  </si>
  <si>
    <t>CAMILA RENGIFO GONZALEZ</t>
  </si>
  <si>
    <t>110-IP-020-2021</t>
  </si>
  <si>
    <t>110-PS-0206-2021</t>
  </si>
  <si>
    <t>PRESTACIÓN DE SERVICIOS PROFESIONALES PARA BRINDAR APOYO JURÍDICO A LA UNIDAD JURÍDICA DE EMCALI</t>
  </si>
  <si>
    <t>CARLOS RODRIGUEZ ZIPACON</t>
  </si>
  <si>
    <t>110-IP-019-2021</t>
  </si>
  <si>
    <t>110-PS-0207-2021</t>
  </si>
  <si>
    <t>JESSICA ALEXANDRA GIRALDO HOYOS</t>
  </si>
  <si>
    <t>110-IP-016-2021</t>
  </si>
  <si>
    <t>110-PS-0208-2021</t>
  </si>
  <si>
    <t>JUAN CARLOS TAYAKE SIERRA</t>
  </si>
  <si>
    <t>110-IP-008-2021</t>
  </si>
  <si>
    <t>110-PS-0209-2021</t>
  </si>
  <si>
    <t>PRESTACIÓN DE SERVICIOS PARA BRINDAR APOYO AL ÁREA DE DEFENSA JURÍDICA DE LA UNIDAD JURÍDICA DE EMCALI</t>
  </si>
  <si>
    <t xml:space="preserve">KATHERIN GICELLA SILVA ARROYO </t>
  </si>
  <si>
    <t>110-IP-018-2021</t>
  </si>
  <si>
    <t>110-PS-0210-2021</t>
  </si>
  <si>
    <t>LUZ ENITH PATIÑO DÍAZ</t>
  </si>
  <si>
    <t>110-IP-014-2021</t>
  </si>
  <si>
    <t>110-PS-0211-2021</t>
  </si>
  <si>
    <t>PRESTACIÓN DE SERVICIOS PROFESIONALES PARA BRINDAR APOYO A LA UNIDAD DE GESTIÓN DOCUMENTAL</t>
  </si>
  <si>
    <t>MARCELA FERNANDA ORTIZ RIVERA</t>
  </si>
  <si>
    <t>110-IP-028-2021</t>
  </si>
  <si>
    <t>110-PS-0212-2021</t>
  </si>
  <si>
    <t>MARTHA YULIETH MARTINEZ CARDENAS</t>
  </si>
  <si>
    <t>110-IP-030-2021</t>
  </si>
  <si>
    <t>110-PS-0213-2021</t>
  </si>
  <si>
    <t>NIRAY GAVIRIA MUÑOZ</t>
  </si>
  <si>
    <t>110-IP-032-2021</t>
  </si>
  <si>
    <t>110-PS-0214-2021</t>
  </si>
  <si>
    <t>PRESTACIÓN DE SERVICIOS PROFESIONALES PARA ASUMIR LA REPRESENTACIÓN DE EMCALI EICE ESP ANTE LAS DIFERENTES ENTIDADES JUDICIALES Y ADMINISTRATIVAS COMO PERSONAS NATURALES Y/O JURÍDICAS</t>
  </si>
  <si>
    <t>SHIRLEY SINISTERRA MONTAÑO</t>
  </si>
  <si>
    <t>110-IP-017-2021</t>
  </si>
  <si>
    <t>110-PS-0215-2021</t>
  </si>
  <si>
    <t>EDINSON ANTONIO BURGOS</t>
  </si>
  <si>
    <t>110-IP-010-2021</t>
  </si>
  <si>
    <t>110-PS-0237-2021</t>
  </si>
  <si>
    <t>PRESTACIÓN DE SERVICIOS PROFESIONALES DE APOYO EN EL ÁREA DE GOBERNANZA CORPORATIVA DE EMCALI EICE ESP</t>
  </si>
  <si>
    <t>ANDRÉS SUAREZ FRANCO</t>
  </si>
  <si>
    <t>110-IP-022-2021</t>
  </si>
  <si>
    <t>110-PS-0240-2021</t>
  </si>
  <si>
    <t>MARÍA JULIANA PAREDES ESCOBAR</t>
  </si>
  <si>
    <t>110-IP-009-2021</t>
  </si>
  <si>
    <t>110-PS-0241-2021</t>
  </si>
  <si>
    <t>PRESTACIÓN DE SERVICIOS PROFESIONALES PARA ASUMIR LA REPRESENTACIÓN DE EMCALI EICE ESP ANTE LAS DIFERENTES ENTIDADES JUDICIALES Y ADMINISTRATIVAS COMO PERSONA NATURALES Y/O JURÍDICAS</t>
  </si>
  <si>
    <t>LORENA ROSERO CEBALLOS</t>
  </si>
  <si>
    <t>110-IP-025-2021</t>
  </si>
  <si>
    <t>110-PS-0242-2021</t>
  </si>
  <si>
    <t>CARLOS ANDRÉS HEREDIA FERNANDEZ</t>
  </si>
  <si>
    <t>110-IP-021-2021</t>
  </si>
  <si>
    <t>110-PS-0243-2021</t>
  </si>
  <si>
    <t>MARÍA INES RODRIGUEZ PRADO</t>
  </si>
  <si>
    <t>110-IP-012-2021</t>
  </si>
  <si>
    <t>110-PS-0289-2021</t>
  </si>
  <si>
    <t>PRESTACIÓN DE SERVICIOS PROFESIONALES PARA BRINDAR APOYO JURÍDICO EN LA SECRETARÌA GENERAL DE EMCALI EICE ESP</t>
  </si>
  <si>
    <t>DAVID MAURICIO REYES ROJAS</t>
  </si>
  <si>
    <t>110-IP-027-2021</t>
  </si>
  <si>
    <t>110-PS-0290-2021</t>
  </si>
  <si>
    <t>PRESTACIÓN DE SERVICIOS PROFESIONALES PARA ASUMIR LA REPRESENTACIÓN DE EMCALI ANTE LAS DIFERENTES ENTIDADES JUDICIALES Y ADMINISTRATIVAS COMO PERSONAS NATURALES YO JURÍDICAS</t>
  </si>
  <si>
    <t>JUAN DAVID CARDENAS VILLAREAL</t>
  </si>
  <si>
    <t>110-IP-011-2021</t>
  </si>
  <si>
    <t>110-PS-0291-2021</t>
  </si>
  <si>
    <t>BERTHA LUCIA DEL SOCORRO GONZALEZ ZUÑIGA</t>
  </si>
  <si>
    <t>110-IP-036-2021</t>
  </si>
  <si>
    <t>110-PS-0316-2021</t>
  </si>
  <si>
    <t>PRESTAR SERVICIOS DE CÓNTAC CENTER PARA ATENDER LAS DENUNCIAS QUE LA CIUDADANÍA POR ACTOS DE CORRUPCIÓN QUE INVOLUCREN A LOS FUNCIÓNARIOS Y CÓNTRATISTAS DE EMCALI</t>
  </si>
  <si>
    <t>CONTACTO GESTIÓN Y SOLUCIONES SAS</t>
  </si>
  <si>
    <t>110-IP-033-2021</t>
  </si>
  <si>
    <t>110-PS-0366-2021</t>
  </si>
  <si>
    <t>VALENTINA SUAREZ VELASQUEZ</t>
  </si>
  <si>
    <t>110-IP-034-2021</t>
  </si>
  <si>
    <t>110-PS-0391-2021</t>
  </si>
  <si>
    <t>GISELL ARIANA CHACON ORDOÑEZ</t>
  </si>
  <si>
    <t>110-IP-035-2021</t>
  </si>
  <si>
    <t>110-PS-0392-2021</t>
  </si>
  <si>
    <t xml:space="preserve">JOSE LUBIAN RÍOS ORTIZ </t>
  </si>
  <si>
    <t>110-IP-037-2021</t>
  </si>
  <si>
    <t>110-PS-0471-2021</t>
  </si>
  <si>
    <t>JUAN CARLOS HURTADO HOYOS</t>
  </si>
  <si>
    <t>110-IP-026-2021</t>
  </si>
  <si>
    <t>110-PS-0715-2021</t>
  </si>
  <si>
    <t>GLORIA CAROLINA BETANCOURT PAEZ</t>
  </si>
  <si>
    <t>110-IP-031-2021</t>
  </si>
  <si>
    <t>110-PS-0717-2021</t>
  </si>
  <si>
    <t>CRISTINA MARCELA ESCOBAR DÍAZ</t>
  </si>
  <si>
    <t>110-IP-040-2021</t>
  </si>
  <si>
    <t>110-PS-0725-2021</t>
  </si>
  <si>
    <t>DORIS ADRIANA GUERRERO PEREZ</t>
  </si>
  <si>
    <t>110-IP-041-2021</t>
  </si>
  <si>
    <t>110-PS-0727-2021</t>
  </si>
  <si>
    <t>LILIANA ALVAREZ VELASQUEZ</t>
  </si>
  <si>
    <t>110-IP-038-2021</t>
  </si>
  <si>
    <t>110-PS-0779-2021</t>
  </si>
  <si>
    <t>PRESTACIÓN DE SERVICIOS DE APOYO A LA UNIDAD DE GESTIÓN DOCUMENTAL.</t>
  </si>
  <si>
    <t>ANA PATRICIA LONDOÑO PABÓN</t>
  </si>
  <si>
    <t>110-IP-042-2021</t>
  </si>
  <si>
    <t>110-PS-0831-2021</t>
  </si>
  <si>
    <t>PRESTACIÓN DE SERVICIOS PROFESIONALES PARA ASUMIR LA REPRESENTACIÓN JUDICIAL DE EMCALI EICE ESP CON SUS ACTIVIDADES INHERENTES ANTE LAS ENTIDADES JUDICIALES CORRESPÓNDIENTES</t>
  </si>
  <si>
    <t>SOMOS SOLUCIONES JURIDICAS SAS</t>
  </si>
  <si>
    <t>110-IP-046-2021</t>
  </si>
  <si>
    <t>110-PS-0917-2021</t>
  </si>
  <si>
    <t>PRESTACIÓN DE SERVICIOS PROFESIONALES PARA ASUMIR LA REPRESENTACIÓN DE EMCALI ANTE LAS DIFERENTES ENTIDADES JUDICIALES Y ADMINISTRATIVAS COMO PERSONAS NATURALES Y/O JURÍDICAS.</t>
  </si>
  <si>
    <t>JOSE RAMIRO SANDOVAL MOSQUERA</t>
  </si>
  <si>
    <t>110-IP-045-2021</t>
  </si>
  <si>
    <t>110-PS-0992-2021</t>
  </si>
  <si>
    <t>PRESTACIÓN DE SERVICIOS PROFESIONALES PARA BRINDAR APOYO JURÍDICO A LA UNIDAD JURÍDICA DE EMCALI.</t>
  </si>
  <si>
    <t>RONALD HERNAN PACHON MOLINA</t>
  </si>
  <si>
    <t>110-IP-043-2021</t>
  </si>
  <si>
    <t>110-PS-1078-2021</t>
  </si>
  <si>
    <t>PRESTACIÓN DE SERVICIOS PARA EL AVALUO ESPECIAL COMERCIAL DE LOTES EN EL PROYECTO DE EXPANSIÓN DE ENERGÍA DE SUBESTACIÓN LADERA A TRÁVES DE LA IMPOSICIÓN DE SERVIDUMBRE DE PASO DE REDES DE ALTA TENSIÓN DENTRO DEL PARQUE DEL CEMENTERIO JARDINES DE LA AURORA.</t>
  </si>
  <si>
    <t xml:space="preserve">JAIME RODRIGO JÍMENEZ </t>
  </si>
  <si>
    <t>110-IP-039-2021</t>
  </si>
  <si>
    <t>110-PS-1112-2021</t>
  </si>
  <si>
    <t>SANDRA PATRICIA MARULANDA MUÑOZ</t>
  </si>
  <si>
    <t>110-IP-047-2021</t>
  </si>
  <si>
    <t>110-PS-1118-2021</t>
  </si>
  <si>
    <t>PRESTACIÓN DE SERVICIOS PROFESIONALES PARA BRINDAR APOYO A LA SECRETARÍA GENERAL Y ASUNTOS LEGALES.</t>
  </si>
  <si>
    <t>SANTIAGO MORENO VICTORIA</t>
  </si>
  <si>
    <t>110-IP-053-2021</t>
  </si>
  <si>
    <t>110-PS-1151-2021</t>
  </si>
  <si>
    <t>PRESTAR SERVICIOS PROFESIONALES ESPECIALIZADOS PARA LA ASESORÍA Y REPRESENTACIÓN JUDICIAL DE LOS INTERESES DE LA ENTIDAD, CON EL FIN DE INICIAR Y LLEVAR HASTA SU TERMINACIÓN LAS ACCIONES LEGALES PERTINENTES EN TODAS LAS ETAPAS EXTRAPROCESALES COMO PROCESALES EN EL PROCESO ARBITRAL QUE SE PROMUEVA EN CÓNTRA DE ACCIÓNAR AGUAS SAU SUCURSAL COLOMBIA, PARA LA SOLUCIÓN DE LAS DIFERENCIAS CON RELACIÓN AL CONTRATO No. 300-GAA-CO-1250-2017 DENTRO DE LAS ETAPAS PROCESALES QUE SE SURTAN DESDE EL MOMENTO QUE ASUMA LA REPRESENTACIÓN DE LA ENTIDAD Y HASTA LA EJECUTORIA DEL LAUDO, ESTO ES UNA VEZ EN FIRME</t>
  </si>
  <si>
    <t>IBAÑEZ ABOGADOS SAS</t>
  </si>
  <si>
    <t>110-IP-051-2021</t>
  </si>
  <si>
    <t>110-PS-1203-2021</t>
  </si>
  <si>
    <t>JUAN CARLOS RENGIFO ERAZO</t>
  </si>
  <si>
    <t>110-IP-049-2021</t>
  </si>
  <si>
    <t>110-PS-1205-2021</t>
  </si>
  <si>
    <t>PRESTACIÓN DE SERVICIOS DE APOYO PARA LA UNIDAD DE GESTIÓN DOCUMENTAL</t>
  </si>
  <si>
    <t>KATHERINE JULIET HURTADO REINEL</t>
  </si>
  <si>
    <t>110-IP-050-2021</t>
  </si>
  <si>
    <t>110-PS-1315-2021</t>
  </si>
  <si>
    <t>WILDER  VALENCIA OROBIO</t>
  </si>
  <si>
    <t>110-IP-058-2021</t>
  </si>
  <si>
    <t>110-PS-1408-2021</t>
  </si>
  <si>
    <t>PRESTACIÓN DE SERVICIOS PROFESIONALES PARA ASUMIR LA REPRESENTACIÓN DE EMCALI EICE ESP ANTE LAS DIFRENTES ENTIDADES JUDICIALES Y ADMINISTRATIVAS COMO PERSONAS NATURALES Y/O JURÍDICAS</t>
  </si>
  <si>
    <t>CAROLINA  OCAMPO FRANCO</t>
  </si>
  <si>
    <t>110-IP-057-2021</t>
  </si>
  <si>
    <t>110-PS-1415-2021</t>
  </si>
  <si>
    <t>110-IP-054-2021</t>
  </si>
  <si>
    <t>110-PS-1419-2021</t>
  </si>
  <si>
    <t>110-IP-060-2021</t>
  </si>
  <si>
    <t>110-PS-1433-2021</t>
  </si>
  <si>
    <t>110-IP-061-2021</t>
  </si>
  <si>
    <t>110-PS-1434-2021</t>
  </si>
  <si>
    <t>110-IP-062-2021</t>
  </si>
  <si>
    <t>110-PS-1435-2021</t>
  </si>
  <si>
    <t>110-IP-063-2021</t>
  </si>
  <si>
    <t>110-PS-1436-2021</t>
  </si>
  <si>
    <t>110-IP-066-2021</t>
  </si>
  <si>
    <t>110-PS-1437-2021</t>
  </si>
  <si>
    <t>110-IP-067-2021</t>
  </si>
  <si>
    <t>110-PS-1438-2021</t>
  </si>
  <si>
    <t>110-IP-064-2021</t>
  </si>
  <si>
    <t>110-PS-1441-2021</t>
  </si>
  <si>
    <t xml:space="preserve">ANA PATRICIA LONDOÑO PABON </t>
  </si>
  <si>
    <t>110-IP-065-2021</t>
  </si>
  <si>
    <t>110-PS-1442-2021</t>
  </si>
  <si>
    <t>110-IP-075-2021</t>
  </si>
  <si>
    <t>110-PS-1493-2021</t>
  </si>
  <si>
    <t>PRESTACIÓN DE SERVICIOS PROFESIONALES PARA ASUMIR LA REPRESENTACIÓN DE EMCALI ANTE LAS DIFERENTES ENTIDADES JUDICIALES Y ADMINISTRATIVAS COMO PERSONAS NATURALES Y/O JURÍODICAS.</t>
  </si>
  <si>
    <t>110-IP-073-2021</t>
  </si>
  <si>
    <t>110-PS-1494-2021</t>
  </si>
  <si>
    <t>PRESTACIÓN DE SERVICIOS PROFESIONALES PARA BRINDAR APOYO JURÍDICO EN LA SECRETARÍA GENERAL DE EMCALI.</t>
  </si>
  <si>
    <t>110-IP-076-2021</t>
  </si>
  <si>
    <t>110-PS-1495-2021</t>
  </si>
  <si>
    <t>PRESTACIÓN DE SERVICIOS PROFESIONALES PARA ASUMIR LA REPRESENTACIÓN DE EMCALI ANTE LAS DIFERENTES ENTIDADES JUDICIALES Y ADMINISTRATIVAS COMO PERSONAS NATURALES Y/O  JURÍDICAS.</t>
  </si>
  <si>
    <t>110-IP-069-2021</t>
  </si>
  <si>
    <t>110-PS-1498-2021</t>
  </si>
  <si>
    <t>LINA MARÍA MOLINA SOTO</t>
  </si>
  <si>
    <t>110-IP-072-2021</t>
  </si>
  <si>
    <t>110-PS-1500-2021</t>
  </si>
  <si>
    <t>PRESTACIÓN DE SERVICIOS PROFESIONALES DE APOYO Y ASESORÍA LEGAL EN EL ÀREA DE GOBERNANZA CORPORATIVA DE EMCALI EICE ESP</t>
  </si>
  <si>
    <t>110-IP-068-2021</t>
  </si>
  <si>
    <t>110-PS-1501-2021</t>
  </si>
  <si>
    <t>110-IP-077-2021</t>
  </si>
  <si>
    <t>110-PS-1505-2021</t>
  </si>
  <si>
    <t>RONALD HERNAN PACHÓN MOLINA</t>
  </si>
  <si>
    <t>110-IP-078-2021</t>
  </si>
  <si>
    <t>110-PS-1511-2021</t>
  </si>
  <si>
    <t xml:space="preserve">CARLOS ANDRÉS ORTIZ RIVERA </t>
  </si>
  <si>
    <t>110-IP-070-2021</t>
  </si>
  <si>
    <t>110-PS-1512-2021</t>
  </si>
  <si>
    <t>ALEJANDRO BERMEO CARDONA</t>
  </si>
  <si>
    <t>110-IP-071-2021</t>
  </si>
  <si>
    <t>110-PS-1604-2021</t>
  </si>
  <si>
    <t xml:space="preserve">ADRIANA NIÑO HERRERA </t>
  </si>
  <si>
    <t>110-IP-081-2021</t>
  </si>
  <si>
    <t>110-PS-1702-2021</t>
  </si>
  <si>
    <t>PRESTACIÓN DE SERVICIOS PARA BRINDAR APOYO EN LA UNIDAD JURÍDICA</t>
  </si>
  <si>
    <t>JUAN DAVID GUTIERREZ QUIJANO</t>
  </si>
  <si>
    <t>110-IP-079-2021</t>
  </si>
  <si>
    <t>110-PS-1708-2021</t>
  </si>
  <si>
    <t>VIVIANA PATRICIA FLOREZ ANGULO</t>
  </si>
  <si>
    <t>110-IP-080-2021</t>
  </si>
  <si>
    <t>110-PS-1709-2021</t>
  </si>
  <si>
    <t>JUAN ESTEBAN CANTERO GÓMEZ</t>
  </si>
  <si>
    <t>110-IP-059-2021</t>
  </si>
  <si>
    <t>110-PS-1725-2021</t>
  </si>
  <si>
    <t>KATHERINE CAROLINA OSPINA LIEBSTER</t>
  </si>
  <si>
    <t>110-IP-082-2021</t>
  </si>
  <si>
    <t>110-PS-1894-2021</t>
  </si>
  <si>
    <t>PRESTAR SERVICIOS PROFESIONALES ESPECIALIZADOS EN EL ÁREA DEL DERECHO PENAL, PARA ASUMIR LA REPRESENTANCIÓN JUDICIAL DE EMCALI, EN LOS PROCESOS PENALES EN CONTRA DE LOS CONSORCIOS CLARIFICACIÓN PUERTO MALLARINO Y RENOVACIÓN PUERTO MALLARINO, AL IGUAL QUE LA ASESORÍA EN ASUNTOS PENALES QUE REQUIERA LA ENTIDAD</t>
  </si>
  <si>
    <t>HM ASOCIADOS Y CIA SAS</t>
  </si>
  <si>
    <t>110-IP-083-2021</t>
  </si>
  <si>
    <t>110-PS-2013-2021</t>
  </si>
  <si>
    <t>PRESTACIÓN DE SERVICIOS PARA BRINDAR APOYO EN LA SECRETARÍA GENERAL Y ASUNTOS LEGALES</t>
  </si>
  <si>
    <t>GERENCIA UNIDAD ESTRATÉGICA DEL NEGOCIO DE ENERGÍA</t>
  </si>
  <si>
    <t>GERENCIA UNIDAD ESTRATÉGICA DEL NEGOCIO DE TELECOMUNICACIONES</t>
  </si>
  <si>
    <t>INVITACIÓN PRIVADA</t>
  </si>
  <si>
    <t>100-IP-001-2021</t>
  </si>
  <si>
    <t>100-PS-0257-2021</t>
  </si>
  <si>
    <t>PRESTACION DE SERVICIOS PROFESIONALES DE APOYO A LA GESTION DEL PROCESO DE PLANEACION Y EVALUACION ESTRATEGICA.</t>
  </si>
  <si>
    <t xml:space="preserve">BRIGGITTE YULIANA SUAREZ VICTORIA </t>
  </si>
  <si>
    <t>100-IP-002-2021</t>
  </si>
  <si>
    <t>100-PS-0258-2021</t>
  </si>
  <si>
    <t>PRESTACIÒN DE SERVICIOS PROFESIONALES PARA BRINDAR APOYO EN TEMATICAS LEGALES A LA GERENCIA GENERAL.</t>
  </si>
  <si>
    <t>MARLON ANDRES MORENO MILLAN</t>
  </si>
  <si>
    <t>100-IP-003-2021</t>
  </si>
  <si>
    <t>100-PS-0259-2021</t>
  </si>
  <si>
    <t>PRESTACIÒN DE SERVICIOS PROFESIONALES DE UN PERIODISTA CON AMPLIA TRAYECTORIA EN TRATAMIENTO, REDACCIÒN Y ANALISIS DE CONTENIDOS PERIODISTICOS PARA LA INTRANET, MEDIOS DE COMUNICACIÒN EXTERNOS E INTERNOS, CONTENIDOS PARA EL DESARROLLO DE LA POLITICA DE SOCIAL MEDIA Y ESTANDARIZACIÒN DE LOS FLUJOS DE COMUNICACIÒN PARA LOS DIFERENTES CANALES OFICIALES DE LA EMPRESA.</t>
  </si>
  <si>
    <t xml:space="preserve">OSCAR JAVIER GAMBOA RINCON </t>
  </si>
  <si>
    <t>100-IP-004-2021</t>
  </si>
  <si>
    <t>100-PS-0260-2021</t>
  </si>
  <si>
    <t>PRESTACIÒN DE SERVICIOS DE APOYO PROFESIONAL DE UN COMUNICADOR SOCIAL A LA GERENCIA GENERAL.</t>
  </si>
  <si>
    <t>ELIZABETH VERNAZA MARTINEZ</t>
  </si>
  <si>
    <t>100-IP-005-2021</t>
  </si>
  <si>
    <t>100-PS-0261-2021</t>
  </si>
  <si>
    <t>SERVICIOS DE APOYO  PROFESIONAL  AL PROCESO ESTRATEGICO DE COMUNICACIÒN E INFORMACIÒN INTERNA Y EXTERNA DE EMCALI</t>
  </si>
  <si>
    <t>PAULO ANDRES CASTRILLON HERRERA</t>
  </si>
  <si>
    <t>100-IP-006-2021</t>
  </si>
  <si>
    <t>100-PS-0262-2021</t>
  </si>
  <si>
    <t>PRESTACIÒN DE SERVICIOS A LA OFICINA DE COMUNICACIONES  Y RELACIONES PÙBLICAS MEDIANTE EL APOYO A LA EJECUCIÒN DE LA ESTRATEGIA DE COMUNICACIÒN ENFOCADA A LA DIFUSION DE INFORMACIÒN A AGRUPOS DE INTERES EXTERNOS.</t>
  </si>
  <si>
    <t>DAVID RICARDO ANAYA TOBON</t>
  </si>
  <si>
    <t>100-IP-008-2021</t>
  </si>
  <si>
    <t>100-PS-0263-2021</t>
  </si>
  <si>
    <t>PRESTACIÒN DE SERVICIOS EN COMUNICACIONES SOCIAL-PERIODISMOCON AMPLIO MANEJO DEL LENGUAJE PERIODISTICO Y RELACIONES AFECTIVAS CON MEDIOS DE COMUNICACIÒN.</t>
  </si>
  <si>
    <t xml:space="preserve">MARIA MEDINA CHICA </t>
  </si>
  <si>
    <t>100-IP-009-2021</t>
  </si>
  <si>
    <t>100-PS-0264-2021</t>
  </si>
  <si>
    <t>PRESTACIÒN DE SERVICIOS DE APOYO ADMINISTRATIVO A LA GERENCIA GENERAL.</t>
  </si>
  <si>
    <t>JUAN DAVID CUESTA BARRIOS</t>
  </si>
  <si>
    <t>100-IP-010-2021</t>
  </si>
  <si>
    <t>100-PS-0265-2021</t>
  </si>
  <si>
    <t>KAREN CRISTINA DUQUE ARENAS</t>
  </si>
  <si>
    <t>100-IP-011-2021</t>
  </si>
  <si>
    <t>100-PS-0266-2021</t>
  </si>
  <si>
    <t>PRESTACIÒN DE SERVICIOS PROFESIONALES DE UN COMUNICADOR SOCIAL A LA GERENCIA GENERAL.</t>
  </si>
  <si>
    <t>LAURA AMARANTA BERON SALAZAR</t>
  </si>
  <si>
    <t>100-IP-012-2021</t>
  </si>
  <si>
    <t>100-PS-0267-2021</t>
  </si>
  <si>
    <t>STEPHANY PABON TRIANA</t>
  </si>
  <si>
    <t>100-IP-013-2021</t>
  </si>
  <si>
    <t>100-PS-0268-2021</t>
  </si>
  <si>
    <t>PRESTACIÒN DE SERVICIOS PROFESIONALES PARA DAR APOYO A LA GESTIÒN DE LAS ACTIVIDADES A LA GESTIÒN A CARGO DE LAS AREAS FUNCIONALES QUE CONFORMAN LA UNIDAD DE GESTIÒN DE LA CALIDAD PARA EL CUMPLIMIENTO DE LA ESTRATEGIA  Y OBJETIVOS DE LA EMPRESA.</t>
  </si>
  <si>
    <t>DIEGO FERNANDO MOYA OCAMPO</t>
  </si>
  <si>
    <t>100-IP-014-2021</t>
  </si>
  <si>
    <t>100-PS-0269-2021</t>
  </si>
  <si>
    <t>PRESTAR SERVICIOS DE APOYO EN LOS PROCESOS DE VIABILIZACIÒN, GESTIÒN DE RECURSOS EXTERNOS Y COOPERACIÒN PARA FACILITAR LA VIABILIDAD DE LAS NUEVAS OPORTUNIDADES DE NEGOCIO Y DE INNOVACIÒN NUEVAS OPORTUNIDADES DE NEGOCIO E INNOVACIÒN.</t>
  </si>
  <si>
    <t>LINA MARCELA RUIZ CORTES</t>
  </si>
  <si>
    <t>100-IP-016-2021</t>
  </si>
  <si>
    <t>100-PS-0271-2021</t>
  </si>
  <si>
    <t>SERVICIOS DE APOYO PROFESIONAL AL PROCESO ESTRATEGICO DE COMUNICACIÒN E INFORMACIÒN INTERNA DE EMCALI</t>
  </si>
  <si>
    <t>MICHELLE MURRLE FERNANDEZ DE SOTO</t>
  </si>
  <si>
    <t>100-IP-017-2021</t>
  </si>
  <si>
    <t>100-PS-0272-2021</t>
  </si>
  <si>
    <t>SERVICIOS PROFESIONALES EN DISEÑO INDUSTRIAL - WEB MATER PARA APOYO EN LA ADMINISTRACIÒN DE CONTENIDOS EN LA PAGINA WEB Y LA INTRANET DE EMCALI.</t>
  </si>
  <si>
    <t>JUAN FELIPE BECERRA TAFUR</t>
  </si>
  <si>
    <t>100-IP-015-2021</t>
  </si>
  <si>
    <t>100-PS-0292-2021</t>
  </si>
  <si>
    <t>EFECTUAR EL CUBRIMIENTO Y GRABACIÒN EN FORMATO PROFESIONAL DE VIDEO Y CAMARA DE LAS ACTIVIDADES Y NOTICIAS MAS IMPORTANTES QUE SE GENEREN AL INTERIOR DE EMCALI.</t>
  </si>
  <si>
    <t>RODRIGO TREJOS</t>
  </si>
  <si>
    <t>900-IP-19-2021</t>
  </si>
  <si>
    <t>CERTIFICACIÓN SOBRE LOS RESULTADOS DE LA MEDICIÓN DEL INDICADOR DE SATISFACCIÓN AL USUARIO, RESPECTO DE CADA UNO DE LOS MEDIOS DE ATENCIÓN, A TRAVÉS DE UNA FIRMA DE AUDITORÍA EXTERNA - 4 TRIMESTRE 2020</t>
  </si>
  <si>
    <t>30 DIAS</t>
  </si>
  <si>
    <t>PSCONSULTING DE COLOMBIA S.A.S</t>
  </si>
  <si>
    <t>100-IP-018-2021</t>
  </si>
  <si>
    <t>100-PS-0507-2021</t>
  </si>
  <si>
    <t>PRESTACIÒN DE SERVICIOS PROFESIONALES EN GESTIÒN  DE RESPONSABILIDAD SOCIAL EMPRESARIAL.</t>
  </si>
  <si>
    <t>DIANA MIREYA ARROYAVE DELGADO</t>
  </si>
  <si>
    <t>100-IP-090-2021</t>
  </si>
  <si>
    <t>100-PS-0508-2021</t>
  </si>
  <si>
    <t xml:space="preserve">PRESTACIÒN DE SERVICIOS DE APOYO A LA UNIDAD DE RESPONSABILIDAD SOCIAL EMPRESARIAL, PARA EL FORTALECIMIENTO COMUNITARIO QUE GENERAN VALOR ECONOMICO Y SOCIAL. </t>
  </si>
  <si>
    <t>LUZ ESTRELLA RUIZ ESCOBAR</t>
  </si>
  <si>
    <t>100-IP-041-2021</t>
  </si>
  <si>
    <t>100-PS-0579-2021</t>
  </si>
  <si>
    <t>PREPARACIÒN, ESTRUCTURACIÒN Y PRESENTACIÒN DEL TRAMITE DE RENOVACIÒN DE LOS REGISTROS MARCARIOS DE TITULARIDAD DE EMCALI ANTE LA SUPERINTENDENCIA DE INDUSTRIA Y COMERCIO EN LAS SIGUIENTES CLASES DE LA CLASIFICACIÒN INTERNACIONAL DE NIZA: CALSE 35 (CELEBRACIÒN DE NEGOCIOS COMERCIALES). CLASE 37 (INSTALACIÒN, REPACIÒN, CONSTRUCCIÒN). CLASE 38 (TELECOMUNICACIONES). CLASE 45 (SERVICIOS SOCIALES), DENTRO DEL PLAZO DE GRACIA ESTABLECIDO POR LA DECISIÒN ANDINA 486 DE 2020.</t>
  </si>
  <si>
    <t>FELIPE EDUARDO FIGUEROA CARDOZO</t>
  </si>
  <si>
    <t>100-IP-020-2021</t>
  </si>
  <si>
    <t>100-PS-0613-2021</t>
  </si>
  <si>
    <t>PRESTACIÒN DE SERVICIOS DE APOYO A LA UNIDAD  DE RESPONSABILIDAD SOCIAL EMPRESARIAL, EN GESTIÒN DE LA INNOVACIÒN Y EL EMPRENDIMIENTO SOCIAL PARA GRUPOS DE INTERES INTERNOS Y EXTERNOS.</t>
  </si>
  <si>
    <t>LAURA ISABEL MUÑOZ CASTRO</t>
  </si>
  <si>
    <t>100-IP-026-2021</t>
  </si>
  <si>
    <t>100-PS-0627-2021</t>
  </si>
  <si>
    <t>PRESTACIÒN DE SERVICIOS PROFESIONALES DE UN COMUNICADOR SOCIAL CON MANEJO DE PROGRAMAS DE DISEÑO GRAFICO CON ENFASIS EN MEDIOS INTERACTIVOS, DISEÑO DE ARTES Y CAMPAÑAS INTERNAS Y EXTERNAS PARA MEDIOS TRADICIONALES Y REDES SOCIALES CON CAPACIDAD  DE REALIZAR  REGISTRO AUDIOVISUAL , FOTOGRAFICO Y PRODUCCION DE TEXTOS.</t>
  </si>
  <si>
    <t xml:space="preserve">JOHAN MANUEL MORALES SERNA </t>
  </si>
  <si>
    <t>100-IP-027-2021</t>
  </si>
  <si>
    <t>100-PS-0628-2021</t>
  </si>
  <si>
    <t>PRESTACIÒN DE SERVICIOS PROFESIONALES DE UN TECNICO DISEÑADOR GRAFICO CON ENFASIS EN PRODUCCIÒN, EDICIÒN Y REALIZACIÒN DE CONTENIDOS PARA LAS EMPRESAS MUNICIPALES DE CALI. CON CONOCIMIENTOS EN ANIMACIÒN 1, 2 Y 3D. EXPERTICIA EN PREPRODUCCIÒN, PRODUCCIÒN Y POSTPRODUCCIÒN EN MATERIAL IMPRESO.</t>
  </si>
  <si>
    <t>JHON ALEXANDER GUTIERREZ HURTADO</t>
  </si>
  <si>
    <t>100-IP-030-2021</t>
  </si>
  <si>
    <t>100-PS-0629-2021</t>
  </si>
  <si>
    <t>PRESTACIÒN DE SERVICIOS PROFESIONALES PARA LA ACTUALIZACIÒN, EVALUACIÒN, MEDICIÒN Y SEGUIMIENTO DE LA GESTIÒN INTEGRAL  DE LOS RIESGOS INSTITUCIONALE, O ESTRATEGICOS Y POR PROCESOS SEGÚN MODELO ERM ADOPTADO POR EMCALI.</t>
  </si>
  <si>
    <t>VICTOR MANUEL DONNEYS APONTE</t>
  </si>
  <si>
    <t>100-IP-033-2021</t>
  </si>
  <si>
    <t>100-PS-0630-2021</t>
  </si>
  <si>
    <t>PRESTACIÒN DE SERVICIOS PROFESIONALES PARA DAR APOYO A LA GESTIÒN DE LAS ACTIVIDADES A CARGO DE LAS AREAS  FUNCIONALES QUE CONFORMAN LA UNIDAD DE GESTIÒN  DE LA CALIDAD PARA EL CUMPLIMIENTO DE LA ESTRATEGIA Y OBJETIVOS DE LA EMPRESA.</t>
  </si>
  <si>
    <t>JOSE ALBERTO OLIVEROS MANZANO</t>
  </si>
  <si>
    <t>100-IP-034-2021</t>
  </si>
  <si>
    <t>100-PS-0631-2021</t>
  </si>
  <si>
    <t>PRESTACIÒN DE SERVICIOS DE ASESORIA Y ACOMPAÑAMIENTO  A LA SUBGERENCIA DE PLANEACIÒN Y DESARROLLO EMPRESARIAL EN TEMATICAS DE POLITICAS CORPORATIVAS Y PROYECTOS ESPECIALES Y ESTRATEGICOS DE EMCALI.</t>
  </si>
  <si>
    <t>JOSE VICENTE ARANGO DAVILA</t>
  </si>
  <si>
    <t>100-IP-022-2021</t>
  </si>
  <si>
    <t>100-PS-0707-2021</t>
  </si>
  <si>
    <t>PRESTACIÒN DE SERVICIOS PROFESIONALES EN LA GESTIÒN DE LA RESPONSABILIDAD SOCIAL EMPRESARIAL.</t>
  </si>
  <si>
    <t>MAITEE MISAS TIQUE</t>
  </si>
  <si>
    <t>100-IP-023-2021</t>
  </si>
  <si>
    <t>100-PS-0708-2021</t>
  </si>
  <si>
    <t>APOYO LOGISTICO A LA UNIDAD DE RESPONSABILIDAD SOCIAL Y A LA INTERVENCION SOCIAL DE LOS TERRITORIOS.</t>
  </si>
  <si>
    <t>MARIA ROCIO YANGUAS</t>
  </si>
  <si>
    <t>100-IP-024-2021</t>
  </si>
  <si>
    <t>100-PS-0709-2021</t>
  </si>
  <si>
    <t>PRESTAR SERVICIOS DE APOYO PARA EL CUMPLIMIENTO DE LOS OBJETIVOS Y LA REALIZACIÒN DE LAS ACTIVIDADES DEL PROGRAMA DE AHORRO Y USO EFICIENTE Y AHORRO DEL AGUA - PUEAA AL INTERIOR DE EMCALI.</t>
  </si>
  <si>
    <t>VICENTE VALOIS WAITOTO</t>
  </si>
  <si>
    <t>100-IP-031-2021</t>
  </si>
  <si>
    <t>100-PS-0710-2021</t>
  </si>
  <si>
    <t>PRESTAR SERVICIOS PROFESIONALES PARA APOYAR LA RECOPILACIÓN Y SISTEMATIZACIÓN DE INFORMACIÓN, SEGUIMIENTO Y EVALUACIÓN DEL PLAN DE GESTIÓN AMBIENTAL EMPRESARIAL DE EMCALI.</t>
  </si>
  <si>
    <t>FANOR JOSE ANGULO CAMPAZ</t>
  </si>
  <si>
    <t>100-IP-032-2021</t>
  </si>
  <si>
    <t>100-PS-0711-2021</t>
  </si>
  <si>
    <t>PRESTACIÒN DE SERVICIOS PARA LA SEPARACIÒN, CLASIFICACIÒN Y RECUPRACIÒN DE RESIDUOS SOLIDOS APROVECHABLES EN LAS UNIDADES DE ALMACENAMIENTO DE RESIDUOS ORDINARIOS DE LAS SEDES DE EMCALI.</t>
  </si>
  <si>
    <t>JORGE IVAN PALACIOS ESPADA</t>
  </si>
  <si>
    <t>100-IP-037-2021</t>
  </si>
  <si>
    <t>100-PS-0728-2021</t>
  </si>
  <si>
    <t>BRINDAR APOYO Y ACOMPAÑAMIENTO EN EL DESARROLLO Y EJECUCIÒN DE LAS ACTIVIDADES INHERENTES AL PROCEDIMIENTO DISCIPLINARIO CONTEMPLADO EN EL CODIGO DISCIPLINARIO.</t>
  </si>
  <si>
    <t>NANCY PATRICIA JARAMILLO BEJARANO</t>
  </si>
  <si>
    <t>100-IP-038-2021</t>
  </si>
  <si>
    <t>100-PS-0729-2021</t>
  </si>
  <si>
    <t xml:space="preserve">MONICA MARIA OSORIO OROZCO </t>
  </si>
  <si>
    <t>100-IP-039-2021</t>
  </si>
  <si>
    <t>100-PS-0730-2021</t>
  </si>
  <si>
    <t>JENNY KATHERINE MARTINEZ BERNAL</t>
  </si>
  <si>
    <t>100-IP-040-2021</t>
  </si>
  <si>
    <t>100-PS-0731-2021</t>
  </si>
  <si>
    <t>LUZ AMPARO VASQUEZ QUINTERO</t>
  </si>
  <si>
    <t>100-IP-044-2021</t>
  </si>
  <si>
    <t>100-PS-0732-2021</t>
  </si>
  <si>
    <t>PRESTACIÒN DE SERVICIOS PROFESIONALES EN ASESORIA PARA LA IMPLEMENTACIÒN, SEGUIMIENTO Y EVALUACIÒN DE LA POLITICA DE SOSTENIBILIDAD DE LA EMPRESA.</t>
  </si>
  <si>
    <t>LUIS FERNANDO POTOSI GUZMAN</t>
  </si>
  <si>
    <t>100-IP-029-2021</t>
  </si>
  <si>
    <t>100-PS-0734-2021</t>
  </si>
  <si>
    <t>PRESTACIÒN DE SERVICIOS PROFESIONALES DE APOYO EN LAS ACTIVIDADES DE PLANEACIÒN, SUPERVISIÒN, CONTROL Y DE SEGUIMIENTO DE LOS PLANES DE MEJORAMIENTO DE LAS AUDITORIAS INTERNAS Y EXTERNAS DE LA DIRECCIÒN DE CONTROL INTERNO.</t>
  </si>
  <si>
    <t xml:space="preserve">MARTHA CECILIA ALEGRIA ORTIZ </t>
  </si>
  <si>
    <t>100-IP-042-2021</t>
  </si>
  <si>
    <t>100-PS-0757-2021</t>
  </si>
  <si>
    <t>GLORIA SARITA FAJARDO QUINTERO</t>
  </si>
  <si>
    <t>100-IP-035-2021</t>
  </si>
  <si>
    <t>100-PS-0758-2021</t>
  </si>
  <si>
    <t>PRESTACIÓN DE SERVICIOS PROFESIONALES DE APOYO A LA GERENCIA GENERAL EN ACTIVIDADES PARA EL CUMPLIMIENTO DE LA FUNCIÓN CONTENIDA EN ARTÍCULO SEGUNDO DE LA RESOLUCIÓN JD-NO. 003 DE 06 DE OCTUBRE DE 2020 COMO FUNCIÓN BÁSICA:  1… 29. RENDIR LOS INFORMES PERTINENTES SOBRE LA GESTIÓN FINANCIERA, OPERATIVA, AMBIENTAL Y DE RESULTADOS EN LOS APLICATIVOS SIA Y SIA OBSERVA EN COORDINACIÓN CON TODAS LAS ÁREAS RESPONSABLES DE LA PRESENTACIÓN DE LA INFORMACIÓN “ Y EL FENECIMIENTO DE LA CUENTA FISCAL VIGENCIA  2020.</t>
  </si>
  <si>
    <t>VICTOR HUGO OSORIO</t>
  </si>
  <si>
    <t>100-IP-036-2021</t>
  </si>
  <si>
    <t>100-PS-0759-2021</t>
  </si>
  <si>
    <t>PRESTAR SERVICIOS DE APOYO A LA GESTIÒN  PARA REALIZAR ACTIVIDADES DE VIGILANCIA Y CONTROL DE LOS RECURSOS NATURALES, MANTENIMIENTO CON (MOTOSIERRA Y/O GUADAÑA), PREVENCIÒN Y COMBATE DE INCENDIOS FORESTALES Y EDUCACIÒN AMBIENTAL, A DESARROLLARSE EN LOS PREDIOS  DE LA PROPIEDAD DE EMCALI, UBICADOS EN LA ZONA RURAL DEL MUNICIPIO  DE CALI.</t>
  </si>
  <si>
    <t>OMAR GIRALDO QUINTERO</t>
  </si>
  <si>
    <t>100-IP-107-2021</t>
  </si>
  <si>
    <t>100-PS-0781-2021</t>
  </si>
  <si>
    <t>PRESTACIÒN DE SERVICIOS PROFESIONALES DE UN COMUNICADOR SOCIAL PARA QUE APOYE LA ELABORACIÒN, COORDINACIÒN Y SUPERVISIÒN DE LA ESTRATEGIA DE COMUNICACIONES  DE LA SUBGERENCIA DE RESPONSABILIDAD SOCIAL Y AMBIENTAL EMPRESARIAL EN EL MARCO  DE LA SOSTENIBILIDAD  DE ACUERDO CON EL PEC 2018-2023.</t>
  </si>
  <si>
    <t>VIVIANA VILLALOBOS GARCIA</t>
  </si>
  <si>
    <t>100-IP-149-2021</t>
  </si>
  <si>
    <t>100-PS-0783-2021</t>
  </si>
  <si>
    <t>PRESTACIÒN DE SERVICIOS  DE APOYO ADMINISTRATIVO LA GERENCIA GENERAL DE EMCALI.</t>
  </si>
  <si>
    <t>CINDY LILIANA RENGIFO MINOTTA</t>
  </si>
  <si>
    <t>100-IP-043-2021</t>
  </si>
  <si>
    <t>100-PS-0801-2021</t>
  </si>
  <si>
    <t>PRESTACIÓN DE SERVICIOS PROFESIONALES PARA APOYO A LA IMPLEMENTACIÓN DEL PROGRAMA DE USO RACIONAL DE LA ENERGÍA.</t>
  </si>
  <si>
    <t>SEBASTIAN GONZALEZ PACHON</t>
  </si>
  <si>
    <t>100-IP-045-2021</t>
  </si>
  <si>
    <t>100-PS-0802-2021</t>
  </si>
  <si>
    <t>PRESTACIÓN DE SERVICIOS PROFESIONALES EN LA GESTIÓN DE LA RESPONSABILIDAD SOCIAL EMPRESARIAL</t>
  </si>
  <si>
    <t>RUBEN DARIO CASTRO SARRIA</t>
  </si>
  <si>
    <t>100-IP-046-2021</t>
  </si>
  <si>
    <t>100-PS-0803-2021</t>
  </si>
  <si>
    <t>PRESTACIÓN DE SERVICIOS DE APOYO A LA GESTIÓN, DE LA GERENCIA GENERAL EN LA SUBGERENCIA DE RESPONSABILIDAD SOCIAL Y AMBIENTAL COMO CONDUCTOR,  EN EL DESPLAZAMIENTO DE LOS EQUIPOS DE TALENTO HUMANO, MATERIALES, INSUMOS DE APOYO, DONDE EMCALI PRESTA SERVICIOS PÚBLICOS.</t>
  </si>
  <si>
    <t>JAVIER NARVAEZ MAFLA</t>
  </si>
  <si>
    <t>100-IP-021-2021</t>
  </si>
  <si>
    <t>100-PS-0895-2021</t>
  </si>
  <si>
    <t>PRESTACIÓN DE SERVICIOS DE ASESORÍA PARA LA IMPLEMENTACIÓN DE ACCIONES QUE COMPLEMENTEN EL PLAN DE GESTIÓN AMBIENTAL DE EMCALI, LAS CUALES PERMITAN GENERAR UNA CULTURA DE SOSTENIBILIDAD DENTRO Y FUERA DE LA ORGANIZACIÓN SEGÚN LAS METAS ESTABLECIDAS EN EL PEC 2018-2023, MANTENIENDO EL EJE ESTRATÉGICO AMBIENTAL ALINEADO CON LA POLÍTICA DE GESTIÓN AMBIENTAL NACIONAL.</t>
  </si>
  <si>
    <t>CO2CERO S.A.S</t>
  </si>
  <si>
    <t>100-IP-050-2021</t>
  </si>
  <si>
    <t>100-PS-0915-2021</t>
  </si>
  <si>
    <t>PRESTAR SERVICIOS PROFESIONALES Y DE ASESORÍA EN LOS PROCESOS DE GESTIÓN DE RECURSOS EXTERNOS Y COOPERACIÓN PARA FACILITAR LA VIABILIDAD DE LAS NUEVAS OPORTUNIDADES DE NEGOCIO E INNOVACIÓN.</t>
  </si>
  <si>
    <t>LUISA FERNANDA JARAMILLO NEME</t>
  </si>
  <si>
    <t>100-IP-047-2021</t>
  </si>
  <si>
    <t>100-PS-0916-2021</t>
  </si>
  <si>
    <t>PRESTACIÓN DE SERVICIOS PROFESIONALES PARA EL DESARROLLO E IMPLANTACIÓN DE LAS DIFERENTES ACTIVIDADES DEL PROGRAMA DE EDUCACIÓN AMBIENTAL CORPORATIVO DE EMCALI</t>
  </si>
  <si>
    <t>VANESSA ARROYABE PEREA</t>
  </si>
  <si>
    <t>100-IP-051-2021</t>
  </si>
  <si>
    <t>100-PS-0993-2021</t>
  </si>
  <si>
    <t>PRESTACIÓN DE SERVICIOS PARA APOYAR AL COMITÉ EVALUADOR DE CONCURSOS EN EMCALI EN EL PROCESO DE DISEÑO Y CONSTRUCCIÓN DE TRES 3 PRUEBA DE CONOCIMIENTO TEÓRICA Y/O PRÁCTICA, DENTRO DEL PROCESO DE CONCURSOS INTERNOS DE EMCALI EICE ESP PARA CUBRIR SUS NECESIDADES DE PERSONAL, FUNDAMENTADOS EN EL MÉRITO, LA LEGALIDAD, LA HONESTIDAD, LA IMPARCIALIDAD E IGUALDAD DE CONDICIONES DE TODOS LOS PARTICIPANTES</t>
  </si>
  <si>
    <t>3 MESES</t>
  </si>
  <si>
    <t>VALENTINA SANCLEMENTE NARTINEZ</t>
  </si>
  <si>
    <t>100-IP-052-2021</t>
  </si>
  <si>
    <t>100-PS-0994-2021</t>
  </si>
  <si>
    <t>CAROL ANDREA MARTINEZ ARBOLEDA</t>
  </si>
  <si>
    <t>100-IP-056-2021</t>
  </si>
  <si>
    <t>100-PS-0995-2021</t>
  </si>
  <si>
    <t>ALEJANDRA BECERRA AGUILAR</t>
  </si>
  <si>
    <t>100-IP-054-2021</t>
  </si>
  <si>
    <t>100-PS-0996-2021</t>
  </si>
  <si>
    <t>APOYAR A EMCALI EN LA REALIZACIÓN DE LA INVESTIGACIÓN HISTÓRICA, DOCUMENTAL Y ACADÉMICA, QUE PERMITIRÁ COMPILAR Y RESALTAR LAS CONTRIBUCIONES EJECUTADAS POR LAS EMPRESAS MUNICIPALES DE CALI EMCALI EN EL DESARROLLO SOCIAL, ECONÓMICO Y URBANÍSTICO DEL DISTRITO DE SANTIAGO DE CALI, EN EL MARCO DE CONMEMORACIÓN DE  LOS 90 AÑOS DE EXISTENCIA.</t>
  </si>
  <si>
    <t>APOLINAR RUIZ LOPEZ</t>
  </si>
  <si>
    <t>100-IP-057-2021</t>
  </si>
  <si>
    <t>100-PS-1003-2021</t>
  </si>
  <si>
    <t>PRESTACION DE SERVICIOS PARA APOYAR Y ADELANTAR EL PROCESO DE DISEÑO CONSTRUCCIÓN, APLICACION, EVALUACION Y CALIFICACION DE PRUEBAS DE CONOCIMIENTOS TEORICOS Y PRACTICOS Y ATENCION A RECLAMACIONES POR APLICACION DE DICHAS PRUEBAS DENTRO DEL PROCESO DE CONCURSOS INTERNOS DE EMCALI EICE ESP, PARA CUBRIR SUS NECESIDADES DE PERSONAL, FUNDAMENTADOS EN EL MERITO, LA LEGALIDAD, LA HONESTIDAD, LA IMPARCIALDAD E IGUALDAD DE CONDICIONES DE TODOS LOS PARTICIPANTES</t>
  </si>
  <si>
    <t>JUAN JOSE CLEVES VALENCIA</t>
  </si>
  <si>
    <t>100-IP-053-2021</t>
  </si>
  <si>
    <t>100-PS-1027-2021</t>
  </si>
  <si>
    <t>NELSON ANDRES HERNANDEZ QUICENO</t>
  </si>
  <si>
    <t>100-IP-055-2021</t>
  </si>
  <si>
    <t>100-PS-1035-2021</t>
  </si>
  <si>
    <t>JAIRO HENRY ARROYO REINA</t>
  </si>
  <si>
    <t>100-IP-063-2021</t>
  </si>
  <si>
    <t>100-PS-1098-2021</t>
  </si>
  <si>
    <t>SERVICIOS PROFESIONAELS DE COMUNICADOR SOCIAL PERIODISTA QUE CREE, INTRODUZCA Y LIBRE LA ESTRATEGIA DE SOCIAL MEDIA MANACER DE EMCLI QUE TENGA CONOCIMIENTO DE SEO IMPLEMENTAR LA ESTRATEGIA ADEMÁS DEBRÁ CREAR UNA ESTRATEGIA EFECTIVA PARA RESPONDER EN TIEMPO REAL LAS PETICIONES Y LOS REQUERIMIENTOS DE LOS USUARIOS POR CANALES DIGITALES.</t>
  </si>
  <si>
    <t xml:space="preserve">NATALIE MANCILLA SOLARTE </t>
  </si>
  <si>
    <t>100-IP-077-2021</t>
  </si>
  <si>
    <t>100-PS-1099-2021</t>
  </si>
  <si>
    <t>PRESTACION DE SERVICIOS PROFESIONALES PATA DAR APOYO A LA GESTION DE LAS ACTIVIDADES A CARGO DE LAS ÁREA FUNCIONALES QUE CONFORMAN LA UNIDAD DE GESTION DE LA CALIDAD PARA EL CUMPLIMIENTO DE LA ESTRATEGIA Y OBJETIVOS DE LA EMPRESA.</t>
  </si>
  <si>
    <t>ANA MARIA HERNANDEZ RIASCOS</t>
  </si>
  <si>
    <t>100-IP-059-2021</t>
  </si>
  <si>
    <t>100-PS-1100-2021</t>
  </si>
  <si>
    <t>PRESTACION DE SERVICIOS PARA APOYAR AL COMITÉ EVALUADOR DE CONCURSO EN EMCALI EN EL PROCESO DE DISEÑO Y CONSTRUCCIÓN DE TRES ( 3 ) PRUEBAS DE CONOCIMIENTO TEÓRICA Y/O PRÁCTICA DENTRO DEL PRECOSE DE CONCURSO INTERNOS DE EMCALI EICE ESP PARA CUBRIR SUS NECESIDADES DE PERSONAL, FUNDAMENTADOS EN EL MÉRITO , LA GEGALIDAD, LA HONESTIDAD, LA IMPARCIALIDAD E IGUALDAD DE CONOICIONES DE TOSDOS LOS PARTICIPANTES .</t>
  </si>
  <si>
    <t>CLAUDIA VIVIANA CONCHA MORALES</t>
  </si>
  <si>
    <t>100-IP-062-2021</t>
  </si>
  <si>
    <t>100-PS-1102-2021</t>
  </si>
  <si>
    <t>PRETAR SERVICIOS DE APOYO A LA GESTIÓN DE LA ENTIDAD. EN LA EJECUCIÓN DE LAS ACTIVIDADES ESTABLÑECIDAS EN LOS PROCEDIMIENTOS QUE HACEN PARTE DE LA OFICINA DE COMUNICACIONES Y RELACIONES PÚBLICAS DE CONFORMIDAD CON LAS ESPECIFICACIONES TÉCNICAS DE EMCALI</t>
  </si>
  <si>
    <t>KAROL YELANY CAICEDO CAICEDO</t>
  </si>
  <si>
    <t>100-IP-048-2021</t>
  </si>
  <si>
    <t>100-PS-1111-2021</t>
  </si>
  <si>
    <t>AUDITORIA DE SEGUIMIENTO ISO 9001.2015 (PRODUCCIÓN DE AGUA POTABLE PLANTA DE PUERTO MALLARINO, RIO CALI ,RIO CAUCA) TRATAMIENTO DE AGUS RESIDUALES PTARC ,CAÑAVERALEJO , OPERACIÓN Y MANTENIMIENTO DE SISTEMA DE DISTRIBUCCIÓN DE NERGIA , INCLUYE TODAS LAS SUBESTACIONES.</t>
  </si>
  <si>
    <t>INSTITUTO COLOMBIANO DE NORMAS TECNICAS ICONTEC</t>
  </si>
  <si>
    <t>100-IP-061-2021</t>
  </si>
  <si>
    <t>100-PS-1128-2021</t>
  </si>
  <si>
    <t>PRESTACION DE SERVICIOS PARA APOYAR AL COMITE EVALUADOR DE CONCURSOS EN EMCALI EN EL PROCESO DE DISEÑO Y CPNSTRUCCION DE TRES (3) PRUEBAS DE CONOCIMIENTO TEORICA Y/O PRACTICA DENTRO DEL PROCESO DE CONCURSOS INTERNOS DE EMCALI EICE ESP PARA CUBRIR MERITO, LA LEGALIDAD, LA HONESTIDAD, LA IMPARCIALIDAD E IGUALDAD DE CONDICIONES DE TODOS LOS PARTICIPANTES.</t>
  </si>
  <si>
    <t>DAVID SEBASTIAN BALDEON PADILLA</t>
  </si>
  <si>
    <t>100-IP-060-2021</t>
  </si>
  <si>
    <t>100-PS-1131-2021</t>
  </si>
  <si>
    <t>PRESTACIÓN DE SERVICIOS PARA APOYAR AL COMITÉ EVALUADOR DE CONCURSOS EN EMCALI EN EL PROCESO DE DISEÑO Y CONSTRUCCIÓN DE TRES (3) PRUEBA DE CONOCIMIENTO TEÓRICA Y/O PRÁCTICA, DENTRO DEL PROCESO DE CONCURSOS INTERNOS DE EMCALI EICE ESP PARA CUBRIR SUS NECESIDADES DE PERSONAL, FUNDAMENTADOS EN EL MÉRITO, LA LEGALIDAD, LA HONESTIDAD, LA IMPARCIALIDAD E IGUALDAD DE CONDICIONES DE TODOS LOS PARTICIPANTES</t>
  </si>
  <si>
    <t>VICTOR HUGO CHARRIA ORTIZ</t>
  </si>
  <si>
    <t>100-IP-079-2021</t>
  </si>
  <si>
    <t>100-PS-1141-2021</t>
  </si>
  <si>
    <t>PRESTACION DE SERVICIOS PARA APOYAR Y ADELANTAR EL PROCESO DE DISEÑO CONSTRUCCIÓN</t>
  </si>
  <si>
    <t>RAQUEL LOZANO VARGAS</t>
  </si>
  <si>
    <t>100-IP-076-2021</t>
  </si>
  <si>
    <t>100-PS-1142-2021</t>
  </si>
  <si>
    <t>PRESTACION DE SERVICIOS PARA APOYAR AL COMITE EVALUADOR DE CONCURSOS EN EMCALI.</t>
  </si>
  <si>
    <t>RUBEN DARIO YEPES GIRALDO Y/O FUNDACION PARA EL CRECIMIENTO SOCIAL  FUNDACRE</t>
  </si>
  <si>
    <t>100-IP-082-2021</t>
  </si>
  <si>
    <t>100-PS-1170-2021</t>
  </si>
  <si>
    <t xml:space="preserve">TRAS LA AUDENCIA QUE RESUELVA LAS ACLARACIONES Y COMPLEMENTACIONES </t>
  </si>
  <si>
    <t>JORGE ALEJANDRO SAAVEDRA SATIZABAL</t>
  </si>
  <si>
    <t>100-IP-083-2021</t>
  </si>
  <si>
    <t>100-PS-1240-2021</t>
  </si>
  <si>
    <t>APOYAR A EMCALI EN LA REALIZACIÓN DE LA INVESTIGACION HISTORICA DESDE LA INTERPRETACIÓN CASTOGRAFICA, DOCUMENTAL A ACADEMICA QUE PERMITIRA COMPILAR Y RESLATAR LAS CONTRRIBUCIÓN EJECUTADAS POR LAS EMPRESA MUNICIPALES DE EMCALI. (...)</t>
  </si>
  <si>
    <t>JORGE GUAYARA FIGUEROA</t>
  </si>
  <si>
    <t>100-IP-080-2021</t>
  </si>
  <si>
    <t>100-PS-1285-2021</t>
  </si>
  <si>
    <t>PRESTACIÓN DE SERVICIOS PROFESIONALES PARA APOYAR A LA DIRECCIÓN DE CONTROL INTERNO EN LAS ACTIVIDADES DE ASEGURAMIENTO Y CONSULTORÍA.</t>
  </si>
  <si>
    <t>ALEX FERNEY ALEGRIA LOANGO</t>
  </si>
  <si>
    <t>100-IP-081-2021</t>
  </si>
  <si>
    <t>100-PS-1286-2021</t>
  </si>
  <si>
    <t>FRANCISCO FELIPE GUEVARA ARBOLEDA</t>
  </si>
  <si>
    <t>100-IP-078-2021</t>
  </si>
  <si>
    <t>100-PS-1301-2021</t>
  </si>
  <si>
    <t>PRESTACION DE SERVICIOS PARA APOYAR Y ADELANTAR EL PROCESO DE DISEÑO, CONSTRUCCION, APLICACIÓN DE PRUEBAS DE CONOCIMIENTO TEORICOS Y PRATICOS Y ATENCIÓN A RECLAMACIONES POR APLICACIÓN DE DICHOS PRUEBAS DENTRO DEL CONCURSO INTERNO DE EMCALI. (...)</t>
  </si>
  <si>
    <t>ALVARO HERRERA MURGUEITIO</t>
  </si>
  <si>
    <t>100-IP-085-2021</t>
  </si>
  <si>
    <t>100-PS-1365-2021</t>
  </si>
  <si>
    <t>IMPLEMENTAR EL PROGRAMA DE ASEGURAMIENTO Y MEJORA DE LA CALIDAD CON MIRAS A FORTALECER LA ACTIVIDAD DE AUDITORIA INTERNA Y PRESENTARLA PARA CERTIFICACIÓN POR PARTE DEL LLA COLOMBIA Y EL LLA GLOBAL EN 2022.</t>
  </si>
  <si>
    <t>DORLEY  ENRIQUE LEON LOPEZ</t>
  </si>
  <si>
    <t>100-IP-087-2021</t>
  </si>
  <si>
    <t>100-PS-1411-2021</t>
  </si>
  <si>
    <t>PRESTACION DE SERVICIOS DE APOYO PROFESIONAL EN ACTIVIDADES ADMINISTRATIVAS A LA GERENCIA GENERAL DE EMCALI-</t>
  </si>
  <si>
    <t>100-IP-086-2021</t>
  </si>
  <si>
    <t>100-PS-1416-2021</t>
  </si>
  <si>
    <t>APOYAR A LA OFICINA COMUNICACIONES Y RELACIÓNES PUBLICAS MEDIANTE SERVICIO DE UN EDITOR CON ENFASIS EN MATERIAL AUDIOVISUAL Y GRAFICO PARA EMCALI.</t>
  </si>
  <si>
    <t>SANTIAGO  ORTEGA TAFUR</t>
  </si>
  <si>
    <t>100-IP-099-2021</t>
  </si>
  <si>
    <t>100-PS-1486-2021</t>
  </si>
  <si>
    <t>PRESTAR LOS SERVICIOS DE APOYO EN GESTIÓN DOCUMENTAL A LA DIRECCIÓN DE CONTROL DISCIPLINARIO, GARANTIZANDO EL CUMPLIMIENTO DE LAS POLITICAS TRAZADAS BAJO EL MARCO DE LA LEY 734 DE 2002.</t>
  </si>
  <si>
    <t>100-IP-088-2021</t>
  </si>
  <si>
    <t>100-PS-1496-2021</t>
  </si>
  <si>
    <t>PRESTACION DE SERVICIOS PARA APOYAR AL COMITE EVALUADOR DE CONCURSO EN EMCALI EN EL PROCESO DE DISEÑO Y CONSTRUCCIÓN DE DOS ( 2 ) PRUEBAS DE CONOCIMIENTO TEÓRICAS DENTRO DEL  PROCESO DE CONCURSOS INTERNOS DE EMCALI.</t>
  </si>
  <si>
    <t>2 MESES</t>
  </si>
  <si>
    <t xml:space="preserve">DANIELA OTERO CASTELLANOS </t>
  </si>
  <si>
    <t>100-IP-089-2021</t>
  </si>
  <si>
    <t>100-PS-1497-2021</t>
  </si>
  <si>
    <t>PRESTACION DE SERVICIOS PARA APOYAR Y ADELANTAR EL PROCESO DE DISEÑO CONSTRUCCIÓN APLICACION EVALUACION Y CALIFICACION DE PRUEBAS DE CONOCIMIENTOS TEÓRICOS Y PRÁCTICOS, Y ATENCIÓN A RECLAMACIONES POR APLICACIÓN DE DICHAS PRUEBAS, DENTRO DEL PROCESO DE CONCURSOS INTERNOS DE EMCALI. (...)</t>
  </si>
  <si>
    <t xml:space="preserve">BRADY GUARNIZO MONTAÑO </t>
  </si>
  <si>
    <t>100-IP-095-2021</t>
  </si>
  <si>
    <t>100-PS-1516-2021</t>
  </si>
  <si>
    <t>PRESTACION DE SERVICIOS DE APOYO ADMINISTRATIVO A LA OFICINA DE COMUNICACIONES Y RELACIONES PUBLICAS DE EMCALI.</t>
  </si>
  <si>
    <t>100-IP-097-2021</t>
  </si>
  <si>
    <t>100-PS-1517-2021</t>
  </si>
  <si>
    <t>BRINDAR ASESORIA, APOYO Y ACOMPAÑAMIENTO EN EL DESARROLLO Y EJECUCION DE LAS ACTIVIDADES Y TAREAS INHERENTES AL PROCEDIMIENTO DISCIPLINARIO CONTEMPLADO EN EL CODIGO UNICO DISCIPLINARIO.</t>
  </si>
  <si>
    <t>100-IP-098-2021</t>
  </si>
  <si>
    <t>100-PS-1518-2021</t>
  </si>
  <si>
    <t>BRINDAR ASEORIA, APOYO Y ACOMPAÑAMIENTO EN EL DESARROLLO Y EJECUCION DE LAS ACTIVIDADES Y TAREAS INHERENTES AL PROCEDIMIENTO DISCIPLINARIO CONTEMPLADO EN EL CODIGO UNICO DISCIPLINARIO.</t>
  </si>
  <si>
    <t>100-IP-100-2021</t>
  </si>
  <si>
    <t>100-PS-1519-2021</t>
  </si>
  <si>
    <t>ADRIANA STERLING BUENO</t>
  </si>
  <si>
    <t>100-IP-103-2021</t>
  </si>
  <si>
    <t>100-PS-1520-2021</t>
  </si>
  <si>
    <t>SERVICIOS DE APOYO PROFESIONAL AL PROCESO ESTRATEGICO DE COMUNICAIONES EXTERNAS DE EMCALI</t>
  </si>
  <si>
    <t xml:space="preserve">CARLOS ANDRES PENAGOS GUTIERREZ </t>
  </si>
  <si>
    <t>100-IP-108-2021</t>
  </si>
  <si>
    <t>100-PS-1521-2021</t>
  </si>
  <si>
    <t>PRESTACION DE SERVICIOS PARA EL APOYO A LAS ACRIVIDADES DE LA UNIDAD GESTION EMPRESARIAL DE PROYECTOS EN LA GERENCIA GENERAL</t>
  </si>
  <si>
    <t>100-IP-096-2021</t>
  </si>
  <si>
    <t>100-PS-1522-2021</t>
  </si>
  <si>
    <t>BRINDAR ASESORIA, APOYO Y ACOMPAÑAMIENTO EN EL DESARROLLO Y EJECUCION DE LAS ACTIVIDADES Y Y TAREAS INHERENTES AL PROCEDIMIENTO DISCIPLINARIO CONTEMPLADO EN EL CODIGO UNICO DISCIPLINARIO.</t>
  </si>
  <si>
    <t>JARAMILLO BEJARANO NANCY PATRICIA.</t>
  </si>
  <si>
    <t>100-PS-1523-2021</t>
  </si>
  <si>
    <t>PRESTACIÓN DE SERVICIOS DE APOYO A LA UNIDAD DE RESPONSABILIDAD SOCIAL EMPRESARIAL, PARA EL FORTALECIMIENTO COMUNITARIO QUE GENERAN VALOR ECONÓMICO Y SOCIAL.</t>
  </si>
  <si>
    <t>100-IP-105-2021</t>
  </si>
  <si>
    <t>100-PS-1524-2021</t>
  </si>
  <si>
    <t>100-IP-091-2021</t>
  </si>
  <si>
    <t>100-PS-1525-2021</t>
  </si>
  <si>
    <t>100-IP-106-2021</t>
  </si>
  <si>
    <t>100-PS-1526-2021</t>
  </si>
  <si>
    <t>100-IP-093-2021</t>
  </si>
  <si>
    <t>100-PS-1527-2021</t>
  </si>
  <si>
    <t>PRESTACIÓN DE SERVICIOS PROFESIONALES PARA EL DESARROLLO E IMPLANTACIÓN DE LAS DIFERENTES ACTIVIDADES DEL PROGRAMA DE EDUCACIÓN AMBIENTAL CORPORATIVO DE EMCALI, DIRIGIDO A LOS GRUPOS DE INTERÉS INTERNOS Y EXTERNOS.</t>
  </si>
  <si>
    <t>VANESSA  ARROYABE PEREA</t>
  </si>
  <si>
    <t>100-IP-102-2021</t>
  </si>
  <si>
    <t>100-PS-1528-2021</t>
  </si>
  <si>
    <t>100-IP-025-2021</t>
  </si>
  <si>
    <t>100-PS-1529-2021</t>
  </si>
  <si>
    <t>PRESTACIÓN DE SERVICIOS PROFESIONALES DE UN COMUNICADOR SOCIAL PARA QUE APOYE LA ELABORACIÓN, COORDINACIÓN Y SUPERVISIÓN DE LA ESTRATEGIA DE COMUNICACIONES DE LA SUBGERENCIA DE RESPONSABILIDAD SOCIAL Y AMBIENTAL EMPRESARIAL EN EL MARCO DE LA SOSTENIBILIDAD DE ACUERDO CON EL PEC 2018-2023.</t>
  </si>
  <si>
    <t>100-IP-101-2021</t>
  </si>
  <si>
    <t>100-PS-1569-2021</t>
  </si>
  <si>
    <t>PRESTACION DE SERVICIOS PARA EL APOYO A LAS ACTIVIDADES DE LA UNIDAD GESTION EMPRESARIAL DE PROYECTOS EN LA GERENCIA GENERAL</t>
  </si>
  <si>
    <t xml:space="preserve">SANDRA PATRICIA RODRIGUEZ CASTRO </t>
  </si>
  <si>
    <t>100-IP-092-2021</t>
  </si>
  <si>
    <t>100-PS-1664-2021</t>
  </si>
  <si>
    <t>PRESTACIÓN DE SERVICIOS PARA LA SEPARACIÓN, CLASIFICACIÓN Y RECUPERACIÓN DE RESIDUOS SÓLIDOS APROVECHABLES EN LAS UNIDADES DE ALMACENAMIENTO DE RESIDUOS ORDINARIOS DE LAS SEDES DE EMCALI.</t>
  </si>
  <si>
    <t>100-IP-114-2021</t>
  </si>
  <si>
    <t>100-PS-1665-2021</t>
  </si>
  <si>
    <t>PRESTACIÓN DE SERVICIOS PARA EL APOYO A LAS ACTIVIDADES DE LA UNIDAD DE GESTIÓN EMPRESARIAL DE PROYECTOS  - PMO DE LA GERENCIA GENERAL.</t>
  </si>
  <si>
    <t>GUILLERMO ANDRES JURI MONTES</t>
  </si>
  <si>
    <t>100-IP-110-2021</t>
  </si>
  <si>
    <t>100-PS-1666-2021</t>
  </si>
  <si>
    <t>NORMA ALEJANDRA POLO SANCHEZ</t>
  </si>
  <si>
    <t>100-IP-116-2021</t>
  </si>
  <si>
    <t>100-PS-1672-2021</t>
  </si>
  <si>
    <t>VIGENCIA FUTURA RESPALDADA EN CDP 202100030.  PRESTAR LOS SERVICIOS DE ASESORÍA TÉCNICA PARA LA POSTULACIÓN DE  PROYECTOS DE INVERSIÓN CIENTÍFICA, DESARROLLO E INNOVACIÓN EN LA CONVOCATORIA NO. 904 DEL MINISTERIO DE CIENCIA, TECNOLOGIA E INNOVACIÓN (MINCIENCIAS), PARA ACCEDER A LOS BENEFICIOS TRIBUTARIOS POR INVERSIÓN DE ACUERDO CON LOS CRITERIOS Y CONDICIONES ESTABLECIDOS POR EL CONSEJO NACIONAL DE BENEFICIOS TRIBUTARIOS EN CIENCIA, TECNOLOGÍA E INNOVACIÓN (CNBT).</t>
  </si>
  <si>
    <t>F. INICIATIVAS S.A.S</t>
  </si>
  <si>
    <t>100-IP-094-2021</t>
  </si>
  <si>
    <t>100-PS-1715-2021</t>
  </si>
  <si>
    <t>AUDITORÍA INTERNA DE CALIDAD BAJO LA NORMA  ISO 9001:2015 A LOS ALCANCES CERTIFICADOS EN PRODUCCIÓN DE AGUA POTABLE: PLANTA PUERTO MALLARINO, RIO CALI, RIO CAUCA, TRATAMIENTO DE AGUAS RESIDUALES PTAR-CAÑAVERALEJO\OPERACIÓN Y MANTENIMIENTO  DE SISTEMAS DE DISTRIBUCIÓN DE ENERGÍA INCLUYE TODAS LAS SUBESTACIONES Y LOS MACRO PROCESOS DE PLANEACIÓN Y EVALUACIÓN ESTRATÉGICA Y SOPORTE EMPRESARIAL.</t>
  </si>
  <si>
    <t>QUIRAL CONSULTORES SAS</t>
  </si>
  <si>
    <t>100-IP-113-2021</t>
  </si>
  <si>
    <t>100-PS-1721-2021</t>
  </si>
  <si>
    <t>PRESTACIÓN DE SERVICIOS DE APOYO A LA UNIDAD DE RESPONSABILIDAD SOCIAL EMPRESARIAL EN GESTIÓN DE LA INNOVACIÓN Y EL EMPRENDIMIENTO SOCIAL PARA GRUPOS DE INTERÉS INTERNOS Y EXTERNOS.</t>
  </si>
  <si>
    <t>VALENTINA DIAZ MORALES</t>
  </si>
  <si>
    <t>100-IP-112-2021</t>
  </si>
  <si>
    <t>100-PS-1729-2021</t>
  </si>
  <si>
    <t xml:space="preserve">JESSICA PEREA HURTADO </t>
  </si>
  <si>
    <t>PRESTAR LOS SERVICIOS PARA LA GESTIÓN INTEGRAL DE RESIDUOS PELIGROSOS - RESPEL, CHATARRA Y ACTIVOS INSERVIBLES, LO CUAL INCLUYE LA RECOLECCIÓN, CARGUE, TRANSPORTE, MANIPULACIÓN, ALMACENAMIENTO TEMPORAL, APROVECHAMIENTO, TRATAMIENTO Y/O DISPOSICIÓN FINAL, DE MANERA SEGURA Y AMBIENTALMENTE ADECUADA DE RESIDUOS PELIGROSOS Y EXCEDENTES INDUSTRIALES PROPIOS DE LAS ACTIVIDADES DE LOS MACROPROCESOS DE EMCALI, ADEMÁS LA COMPRAVENTA ENTRE LAS PARTES, DE AQUELLOS EXCEDENTES SUSCEPTIBLES DE APROVECHAMIENTO, QUE HAYAN SIDO PREVIAMENTE DECLARADOS OBSOLETOS E INSERVIBLES PARA LA EMPRESA.</t>
  </si>
  <si>
    <t>UNION TEMPORAL SERVI-ECOLOGICO</t>
  </si>
  <si>
    <t>100-IP-117-2021</t>
  </si>
  <si>
    <t>100-PS-1755-2021</t>
  </si>
  <si>
    <t>ASESORAR LA OFICINA DE COMUNICACIONES Y RELACIONES PÚBLICAS DE LA ENTROLOGIA DE CONCECION CON DEFINICION DE MATRICES COMUNICACION.</t>
  </si>
  <si>
    <t>JOSE LUIS CARRILLO SARRIA</t>
  </si>
  <si>
    <t>100-IP-412-2021</t>
  </si>
  <si>
    <t>COMPRA DE UNA MOTOSIERRA CILINDRADA EN 91,1 CC, 90 CM DE ESPADA, 7,24 HP DE POTENCIA, PESO DE ALREDEDOR DE 7,5 KG, APTO PARA TRABAJO PESADO Y REALIZAR LABORES DE MANTENIMIENTO Y RESTAURACIÓN EN LOS PREDIOS DE CONSERVACIÓN DE EMCALI</t>
  </si>
  <si>
    <t>CENAGRAL S.A.S</t>
  </si>
  <si>
    <t>100-IP-118-2021</t>
  </si>
  <si>
    <t>100-PS-1762-2021</t>
  </si>
  <si>
    <t>PRESTACIÓN DE SERVICIOS PROFESIONALES PARA DAR APOYO A LA IMPLEMENTACIÓN DEL MODELO DE OPERACIÓN POR PROCESOS DE LA EMPRESA.</t>
  </si>
  <si>
    <t>LINA MARCELA MONROY CHAVEZ</t>
  </si>
  <si>
    <t>100-IP-115-2021</t>
  </si>
  <si>
    <t>100-PS-1781-2021</t>
  </si>
  <si>
    <t>PRESTAR LOS SERVICIOS DE APOYO Y ASESORIA JURIDICA ESPECIALIZAD A LA GERENCIA GENERAL EN LOS TEMAS RELACIONADOS CON LAS FUNCIUONES Y ACRTIVIDADES DE EMCALI.</t>
  </si>
  <si>
    <t>ASESORIAS Y DISEÑOS SPIRAL DESING S.A.S</t>
  </si>
  <si>
    <t>900-IP-464-2021</t>
  </si>
  <si>
    <t>ELABORAR LOS INFORMES DE SEGUIMIENTO DE LOS PERIODOS II SEMESTRE 2020 Y I SEMESTRE 2021,  PARA DAR CUMPLIMIENTO A LA RESOLUCIÓN 0064 DE 2002 DEL MINISTERIO DE MEDIO AMBIENTE Y A LOS COMPROMISOS ADQUIRIDOS POR EMCALI EN EL PLAN DE MANEJO AMBIENTAL DE LA PTAR -C.</t>
  </si>
  <si>
    <t xml:space="preserve">MANUEL ALEJANDRO HURTADO GRUESO </t>
  </si>
  <si>
    <t>100-IP-109-2021</t>
  </si>
  <si>
    <t>100-PS-1812-2021</t>
  </si>
  <si>
    <t>REALIZAR AUDITORÍA INTERNA PARA EVALUAR EL CUMPLIMIENTO DE LOS REQUISITOS DEL SISTEMA DE GESTIÓN DE LA NORMA ISO/IEC 17025:2017, IMPLEMENTADO EN LOS LABORATORIOS DE LAS GERENCIAS UNIDAD ESTRATÉGICA DE NEGOCIOS DE ACUEDUCTO Y ALCANTARILLADO, UNIDAD ESTRATÉGICA DE NEGOCIO DE ENERGÍA Y LOS MACRO PROCESOS DE PLANEACIÓN Y EVALUACIÓN ESTRATÉGICA Y SOPORTE EMPRESARIAL DE EMCALI E.I.C.E. E.S.P</t>
  </si>
  <si>
    <t>100-IP-119-2021</t>
  </si>
  <si>
    <t>100-PS-1873-2021</t>
  </si>
  <si>
    <t>PRESTAR SERVICIOS DE APOYO Y LA GESTION PARA REALIZAR ACTIVIDADES DE VIGILANCIA Y CONTROL DE LOS RECURSOS NATURALES, MANTENIMIENTO (CON MOTOSIERRA Y/O GUADAÑA) PREVENCION Y COMBATE DE INCENDIOS FORESTALES Y EDUCACION AMBIENTAL, A DESARROLLARSE EN LOS PREDIOS DE PROPIEDAD DE EMCALI, UBICADOS EN LA ZONA RURAL DE LA CIUDAD DE CALI.</t>
  </si>
  <si>
    <t>100-IP-120-2021</t>
  </si>
  <si>
    <t>100-PS-1895-2021</t>
  </si>
  <si>
    <t>PRESTACIÓN DE SERVICIOS DE APOYO A LA DIRECCION DE CONTROL INTERNO EN EL ROL DE REALACIONES CON ENTES EXTERNOS DE CONTROL A EMCALI EICE ESP</t>
  </si>
  <si>
    <t>KELLY  KATERINE ACUÑA SOLARTE</t>
  </si>
  <si>
    <t>900-IP-499-2021</t>
  </si>
  <si>
    <t>INSTALACIÓN DE 880 ML CERCOS CON MADERA PLÁSTICA EN EL PREDIO LA OLGA  PERTENECIENTE A LA CUENCA CAÑAVERALEJO CON EL FIN DE AVANZAR EN LOS PROCESOS DE RESTAURACIÓN PASIVA Y CONTROLAR LOS TENSIONANTES AMBIENTALES PRESENTES EN EL TERRITORIO.</t>
  </si>
  <si>
    <t>FUNDACION PARA EL DESARROLLO SOSTENIBLE Y LA PARTICIPACION CIUDADANA</t>
  </si>
  <si>
    <t>900-IP-500-2021</t>
  </si>
  <si>
    <t>IMPLEMENTACIÓN DE RESTAURACIÓN ACTIVA CON ESPECIES NATIVAS PROPIAS DE BOSQUE SECO EN 3.5 HECTÁREAS DE RESTAURACIÓN, CON 2 MANTENIMIENTOS Y RESIEMBRA DEL 20% Y CONTROL MECÁNICO Y BIOLÓGICO DE 15 HORMIGUEROS DE HORMIGA HARRIERA EN EL PREDIO LA OLGA DE EMCALI Y 15 HORMIGUEROS EN EL PREDIO LA CAJITA, CON EL FIN DE AVANZAR EN LOS PROCESOS DE RESTAURACIÓN ECOLÓGICA QUE PERMITA CONTRIBUIR A LA REGULACIÓN HÍDRICA DE LAS CUENCAS ABASTECEDORAS</t>
  </si>
  <si>
    <t>Etiquetas de fila</t>
  </si>
  <si>
    <t>Suma de VALOR 
OTROSI</t>
  </si>
  <si>
    <t>Total general</t>
  </si>
  <si>
    <t>Suma de VALOR 
TOTAL</t>
  </si>
  <si>
    <t xml:space="preserve">Cuenta de No. </t>
  </si>
  <si>
    <t xml:space="preserve">Suma de VALOR </t>
  </si>
  <si>
    <t>1 MES</t>
  </si>
  <si>
    <t>Servicio de mantenimiento y calibración del plotter Hewlett Packard Designjet T1100, incluye repuestos, del Centro de Control Maestro de Acueducto y Alcantarillado de la Unidad de Ingenieria de la Gerencia UENAA.</t>
  </si>
  <si>
    <t>900-IP-0494-2021</t>
  </si>
  <si>
    <t>Compra de papel fotocopia blanco laser tamaño carta y oficio de 75 gramos con logo de EMCALI.</t>
  </si>
  <si>
    <t>900-IP-0493-2021</t>
  </si>
  <si>
    <t>Realizar el suministro e instalación de llantas nuevas (incluye neumático y protector), rines, válvulas, neumáticos y protectores nuevos, marcación, alineación, balanceo y rotación de llantas para el Parque Automotor de EMCALI EICE ESP.</t>
  </si>
  <si>
    <t>900-IP-0519-2021</t>
  </si>
  <si>
    <t>Suministro unidades de bombeo para estación de Bombeo Normandía</t>
  </si>
  <si>
    <t>900-IP-0533-2021</t>
  </si>
  <si>
    <t>Prestar el servicio de mantenimiento correctivo de los sistemas de seguridad electrónica (controles de acceso, CCTV, cerca eléctrica, sistema de cableado que conecta equipos de seguridad y software de integración, visualización y grabación), para las instalaciones de EMCALI EICE ESP.</t>
  </si>
  <si>
    <t>900-IP-0541-2021</t>
  </si>
  <si>
    <t>Mano de obra y materiales para el mantenimiento correctivo y preventivo de Tapas Circulares en Concreto con Sistema de Seguridad Mecánico, con el fin de proteger la red de acceso de EMCALI EICE ESP, según las especificaciones técnicas.</t>
  </si>
  <si>
    <t>900-IP-0551-2021</t>
  </si>
  <si>
    <t>Rehabilitación de tuberías estalladas (mayores a 12") en diferentes sectores de la ciudad de Cali.</t>
  </si>
  <si>
    <t>900-IP-0555-2021</t>
  </si>
  <si>
    <t>Elaborar material impreso para soportar la estrategia de comunicaciones del Sistema de Seguridad y Salud en el Trabajo EMCALI EICE ESP.</t>
  </si>
  <si>
    <t>900-IP-0558-2021</t>
  </si>
  <si>
    <t>Adquisición de la licencia de la extensión de ArcGIS: Data Interoperability para procesos de conversión, transformación, migración y geoprocesamiento de datos de diversos formatoshacia el SIG para el Centro de Control Maestro de la UENAA.</t>
  </si>
  <si>
    <t>900-IP-0552-2021</t>
  </si>
  <si>
    <t>Suministrar papel higienico rollo de 500 mts para los servidores y usuarios de EMCALI EICE ESP.</t>
  </si>
  <si>
    <t>900-IP-0562-2021</t>
  </si>
  <si>
    <t>Mantenimiento preventivo a cuba de aceite con filtro secado.</t>
  </si>
  <si>
    <t>900-IP-0561-2021</t>
  </si>
  <si>
    <t>Suministro de tablet para trabajo industrial en el laboratorio.</t>
  </si>
  <si>
    <t>900-IP-0563-2021</t>
  </si>
  <si>
    <t>Suministro de columna carboxen plot 30m para cromatografo.</t>
  </si>
  <si>
    <t>900-IP-0567-2021</t>
  </si>
  <si>
    <t>Suministro de Pinza Miliamperimetrica.</t>
  </si>
  <si>
    <t>900-IP-0559-2021</t>
  </si>
  <si>
    <t>Mantenimiento Preventivo y Correctivo de los equipos: CABRESTANTE Y DE HALADO.</t>
  </si>
  <si>
    <t>Suministro de grapas paralelas bimetalicas y grapas terminales tipo Recta.</t>
  </si>
  <si>
    <t>Realizar el inventario georreferenciado de la infraestructura del sistema de alumbrado público del Distrito de Santiago de Cali y existentes a la fecha de ejecución del contrato, y con base en la información levantada elaborar las unidades constructivas del SALP, elaborar los perfiles de vía tipo y los diseños lumínicos para los perfiles de via.</t>
  </si>
  <si>
    <t>Construcción de infraestructura de retención, cárcamos y columnas que soporten y protejan las redes expuestas de la zona de ladera y otros sectores críticos de la ciudad.</t>
  </si>
  <si>
    <t>Integrar una solución para la Gerencia de Gestión Humana y Activos, incorporando nuevas funcionalidades y modelamientos al software existente DARUMA, que permitan la gestión integral de información, considerando la INFORMACIÓN como uno de los principales activos de la GAGHA.</t>
  </si>
  <si>
    <t>900-IP-0579-2021</t>
  </si>
  <si>
    <t>Servicio de implementación aplicativo de DARUMA, que incluye desarrollo e informes de planes de mejora suscritos y derivados de las auditorias adelantadas por la contraloría general de Cali con los cuales se formulen los respectivos avances del plan y contengan el archivo de evidencias y soportes.</t>
  </si>
  <si>
    <t>900-IP-0505-2021</t>
  </si>
  <si>
    <t>Realizar la reposición de tubería de 18" en el tramo entre La PTAP Río Cali y La Estación de Bombeo La Normal.</t>
  </si>
  <si>
    <t>900-IP-0581-2021</t>
  </si>
  <si>
    <t>Realizar Avalúo Técnico Comercial a Vehículos y equipos activos e inactivos que hacen parte del Parque Automotor de EMCALI EICE ESP, cumpliendo con el marco normativo vigente</t>
  </si>
  <si>
    <t>900-IP-0586-2021</t>
  </si>
  <si>
    <t>Suministro, montaje y puesta en funcionamiento de un Sistema Solar Fotovoltaico de generación con potencia instalada en DC de 37 KWp, en el Centro Profesional y Comercial El Campanario.</t>
  </si>
  <si>
    <t>900-IP-0572-2021</t>
  </si>
  <si>
    <t>300-AO-1975-2021</t>
  </si>
  <si>
    <t>800-AO-2068-2021</t>
  </si>
  <si>
    <t>800-AO-2030-2021</t>
  </si>
  <si>
    <t>300-AO-2032-2021</t>
  </si>
  <si>
    <t>800-AO-2001-2021</t>
  </si>
  <si>
    <t>400-AO-2065-2021</t>
  </si>
  <si>
    <t>300-AO-2054-2021</t>
  </si>
  <si>
    <t>800-AO-2056-2021</t>
  </si>
  <si>
    <t>200-AO-2090-2021</t>
  </si>
  <si>
    <t>800-AO-2069-2021</t>
  </si>
  <si>
    <t>500-AO-2072-2021</t>
  </si>
  <si>
    <t>500-AO-2079-2021</t>
  </si>
  <si>
    <t>500-AO-2067-2021</t>
  </si>
  <si>
    <t>500-AO-2089-2021</t>
  </si>
  <si>
    <t>500-AO-2095-2021</t>
  </si>
  <si>
    <t>500-AO-2103-2021</t>
  </si>
  <si>
    <t>500-AO-2078-2021</t>
  </si>
  <si>
    <t>300-AO-2070-2021</t>
  </si>
  <si>
    <t>200-AO-2099-2021</t>
  </si>
  <si>
    <t>200-AO-2055-2021</t>
  </si>
  <si>
    <t>300-AO-2071-2021</t>
  </si>
  <si>
    <t>800-AO-2101-2021</t>
  </si>
  <si>
    <t>500-AO-2051-2021</t>
  </si>
  <si>
    <t>MARTIN FRANCISCO PALOMINO ENRIQUEZ</t>
  </si>
  <si>
    <t>GLOBOLLANTAS LTDA</t>
  </si>
  <si>
    <t>B Y V INGENIERIA SAS</t>
  </si>
  <si>
    <t>PSI TECNOLOGIA SAS</t>
  </si>
  <si>
    <t>ELETRICIDAD Y TRNASFORMADORES SAS</t>
  </si>
  <si>
    <t>IMECTRO PROCESOS INSDUSTRIALES SAS</t>
  </si>
  <si>
    <t>INSTRUMENTACION Y SOLUCIONES PARA  LABORATORIA SAS</t>
  </si>
  <si>
    <t>SUMINISTROS Y COROLES ELCTRONICOS SA SUCONEL SA</t>
  </si>
  <si>
    <t>JUAN CARLOS GLAUSER ARANGO</t>
  </si>
  <si>
    <t>FUNDELEC LTDA</t>
  </si>
  <si>
    <t>ELECTRO SOFTWARE SAS</t>
  </si>
  <si>
    <t>TIQAL SAS</t>
  </si>
  <si>
    <t>COMPAÑÍA COLOMBIANA DE SERVICIO AUTOMOTRIZ A COLSERAUTO SA</t>
  </si>
  <si>
    <t>TECNOLOGIA SOLAR DE COLOMBIA SAS - TESOCOL SAS</t>
  </si>
  <si>
    <t>OBRA</t>
  </si>
  <si>
    <t>Suministro, instalación y puesta en marcha de equipos agitadores e isotermos para realizar ensayos en los laboratorios de Agua Potable y de Aguas Residuales de la UENAA</t>
  </si>
  <si>
    <t>Adquisicion de los servicios de Mantenimiento correctivo a equipos de presurización y unidades monitora sde la red primaria de cobre del servicio de telecomunicaciones de EMCALI EICE ESP</t>
  </si>
  <si>
    <t>Contratar el suministro de 7200ONT`s, 40831STBZXV10B860H, 10.000 control remotos para STBZXV10B860H de 46 botones, 
10.000 pares de pilas AAA y el hardward y software necesario para  convertir tres (3) IPDSLAMZXA10C350M, marcaZTE, enOLT
ZXA10 C350, equipada con 32 puertos GPON cada una.</t>
  </si>
  <si>
    <t>Contratar mano de obra y materiales para el mantenimiento, reparación, de los equipos que soportan y apoyan las actividades diarias del servicio de Telecomunicaciones, disponiendo de la mano de obra y repuestos necesarios para ello, de acuerdo a las especificaciones técnicas</t>
  </si>
  <si>
    <t>Suministro de gases industriales para soldadura y mantenimiento requeridos para el mantenimiento predictivo, preventivo y correctivo de los equipos de aire acondicionado de las centrales telefónicas de EMCALI EICE ESP.</t>
  </si>
  <si>
    <t>GERENCIA DE ÁREA TECNOLOGIAS DE LA INFORMACION</t>
  </si>
  <si>
    <t>200-GTI-0001-2021</t>
  </si>
  <si>
    <t>200-PS-0144-2021</t>
  </si>
  <si>
    <t>Servicios profesionales de apoyo en gestión, seguimiento y reportes de la contratación, MECI,  Sistema de Gestión de Seguridad y Salud en el Trabajo,Plan Anticorrucipción, Riesgos,procesos del sistema de calidad y Planes de mejora e indicadores, y realizar todo para el proceso de Gestionar Tecnología de Informática.</t>
  </si>
  <si>
    <t>HASTA EL 31 DE DICIEMBRE DE 2021</t>
  </si>
  <si>
    <t>DIANA MARCELA VALENCIA MELENDEZ</t>
  </si>
  <si>
    <t>200-GTI-0003-2021</t>
  </si>
  <si>
    <t>200-PS-0238-2021</t>
  </si>
  <si>
    <t>Servicios profesionales de apoyo a los procesos relacionados con la Gestión de proyectos y gestion de relacionamiento de Tecnología de la Información, y realizar todo para el proceso de Gestionar Tecnología de Informática.</t>
  </si>
  <si>
    <t>TATIANA IVETH MORENO PALACIOS</t>
  </si>
  <si>
    <t>200-SD-0035-2021</t>
  </si>
  <si>
    <t>200-PS-0239-2021</t>
  </si>
  <si>
    <t>Servicios de apoyo asistencial y funcional de soluciones tecnológicas y de apoyo a la gestión de TI para el proceso de Gestionar Tecnología de Informática.</t>
  </si>
  <si>
    <t>HASTA EL 30 DE JUNIO DE 2021</t>
  </si>
  <si>
    <t>IVAN DARIO VELOZA PEREA</t>
  </si>
  <si>
    <t>200-GTI-0019-2021</t>
  </si>
  <si>
    <t>200-PS-0293-2021</t>
  </si>
  <si>
    <t>Servicios profesionales para apoyar los procesos relacionados con Gestionar Tecnología de Informática, participación en proyectos, apoyo a la gestión de la infraestructura TI y la implementación de módulos, aplicativos y/o sistemas de información.</t>
  </si>
  <si>
    <t>JACK DANIELS MARQUEZ FRANCO</t>
  </si>
  <si>
    <t>200-GTI-0002-2021</t>
  </si>
  <si>
    <t>200-PS-0294-2021</t>
  </si>
  <si>
    <t>LINA MARIA COBO GONZALEZ</t>
  </si>
  <si>
    <t>200-GTI-0006-2021</t>
  </si>
  <si>
    <t>200-PS-0295-2021</t>
  </si>
  <si>
    <t>Servicios profesionales de diseño, desarrollo e implementación de módulos, aplicativos y/o Sistemas de Informacion integrados automatizando procesos, actividades y procedimientos, que faciliten la toma de decisiones y la eficiencia, utilizando los marcos de trabajo y metodologicos establecidos por EMCALI y realizar todo para el proceso de Gestionar Tecnología de Informática</t>
  </si>
  <si>
    <t>RODRIGO SALAZAR PRADO</t>
  </si>
  <si>
    <t>200-GTI-0021-2021</t>
  </si>
  <si>
    <t>200-PS-0296-2021</t>
  </si>
  <si>
    <t>GUSTAVO ADOLFO GRUESO BEDOYA</t>
  </si>
  <si>
    <t>200-GTI-0008-2021</t>
  </si>
  <si>
    <t>200-PS-0297-2021</t>
  </si>
  <si>
    <t>ANA BELY ESCALANTE CAICEDO</t>
  </si>
  <si>
    <t>200-GTI-0022-2021</t>
  </si>
  <si>
    <t>200-PS-0371-2021</t>
  </si>
  <si>
    <t>Servicios profesionales de apoyo funcional y técnico para implementación de soluciones tecnológicas y de apoyo a la gestión de la infraestructura TI y Software Base, y realizar todo para el proceso de Gestionar Tecnología de Informática.</t>
  </si>
  <si>
    <t>IVAN FERNANDO GALLEGO CASTRO</t>
  </si>
  <si>
    <t>200-GTI-0010-2021</t>
  </si>
  <si>
    <t>200-PS-0386-2021</t>
  </si>
  <si>
    <t>Servicios profesionales de apoyo para atender y solucionar solicitudes de los Sistemas de Informacion utilizando los marcos de trabajo y metodologicos establecidos por EMCALI, y realizar todo para el proceso de Gestionar Tecnología de Informática.</t>
  </si>
  <si>
    <t>JOSE MARIO CORTES CASTRO</t>
  </si>
  <si>
    <t>200-PS-0387-2021</t>
  </si>
  <si>
    <t>Servicios técnicos para apoyar los procesos relacionados con Gestionar Tecnología de Informática, participación en proyectos, apoyo a la gestión de la infraestructura TI y la implementación de módulos, aplicativos y/o sistemas de información.</t>
  </si>
  <si>
    <t>LUIS SEBASTIAN CUELLAR BERNAL</t>
  </si>
  <si>
    <t>200-GTI-0013-2021</t>
  </si>
  <si>
    <t>200-PS-0388-2021</t>
  </si>
  <si>
    <t>Servicios profesionales de apoyo para atender y solucionar solicitudes de los Sistemas de Informacion utilizando los marcos de trabajo y metodologicos establecidos por EMCALI, y realizar todo para el proceso de Gestionar Tecnología de Informática</t>
  </si>
  <si>
    <t>CAMILO ERNESTO CHARRY CAICEDO</t>
  </si>
  <si>
    <t>200-GTI-0020-2021</t>
  </si>
  <si>
    <t>200-PS-0389-2021</t>
  </si>
  <si>
    <t>JULIO HERNAN MORALES ESTRADA</t>
  </si>
  <si>
    <t>200-GTI-0009-2021</t>
  </si>
  <si>
    <t>200-PS-0390-2021</t>
  </si>
  <si>
    <t>MARIBEL VALENCIA HERRERA</t>
  </si>
  <si>
    <t>200-PS-0400-2021</t>
  </si>
  <si>
    <t>Servicios técnicos de apoyo a los procesos relacionados con la Gestión de proyectos y gestion de relacionamiento de Tecnología de la Información, y realizar todo para el proceso de Gestionar Tecnología de Informática.</t>
  </si>
  <si>
    <t>MARIO ALBERTO GONZALEZ MORALES</t>
  </si>
  <si>
    <t>200-PS-0401-2021</t>
  </si>
  <si>
    <t>Servicios asistenciales para apoyar procesos relacionados con gestionar tecnología de informática y apoyo a la gestión de la  infraestructura TI.</t>
  </si>
  <si>
    <t>JESSICA TATIANA JORDAN COBO</t>
  </si>
  <si>
    <t>200-GTI-0012-2021</t>
  </si>
  <si>
    <t>200-PS-0496-2021</t>
  </si>
  <si>
    <t>HASTA EL 15 DE JULIO DE 2021</t>
  </si>
  <si>
    <t>NAIRNE OVALLES HERNANDEZ</t>
  </si>
  <si>
    <t>200-GTI-0005-2021</t>
  </si>
  <si>
    <t>200-PS-0497-2021</t>
  </si>
  <si>
    <t>FREDY HERNEY OSPINA PARRA</t>
  </si>
  <si>
    <t>200-GTI-0014-2021</t>
  </si>
  <si>
    <t>200-PS-0499-2021</t>
  </si>
  <si>
    <t>CLAUDIA MARCELA CARVAJAL FERNANDEZ</t>
  </si>
  <si>
    <t>200-PS-0526-2021</t>
  </si>
  <si>
    <t>RICARDO LENIS MEJIA</t>
  </si>
  <si>
    <t>200-GTI-0015-2021</t>
  </si>
  <si>
    <t>200-PS-0543-2021</t>
  </si>
  <si>
    <t xml:space="preserve">Servicios profesionales para apoyar los procesos relacionados con la Gestión de proyectos y gestion de relacionamiento de Tecnología de la Información,  realizar todo para el proceso de Gestionar Tecnología de Informática, proyectos, seguimiento a proyectos y supervisión de contratos </t>
  </si>
  <si>
    <t>JUAN CARLOS SUAREZ SOTO</t>
  </si>
  <si>
    <t>200-PS-0601-2021</t>
  </si>
  <si>
    <t>Servicios profesionales de apoyo a los procesos relacionados con la Gestión de proyectos y gestion de relacionamiento de Tecnología de la Información y realizar todo para el proceso de Gestionar Tecnología de Informática</t>
  </si>
  <si>
    <t>RICARDO ANDRES ESTRADA CLAROS</t>
  </si>
  <si>
    <t>200-GTI-0004-2021</t>
  </si>
  <si>
    <t>200-PS-0602-2021</t>
  </si>
  <si>
    <t>EFRAIN ALBERTO ARAGON ESPAÑA</t>
  </si>
  <si>
    <t>200-PS-0603-2021</t>
  </si>
  <si>
    <t>Servicios profesionales de apoyo para atender y solucionar solicitudes de los Sistemas de Informacion utilizando los marcos de trabajo y metodologicos establecidos por EMCALI y realizar todo para el proceso de Gestionar Tecnología de Informática</t>
  </si>
  <si>
    <t>JOHAN MAURICIO OCHOA PARRA</t>
  </si>
  <si>
    <t>200-GTI-0011-2021</t>
  </si>
  <si>
    <t>200-PS-0604-2021</t>
  </si>
  <si>
    <t>JULIAN ENRIQUE VALENCIA PATIÑO</t>
  </si>
  <si>
    <t>200-GTI-0018-2021</t>
  </si>
  <si>
    <t>200-PS-0605-2021</t>
  </si>
  <si>
    <t>GELVER VARGAS BARONA</t>
  </si>
  <si>
    <t>200-GTI-0016-2021</t>
  </si>
  <si>
    <t>200-PS-0606-2021</t>
  </si>
  <si>
    <t>Servicios profesionales de apoyo funcional y técnico para implementación de soluciones tecnológicas y de apoyo a la gestión de la infraestructura TI y Software Base y realizar todo para el proceso de Gestionar Tecnología de Informática</t>
  </si>
  <si>
    <t>CARLOS GUILLERMO ZAMANATE</t>
  </si>
  <si>
    <t>200-GTI-0017-2021</t>
  </si>
  <si>
    <t>200-PS-0607-2021</t>
  </si>
  <si>
    <t>CARLOS ALBERTO VILLAFAÑE CORTES</t>
  </si>
  <si>
    <t>200-GTI-0025-2021</t>
  </si>
  <si>
    <t>200-PS-0608-2021</t>
  </si>
  <si>
    <t>Servicios técnicos de apoyo en gestión, seguimiento y reportes de la contratación, MECI, Sistema de Gestión de Seguridad y Salud en el Trabajo, Plan Anticorrupción, Riesgos, Procesos del sistema de calidad y planes de mejora e indicadores, y realizar todo para el proceso de Gestionar Tecnología de Informática.</t>
  </si>
  <si>
    <t>HASTA EL 15 DE ABRIL DE 2021</t>
  </si>
  <si>
    <t>KAREN YULIET RAMOS MARTINEZ</t>
  </si>
  <si>
    <t>200-GTI-0024-2021</t>
  </si>
  <si>
    <t>200-PS-0609-2021</t>
  </si>
  <si>
    <t>Servicios técnicos de apoyo funcional y técnico para implementación de soluciones tecnológicas y de apoyo a la gestión de la infraestructura TI y Software Base, y realizar todo para el proceso de Gestionar Tecnología de Informática</t>
  </si>
  <si>
    <t>FREDY LENIS MEJIA</t>
  </si>
  <si>
    <t>200-GTI-0034-2021</t>
  </si>
  <si>
    <t>200-PS-0610-2021</t>
  </si>
  <si>
    <t>FRANCY OLIVIA VARGAS FERNANDEZ</t>
  </si>
  <si>
    <t>200-GTI-0045-2021</t>
  </si>
  <si>
    <t>200-PS-0611-2021</t>
  </si>
  <si>
    <t>MARIA ALEJANDRA BARON JIMENEZ</t>
  </si>
  <si>
    <t>200-GTI-0040-2021</t>
  </si>
  <si>
    <t>200-PS-0696-2021</t>
  </si>
  <si>
    <t>ALEJANDRO MOLINA RIASCOS</t>
  </si>
  <si>
    <t>200-GTI-0048-2021</t>
  </si>
  <si>
    <t>200-PS-0735-2021</t>
  </si>
  <si>
    <t>Servicios técnicos de apoyo a os procesos relacionados con la Gestión de proyectos y gestión de relacionamiento de Tecnología de la Información, y realizar todo para el proceso de Gestionar Tecnología de Informática.</t>
  </si>
  <si>
    <t>YORDANN HERNAN UMBARILLA OSPINA</t>
  </si>
  <si>
    <t>200-GTI-0033-2021</t>
  </si>
  <si>
    <t>200-PS-0736-2021</t>
  </si>
  <si>
    <t>PABLO ANDRES CIFUENTES ARROYAVE</t>
  </si>
  <si>
    <t>200-GTI-0007-2021</t>
  </si>
  <si>
    <t>200-PS-0737-2021</t>
  </si>
  <si>
    <t>JOHN JAIRO AGUDELO CORDOBA</t>
  </si>
  <si>
    <t>200-GTI-0043-2021</t>
  </si>
  <si>
    <t>200-PS-0738-2021</t>
  </si>
  <si>
    <t>KEVIN STEVE VICTORIA ORTIZ</t>
  </si>
  <si>
    <t>200-GTI-0039-2021</t>
  </si>
  <si>
    <t>200-PS-0739-2021</t>
  </si>
  <si>
    <t>CARLOS IVAN DAZA HURTADO</t>
  </si>
  <si>
    <t>200-GTI-0027-2021</t>
  </si>
  <si>
    <t>200-PS-0740-2021</t>
  </si>
  <si>
    <t>ADOLFO TENORIO POVEDA</t>
  </si>
  <si>
    <t>200-GTI-0031-2021</t>
  </si>
  <si>
    <t>200-PS-0741-2021</t>
  </si>
  <si>
    <t>JHORMAN ANDRES VILLANUEVA VIVAS</t>
  </si>
  <si>
    <t>200-GTI-0032-2021</t>
  </si>
  <si>
    <t>200-PS-0742-2021</t>
  </si>
  <si>
    <t>HASTA EL 30 DE ABRIL DE 2021</t>
  </si>
  <si>
    <t>JONH JAVIER MUÑOZ BOLAÑOS</t>
  </si>
  <si>
    <t>200-GTI-0030-2021</t>
  </si>
  <si>
    <t>200-PS-0743-2021</t>
  </si>
  <si>
    <t>JHON JAIRO OCAMPO FORERO</t>
  </si>
  <si>
    <t>200-GTI-0047-2021</t>
  </si>
  <si>
    <t>200-PS-0744-2021</t>
  </si>
  <si>
    <t>Servicios profesionales de apoyo a los procesos relacionados con la Gestión de proyectos y gestion de relacionamiento de Tecnología de la Información, y realizar todo para el proceso de Gestionar Tecnología de Informática</t>
  </si>
  <si>
    <t>JULIETA SILVA ROMERO</t>
  </si>
  <si>
    <t>200-GTI-0046-2021</t>
  </si>
  <si>
    <t>200-PS-0788-2021</t>
  </si>
  <si>
    <t>RICARDO OROZCO LEON</t>
  </si>
  <si>
    <t>200-GTI-0041-2021</t>
  </si>
  <si>
    <t>200-PS-0847-2021</t>
  </si>
  <si>
    <t>Servicios técnicos de apoyo a los procesos relacionados con la Gestión de Proyectos y Gestión de relacionamiento de Tecnología de la Información, y realizar todo para el proceso de Gestionar Tecnología de Informática.</t>
  </si>
  <si>
    <t>JHON ALEXANDER ROA REY</t>
  </si>
  <si>
    <t>200-GTI-0050-2021</t>
  </si>
  <si>
    <t>200-PS-1126-2021</t>
  </si>
  <si>
    <t>200-GTI-0049-2021</t>
  </si>
  <si>
    <t>200-PS-1127-2021</t>
  </si>
  <si>
    <t>Prestación de servicios de apoyo funcional y técnico, y transferencia de conocimiento del aplicativo del parque automotor ROMA, resolviendo incidentes y requerimientos en el aplicativo  y en los módulos de accidentalidad, mantenimiento, combustible y ajustes en la codificación de actividades según los niveles de servicios establecidos</t>
  </si>
  <si>
    <t>REINALDO CAICEDO CORDOBA</t>
  </si>
  <si>
    <t>200-GTI-0092-2021</t>
  </si>
  <si>
    <t>200-PS-1247-2021</t>
  </si>
  <si>
    <t>Servicios profesionales de apoyo funcional y técnico para implementación de soluciones tecnológicas y de apoyo a la gestión de la infraestructura TI y Software Base, y realizar todo para el proceso de Gestionar Tecnología de Informática</t>
  </si>
  <si>
    <t>JUAN SEBASTIAN GALVIS GUTIERREZ</t>
  </si>
  <si>
    <t>200-GTI-0091-2021</t>
  </si>
  <si>
    <t>200-PS-1249-2021</t>
  </si>
  <si>
    <t>Servicios técnicos de apoyo funcional y técnico para implementación de soluciones tecnológicas y de apoyo a la gestión de la infraestructura TI y Software Base, y realizar todo para el proceso de Gestionar Tecnología de Informática.</t>
  </si>
  <si>
    <t>BELMAN ALEXIS URBANO ANGULO</t>
  </si>
  <si>
    <t>200-GTI-0093-2021</t>
  </si>
  <si>
    <t>200-PS-1250-2021</t>
  </si>
  <si>
    <t>Servicios profesionales de apoyo para atender y solucionar solicitudes de los Sistemas de Información utilizando los marcos de trabajo y metodológicos establecidos por EMCALI, y realizar todo para el proceso de Gestionar Tecnología de Informática.</t>
  </si>
  <si>
    <t>ANDRES FELIPE FEIJOO</t>
  </si>
  <si>
    <t>200-GTI-0099-2021</t>
  </si>
  <si>
    <t>200-PS-1309-2021</t>
  </si>
  <si>
    <t>Servicios profesionales para apoyar los procesos relacionados con Gestionar Tecnología de Informática, participación en proyectos, apoyo a la gestión de lainfraestructura TI y la implementación de módulos, aplicativos y/o Sistemas de Información</t>
  </si>
  <si>
    <t>RONALD FABIAN MORENO ARCINIEGAS</t>
  </si>
  <si>
    <t>200-GTI-0094-2021</t>
  </si>
  <si>
    <t>200-PS-1310-2021</t>
  </si>
  <si>
    <t>GILBERTO NIÑO RAMIREZ</t>
  </si>
  <si>
    <t>200-GTI-0096-2021</t>
  </si>
  <si>
    <t>200-PS-1311-2021</t>
  </si>
  <si>
    <t>Servicios técnicos de apoyo para atender y solucionar solicitudes de los Sistemas de Información utilizando los marcos de trabajo y metodológicos establecidos por EMCALI, y realizar todo para el proceso de Gestionar Tecnología de Informática</t>
  </si>
  <si>
    <t>DENNIS ARY FRANCO MOLINA</t>
  </si>
  <si>
    <t>200-GTI-0098-2021</t>
  </si>
  <si>
    <t>200-PS-1312-2021</t>
  </si>
  <si>
    <t>Servicios profesionales para apoyar los procesos relacionados con la Gestión de proyectos y gestion de relacionamiento de Tecnología de la Información,  realizar todo para el proceso de Gestionar Tecnología de Informática.</t>
  </si>
  <si>
    <t>EFREN OBANDO QUIRAMA</t>
  </si>
  <si>
    <t>200-GTI-0095-2021</t>
  </si>
  <si>
    <t>200-PS-1313-2021</t>
  </si>
  <si>
    <t>JOHAN ANDRES AGUILAR CAMPO</t>
  </si>
  <si>
    <t>200-GTI-0101-2021</t>
  </si>
  <si>
    <t>200-PS-1314-2021</t>
  </si>
  <si>
    <t>Servicios asistenciales de apoyo funcional y técnico para implementación de soluciones tecnológicas y de apoyo a la gestión de la infraestructura TI y Software Base, y realizar todo para el proceso de Gestionar Tecnología de Informática.</t>
  </si>
  <si>
    <t>CAMILO ANDRES MEDINA GONZALEZ</t>
  </si>
  <si>
    <t>200-GTI-0044-2021</t>
  </si>
  <si>
    <t>200-PS-1349-2021</t>
  </si>
  <si>
    <t>NEL JOSE HURTADO MOTTA</t>
  </si>
  <si>
    <t>200-GTI-0114-2021</t>
  </si>
  <si>
    <t>200-PS-1430-2021</t>
  </si>
  <si>
    <t>Servicios profesionales para apoyar los procesos relacionados con la Gestión de proyectos y gestión de relacionamiento de Tecnología de la Información,  realizar todo para el proceso de Gestionar Tecnología de Informática.</t>
  </si>
  <si>
    <t>HAMILTON CORRALES RUBIANO</t>
  </si>
  <si>
    <t>200-GTI-0120-2021</t>
  </si>
  <si>
    <t>200-PS-1454-2021</t>
  </si>
  <si>
    <t>Servicios técnicos de apoyo a los procesos relacionados con la Gestión de proyectos y gestión de relacionamiento de Tecnología de la Información, y realizar todo para el proceso de Gestionar Tecnología de Informática.</t>
  </si>
  <si>
    <t>200-GTI-0119-2021</t>
  </si>
  <si>
    <t>200-PS-1455-2021</t>
  </si>
  <si>
    <t>200-GTI-0121-2021</t>
  </si>
  <si>
    <t>200-PS-1456-2021</t>
  </si>
  <si>
    <t>200-GTI-0123-2021</t>
  </si>
  <si>
    <t>200-PS-1457-2021</t>
  </si>
  <si>
    <t>Servicios técnicos de apoyo funcional y técnico para implementación de soluciones tecnológicas y de apoyo a la gestión de la infraestructura TI y Software Base, y realizar todo para el proceso de gestionar tecnología de informática</t>
  </si>
  <si>
    <t>200-GTI-0122-2021</t>
  </si>
  <si>
    <t>200-PS-1458-2021</t>
  </si>
  <si>
    <t>200-GTI-0164-2021</t>
  </si>
  <si>
    <t>200-PS-1571-2021</t>
  </si>
  <si>
    <t>200-GTI-0165-2021</t>
  </si>
  <si>
    <t>200-PS-1572-2021</t>
  </si>
  <si>
    <t>200-GTI-0166-2021</t>
  </si>
  <si>
    <t>200-PS-1573-2021</t>
  </si>
  <si>
    <t>Servicios de apoyo asistencial y funcional de soluciones tecnológicas y de apoyo a la gestión de TI para el proceso de Gestionar Tecnología de Informática</t>
  </si>
  <si>
    <t>200-GTI-0167-2021</t>
  </si>
  <si>
    <t>200-PS-1574-2021</t>
  </si>
  <si>
    <t>200-GTI-0125-2021</t>
  </si>
  <si>
    <t>200-PS-1589-2021</t>
  </si>
  <si>
    <t>Prestación de servicios profesionales como líder funcional módulo ARIBA de la solución tecnológica ERP SAP, de acuerdo con las necesidades de EMCALI en el proceso de Gestionar Tecnología de Informática</t>
  </si>
  <si>
    <t>HASTA EL 30 DE NOV DE 2021</t>
  </si>
  <si>
    <t>LAURA JULIANA PALENCIA ZAPATA</t>
  </si>
  <si>
    <t>200-GTI-0130-2021</t>
  </si>
  <si>
    <t>200-PS-1616-2021</t>
  </si>
  <si>
    <t>Prestación de servicios profesionales de apoyo  en el frente de procesos relacionada con el Sistema de Gestión de Calidad y Riesgos,  de la solución tecnológica ERP SAP, de acuerdo con las necesidades de EMCALI en el proceso de Gestionar Tecnología de Informática.</t>
  </si>
  <si>
    <t>HASTA EL 31 DE OCTUBRE DE 2021</t>
  </si>
  <si>
    <t>200-GTI-0168-2021</t>
  </si>
  <si>
    <t>200-PS-1617-2021</t>
  </si>
  <si>
    <t>Servicios técnicos de apoyo funcional y  técnico para implementación de soluciones  tecnológicas y de apoyo a la gestión de la infraestructura  TI y Software Base, y realizar todo para el proceso de Gestionar Tecnología de Información.</t>
  </si>
  <si>
    <t>200-GTI-0124-2021</t>
  </si>
  <si>
    <t>200-PS-1618-2021</t>
  </si>
  <si>
    <t>Prestación de servicios profesionales para dar apoyo a la Gestión funcional en el módulo FM Presupuesto  y BPC  Planificación y Consolidación Financiera de la solución tecnológica ERP SAP, de acuerdo con las necesidades de EMCALI en el proceso de Gestionar Tecnología de Informática.</t>
  </si>
  <si>
    <t>LESLIE ELSIDE RIOS</t>
  </si>
  <si>
    <t>200-GTI-0135-2021</t>
  </si>
  <si>
    <t>200-PS-1619-2021</t>
  </si>
  <si>
    <t>Prestación de servicios profesionales de apoyo funcional en el módulo GL Contabilidad de la solución tecnológica ERP SAP, de acuerdo con las necesidades de EMCALI en el proceso de Gestionar Tecnología de Informática.</t>
  </si>
  <si>
    <t>NAYDU GISELLE BERRIO BAOS</t>
  </si>
  <si>
    <t>200-GTI-0129-2021</t>
  </si>
  <si>
    <t>200-PS-1634-2021</t>
  </si>
  <si>
    <t>Prestación de servicios profesionales  de apoyo  a la Gestión funcional  como lider módulo BPC  Planificación  y Consolidación Financiera y de apoyo a los módulos financieros  en  la solución tecnológica ERP SAP, de acuerdo con las necesidades de EMCALI en el proceso de Gestionar Tecnología de Informática.</t>
  </si>
  <si>
    <t>JHON FREDY MONTEALEGRE</t>
  </si>
  <si>
    <t>200-GTI-0140-2021</t>
  </si>
  <si>
    <t>200-PS-1635-2021</t>
  </si>
  <si>
    <t>Prestación de Servicios profesionales de apoyo a los procesos relacionados con la Solución Tecnologica ERP SAP  y gestion de relacionamiento de Tecnología de la Información  para el proceso de Gestionar Tecnología de Informática</t>
  </si>
  <si>
    <t>MONICA JEANNETTE TORRES FRANCO</t>
  </si>
  <si>
    <t>200-GTI-0153-2021</t>
  </si>
  <si>
    <t>200-PS-1636-2021</t>
  </si>
  <si>
    <t>Prestación de servicios profesionales especializado de apoyo y acompañamiento funcional y  técnico en el módulo SAP PM - Mantenimiento de la solución tecnológica ERP SAP, de acuerdo con las necesidades de EMCALI en el proceso de Gestionar Tecnología de Informática.</t>
  </si>
  <si>
    <t>GUSTAVO ADOLFO AGUIRRE</t>
  </si>
  <si>
    <t>200-GTI-0161-2021</t>
  </si>
  <si>
    <t>200-PS-1637-2021</t>
  </si>
  <si>
    <t>VIDAL TOVAR CATAÑO</t>
  </si>
  <si>
    <t>200-GTI-0137-2021</t>
  </si>
  <si>
    <t>200-PS-1644-2021</t>
  </si>
  <si>
    <t>Prestación de servicios profesionales de apoyo a la gestión en el módulo MM, ARIBA y demás módulos  de la solución tecnológica ERP SAP, de acuerdo con las necesidades de EMCALI en el proceso de Gestionar Tecnología de Informática.</t>
  </si>
  <si>
    <t>HASTA EL 13 DE NOVIEMBRE DE 2021</t>
  </si>
  <si>
    <t>JUAN NICOLAS GOMEZ FIGUEROA</t>
  </si>
  <si>
    <t>200-GTI-0139-2021</t>
  </si>
  <si>
    <t>200-PS-1645-2021</t>
  </si>
  <si>
    <t>CLAUDIA MARCELA MICOLTA TORRES</t>
  </si>
  <si>
    <t>200-GTI-0136-2021</t>
  </si>
  <si>
    <t>200-PS-1646-2021</t>
  </si>
  <si>
    <t>Prestación de servicios profesionales de apoyo  en el frente de procesos relacionada con el Sistema de Gestión de Calidad,  de la solución tecnológica ERP SAP, de acuerdo con las necesidades de EMCALI en el proceso de Gestionar Tecnología de Informática.</t>
  </si>
  <si>
    <t>DIANA MARCELA SANDOVAL ASPRILLA</t>
  </si>
  <si>
    <t>200-GTI-0144-2021</t>
  </si>
  <si>
    <t>200-PS-1647-2021</t>
  </si>
  <si>
    <t>Prestación de servicios profesionales para dar apoyo a la Gestión funcional en el módulo MM y ARIBA de la solución tecnológica ERP SAP, de acuerdo con las necesidades de EMCALI en el proceso de Gestionar Tecnología de Informática.</t>
  </si>
  <si>
    <t>JULIETH TATIANA SAAVEDRA ROSALES</t>
  </si>
  <si>
    <t>200-GTI-0148-2021</t>
  </si>
  <si>
    <t>200-PS-1677-2021</t>
  </si>
  <si>
    <t>Prestación de servicios  de apoyo  en el frente de procesos relacionada con el Sistema de Gestión de Calidad,  de la solución tecnológica ERP SAP, de acuerdo con las necesidades de EMCALI en el proceso de Gestionar Tecnología de Informática.</t>
  </si>
  <si>
    <t>HASTA EL 23 DE NOVIEMBRE DE 2021</t>
  </si>
  <si>
    <t>SERGIO ANDRES SILVA</t>
  </si>
  <si>
    <t>200-GTI-0149-2021</t>
  </si>
  <si>
    <t>200-PS-1678-2021</t>
  </si>
  <si>
    <t>Prestación de servicios profesionales para dar apoyo a la Gestión funcional en el módulo GL Contabilidad de la solución tecnológica ERP SAP, de acuerdo con las necesidades de EMCALI en el proceso de Gestionar Tecnología de Informática.</t>
  </si>
  <si>
    <t>MARIA DEL MAR GRISALES</t>
  </si>
  <si>
    <t>200-GTI-0160-2021</t>
  </si>
  <si>
    <t>200-PS-1679-2021</t>
  </si>
  <si>
    <t>JESUS ARCENIO PABON</t>
  </si>
  <si>
    <t>200-GTI-0146-2021</t>
  </si>
  <si>
    <t>200-PS-1680-2021</t>
  </si>
  <si>
    <t>Prestación de servicios de apoyo en las tareas de los modulos AP-TR, BCM, TRM  de la solución tecnológica ERP SAP, de acuerdo con las necesidades de EMCALI en el proceso de Gestionar Tecnología de Informática.</t>
  </si>
  <si>
    <t>HECTOR GONZALEZ ROSERO</t>
  </si>
  <si>
    <t>200-GTI-0154-2021</t>
  </si>
  <si>
    <t>200-PS-1681-2021</t>
  </si>
  <si>
    <t>Prestación de servicios profesionales especializado de apoyo y acompañamiento funcional y  técnico en el módulo BO de la solución tecnológica ERP SAP remoto, de acuerdo con las necesidades de EMCALI en el proceso de Gestionar Tecnología de Informática.</t>
  </si>
  <si>
    <t>JORGE ANDRES CIFUENTES</t>
  </si>
  <si>
    <t>200-GTI-0152-2021</t>
  </si>
  <si>
    <t>200-PS-1682-2021</t>
  </si>
  <si>
    <t>Prestación de Servicios profesionales especializado de migración de datos  y demás  procesos relacionados con  el proyecto de la Solución Tecnologica ERP SAP  y gestion de relacionamiento de Tecnología de la Información  para el proceso de Gestionar Tecnología de Informática</t>
  </si>
  <si>
    <t>HECTOR ROMERO ROMERO</t>
  </si>
  <si>
    <t>200-GTI-0155-2021</t>
  </si>
  <si>
    <t>200-PS-1683-2021</t>
  </si>
  <si>
    <t>Prestación de servicios profesionales especializado de apoyo y acompañamiento funcional y  técnico en el módulo PO de la solución tecnológica ERP SAP remoto, de acuerdo con las necesidades de EMCALI en el proceso de Gestionar Tecnología de Informática.</t>
  </si>
  <si>
    <t>GUIDO GARZON</t>
  </si>
  <si>
    <t>200-GTI-0156-2021</t>
  </si>
  <si>
    <t>200-PS-1694-2021</t>
  </si>
  <si>
    <t>Prestación de Servicios especializado de apoyo y experto en SAP en el módulo MM de la Solución Tecnologica ERP SAP  y gestion de relacionamiento de Tecnología de la Información  para el proceso de Gestionar Tecnología de Informática</t>
  </si>
  <si>
    <t>HASTA EL 24 DE NOVIEMBRE DE 2021</t>
  </si>
  <si>
    <t>DIEGO ADOLFO TELLEZ</t>
  </si>
  <si>
    <t>200-GTI-0150-2021</t>
  </si>
  <si>
    <t>200-PS-1695-2021</t>
  </si>
  <si>
    <t>Prestación de servicios profesionales para dar apoyo a la Gestión de los procesos relacionados  con la  Solución Tecnologica ERP SAP, de acuerdo con las necesidades de EMCALI para el proceso de Gestionar Tecnología de Informática</t>
  </si>
  <si>
    <t>MARTHA CECILIA MUÑOZ BRAVO</t>
  </si>
  <si>
    <t>200-GTI-0151-2021</t>
  </si>
  <si>
    <t>200-PS-1696-2021</t>
  </si>
  <si>
    <t>Prestación de Servicios profesionales especializado de migración de datos  y demás  procesos relacionados con la Solución Tecnologica ERP SAP  y gestion de relacionamiento de Tecnología de la Información  para el proceso de Gestionar Tecnología de Informática</t>
  </si>
  <si>
    <t>GUSTAVO ADOLFO ALVIRA</t>
  </si>
  <si>
    <t>200-GTI-0147-2021</t>
  </si>
  <si>
    <t>200-PS-1697-2021</t>
  </si>
  <si>
    <t>RUTH EVELIN PUENTES</t>
  </si>
  <si>
    <t>200-GTI-0142-2021</t>
  </si>
  <si>
    <t>200-PS-1698-2021</t>
  </si>
  <si>
    <t>Prestación de servicios profesionales de apoyo  a los lideres funcionales de los diferentes módulos,  en el frente de procesos relacionada con el Sistema de Gestión de Calidad, Riesgos y apoyo en datos,  de la solución tecnológica ERP SAP, de acuerdo con las necesidades de EMCALI en el proceso de Gestionar Tecnología de Informática.</t>
  </si>
  <si>
    <t>HERNANDO AFANADOR</t>
  </si>
  <si>
    <t>200-GTI-0128-2021</t>
  </si>
  <si>
    <t>200-PS-1716-2021</t>
  </si>
  <si>
    <t>Prestación de  servicios profesionales especializado de migración de datos y demás procesos relacionados con la  solución tecnológica ERP SAP y gestión de relacionamiento de tecnología de informática.</t>
  </si>
  <si>
    <t>HASTA EL 30 DE NOVIEMBRE DE 2021</t>
  </si>
  <si>
    <t>HECTOR FABIO PEREZ QUICENO</t>
  </si>
  <si>
    <t>200-GTI-0143-2021</t>
  </si>
  <si>
    <t>200-PS-1717-2021</t>
  </si>
  <si>
    <t>Prestación de Servicios profesionales de apoyo a los procesos relacionados  en el frente de gestión del cambio  medios y audivisuales en la Solución Tecnologica ERP SAP  y gestion de relacionamiento de Tecnología de la Información  para el proceso de Gestionar Tecnología de Informática</t>
  </si>
  <si>
    <t>ROBERT SEBASTIAN OLARTE</t>
  </si>
  <si>
    <t>200-GTI-0138-2021</t>
  </si>
  <si>
    <t>200-PS-1718-2021</t>
  </si>
  <si>
    <t>Prestación de servicios de apoyo  en el frente de procesos y datos  relacionada con la solución tecnológica ERP SAP, de acuerdo con las necesidades de EMCALI en el proceso de Gestionar Tecnología de Informática.</t>
  </si>
  <si>
    <t>MARLYN YURI PRADO CAÑAR</t>
  </si>
  <si>
    <t>200-GTI-0141-2021</t>
  </si>
  <si>
    <t>200-PS-1719-2021</t>
  </si>
  <si>
    <t>Prestación de Servicios profesionales de apoyo a los procesos relacionados  con la Gestión del Cambio  en la implementación y mejora de la Solución Tecnologica ERP SAP  y gestion de relacionamiento de Tecnología de la Información  para el proceso de Gestionar Tecnología de Informática</t>
  </si>
  <si>
    <t>DANIELA GOMEZ DUQUE</t>
  </si>
  <si>
    <t>200-GTI-0145-2021</t>
  </si>
  <si>
    <t>200-PS-1720-2021</t>
  </si>
  <si>
    <t>Prestación de servicios de apoyo  en el frente de procesos relacionada con el Sistema de Gestión de Calidad,  de la solución tecnológica ERP SAP, de acuerdo con las necesidades de EMCALI en el proceso de Gestionar Tecnología de Informática.</t>
  </si>
  <si>
    <t>DANIELA VALENCIA PEREZ</t>
  </si>
  <si>
    <t>200-GTI-0159-2021</t>
  </si>
  <si>
    <t>200-PS-1795-2021</t>
  </si>
  <si>
    <t>LEONARDO MEDELLIN</t>
  </si>
  <si>
    <t>200-GTI-0126-2021</t>
  </si>
  <si>
    <t>200-PS-1796-2021</t>
  </si>
  <si>
    <t>Prestación de Servicios profesionales de apoyo  en el módulo HCM relacionados con el proyecto de la Solución Tecnologica ERP SAP  para el proceso de Gestionar Tecnología de Informática</t>
  </si>
  <si>
    <t>ALFREDO PONCE</t>
  </si>
  <si>
    <t>200-GTI-0187-2021</t>
  </si>
  <si>
    <t>200-PS-1813-2021</t>
  </si>
  <si>
    <t>LEYDE COMETA</t>
  </si>
  <si>
    <t>200-GTI-0186-2021</t>
  </si>
  <si>
    <t>200-PS-1814-2021</t>
  </si>
  <si>
    <t>STEPHANY IBAÑEZ</t>
  </si>
  <si>
    <t>200-GTI-0188-2021</t>
  </si>
  <si>
    <t>200-PS-1815-2021</t>
  </si>
  <si>
    <t>Prestación de servicios profesionales para dar apoyo en el módulo BO y en frente de procesos del proyecto a la Gestión de los procesos relacionados  con la  Solución Tecnologica ERP SAP, de acuerdo con las necesidades de EMCALI para el proceso de Gestionar Tecnología de Informática</t>
  </si>
  <si>
    <t>JORGE CIFUENTES PINO</t>
  </si>
  <si>
    <t>200-GTI-0189-2021</t>
  </si>
  <si>
    <t>200-PS-1833-2021</t>
  </si>
  <si>
    <t>Prestación de servicios de apoyo a la Gestión de los procesos relacionados con la Solución Tecnológica ERP SAP, de acuerdo con las necesidades de EMCALI para el proceso de Gestionar Tecnología de Informática</t>
  </si>
  <si>
    <t>HASTA EL 30 DE  JUNIO DE 2022</t>
  </si>
  <si>
    <t>ALDEMAR VALENCIA ECHEVERRY</t>
  </si>
  <si>
    <t>200-GTI-0134-2021</t>
  </si>
  <si>
    <t>200-PS-1883-2021</t>
  </si>
  <si>
    <t>Prestación de servicios profesionales de apoyo como líder en el frente de procesos relacionada con el Sistema de Gestión de Calidad y Riesgos,  de la solución tecnológica ERP SAP, de acuerdo con las necesidades de EMCALI en el proceso de Gestionar Tecnología de Informática</t>
  </si>
  <si>
    <t>JAMEL SALAZAR VELASQUEZ</t>
  </si>
  <si>
    <t>200-GTI-0203-2021</t>
  </si>
  <si>
    <t>200-PS-1917-2021</t>
  </si>
  <si>
    <t>200-GTI-0204-2021</t>
  </si>
  <si>
    <t>200-PS-1918-2021</t>
  </si>
  <si>
    <t>200-GTI-0205-2021</t>
  </si>
  <si>
    <t>200-PS-1919-2021</t>
  </si>
  <si>
    <t>200-GTI-0206-2021</t>
  </si>
  <si>
    <t>200-PS-1920-2021</t>
  </si>
  <si>
    <t>200-GTI-0207-2021</t>
  </si>
  <si>
    <t>200-PS-1921-2021</t>
  </si>
  <si>
    <t>200-GTI-0208-2021</t>
  </si>
  <si>
    <t>200-PS-1922-2021</t>
  </si>
  <si>
    <t>200-GTI-0209-2021</t>
  </si>
  <si>
    <t>200-PS-1923-2021</t>
  </si>
  <si>
    <t>200-GTI-0210-2021</t>
  </si>
  <si>
    <t>200-PS-1924-2021</t>
  </si>
  <si>
    <t>200-GTI-0240-2021</t>
  </si>
  <si>
    <t>200-PS-1927-2021</t>
  </si>
  <si>
    <t>LUISA FERNANDA RIVERA CRUZ</t>
  </si>
  <si>
    <t>200-GTI-0211-2021</t>
  </si>
  <si>
    <t>200-PS-1928-2021</t>
  </si>
  <si>
    <t>Prestación de Servicios profesionales de apoyo a los procesos relacionados con la Solución Tecnológica ERP SAP y gestión de relacionamiento de Tecnología de la Información para el proceso de Gestionar Tecnología de Informática</t>
  </si>
  <si>
    <t>RICARDO ANDRE ESTRADA CLAROS</t>
  </si>
  <si>
    <t>200-GTI-0157-2021</t>
  </si>
  <si>
    <t>200-PS-1929-2021</t>
  </si>
  <si>
    <t>Prestación de Servicios profesionales de apoyo  funcional como experto SAP en el módulo GL y los procesos relacionados con la Solución Tecnológica ERP SAP  y gestión de relacionamiento de Tecnología de la Información  para el proceso de Gestionar Tecnología de Informática</t>
  </si>
  <si>
    <t>RICARDO JOSE LONDOÑO OSPINA</t>
  </si>
  <si>
    <t>200-GTI-0212-2021</t>
  </si>
  <si>
    <t>200-PS-1964-2021</t>
  </si>
  <si>
    <t>200-GTI-0213-2021</t>
  </si>
  <si>
    <t>200-PS-1965-2021</t>
  </si>
  <si>
    <t>200-GTI-0215-2021</t>
  </si>
  <si>
    <t>200-PS-1966-2021</t>
  </si>
  <si>
    <t>200-GTI-0217-2021</t>
  </si>
  <si>
    <t>200-PS-1998-2021</t>
  </si>
  <si>
    <t>200-GTI-0216-2021</t>
  </si>
  <si>
    <t>200-PS-1999-2021</t>
  </si>
  <si>
    <t>HASTA EL 30 DE  ABRIL DE 2022</t>
  </si>
  <si>
    <t>JUAN CARLOS SALAZAR RAMIREZ</t>
  </si>
  <si>
    <t>200-GTI-0220-2021</t>
  </si>
  <si>
    <t>200-PS-2004-2021</t>
  </si>
  <si>
    <t>200-GTI-0221-2021</t>
  </si>
  <si>
    <t>200-PS-2005-2021</t>
  </si>
  <si>
    <t>200-GTI-0222-2021</t>
  </si>
  <si>
    <t>200-PS-2006-2021</t>
  </si>
  <si>
    <t>200-GTI-0223-2021</t>
  </si>
  <si>
    <t>200-PS-2007-2021</t>
  </si>
  <si>
    <t>200-GTI-0224-2021</t>
  </si>
  <si>
    <t>200-PS-2008-2021</t>
  </si>
  <si>
    <t>200-GTI-0225-2021</t>
  </si>
  <si>
    <t>200-PS-2009-2021</t>
  </si>
  <si>
    <t>200-GTI-0226-2021</t>
  </si>
  <si>
    <t>200-PS-2010-2021</t>
  </si>
  <si>
    <t>200-GTI-0227-2021</t>
  </si>
  <si>
    <t>200-PS-2011-2021</t>
  </si>
  <si>
    <t>200-GTI-0228-2021</t>
  </si>
  <si>
    <t>200-PS-2012-2021</t>
  </si>
  <si>
    <t>200-PS-1943-2021</t>
  </si>
  <si>
    <t>PRESTACIÓN DE SERVICIOS PROFESIONALES ESPECIALIZADOS PARA DAR APOYO A LA GESTIÓN TÉCNICO Y FUNCIONAL A LOS PROGRAMAS DESARROLLADOS A LA MEDIDA DE EMCALI PARA ATENDER LOS INCIDENTES, REQUERIMIENTOS Y MEJORAS DE LAS INTEGRACIONES DE LA MEDIDA INTELIGENTE, AMI EMCALI Y LA GESTIÓN DE PÉRDIDAS DE ENERGÍA.</t>
  </si>
  <si>
    <t>GLOBAL BI S A S</t>
  </si>
  <si>
    <t>200-PS-2064-2021</t>
  </si>
  <si>
    <t>AUDOTORIA INFORMATICA CON FINES FORENSES Y ACOMPAÑAMIENTO EN LA TOMA DE DECICIONES TECNOLOGICAS, EJERCICIO ENCAMINADO A ESTABLECER RECOMENDACIONES DE INFRAESTRUCTURA TECNOLOGICA PARA LA SEGURIDAD INFORMATICA Y ESTABILIZACIÓN DE LOS SERVICIOS TECNOLOGICOS DE SEGURIDAD DE LA INFORMACIÓN EN EMCALI, ALINEADOS A LAS POLITICAS, LOS PROCESOS Y LOS PROCEDIMIENTOS DE LA ENTIDAD</t>
  </si>
  <si>
    <t>IGAAC COLOMBIA SAS</t>
  </si>
  <si>
    <t>200-GTI-0232-2021</t>
  </si>
  <si>
    <t>200-PS-2044-2021</t>
  </si>
  <si>
    <t>Prestación de Servicios profesionales de apoyo a los procesos relacionados  con la Gestión del Cambio  en la implementación y mejora de la Solución Tecnológica ERP SAP  y gestión de relacionamiento de Tecnología de la Información  para el proceso de Gestionar Tecnología de Informática</t>
  </si>
  <si>
    <t>DANIELA GOMEZ</t>
  </si>
  <si>
    <t>200-GTI-0233-2021</t>
  </si>
  <si>
    <t>200-PS-2045-2021</t>
  </si>
  <si>
    <t>DANIELA VALENCIA</t>
  </si>
  <si>
    <t>200-GTI-0235-2021</t>
  </si>
  <si>
    <t>200-PS-2046-2021</t>
  </si>
  <si>
    <t>Prestación de Servicios profesionales de apoyo  en el módulo HCM relacionados con el proyecto de la Solución Tecnológica ERP SAP  para el proceso de Gestionar Tecnología de Informática</t>
  </si>
  <si>
    <t>200-GTI-0236-2021</t>
  </si>
  <si>
    <t>200-PS-2047-2021</t>
  </si>
  <si>
    <t>Prestación de servicios profesionales para dar apoyo a la Gestión de los procesos relacionados  con la  Solución Tecnológica ERP SAP, de acuerdo con las necesidades de EMCALI para el proceso de Gestionar Tecnología de Informática</t>
  </si>
  <si>
    <t>200-GTI-0234-2021</t>
  </si>
  <si>
    <t>200-PS-2048-2021</t>
  </si>
  <si>
    <t>200-GTI-0237-2021</t>
  </si>
  <si>
    <t>200-PS-2049-2021</t>
  </si>
  <si>
    <t>ALDEMAR VALENCIA</t>
  </si>
  <si>
    <t>200-GTI-0219-2021</t>
  </si>
  <si>
    <t>200-PS-2050-2021</t>
  </si>
  <si>
    <t>Prestación de servicios profesionales como lider funcional a la gestión en el módulo  PM  Mantenimiento de Planta de la solución tecnológica ERP SAP, de acuerdo con las necesidades de EMCALI en el proceso de Gestionar Tecnología de Informática</t>
  </si>
  <si>
    <t>200-GTI-0218-2021</t>
  </si>
  <si>
    <t>200-PS-2073-2021</t>
  </si>
  <si>
    <t>Prestación de servicios profesionales para dar apoyo en el módulo BASIS del proyecto a la Gestión de los procesos relacionados  con la  Solución Tecnológica ERP SAP, de acuerdo con las necesidades de EMCALI para el proceso de Gestionar Tecnología de Informática</t>
  </si>
  <si>
    <t>CARLOS GUILLERMO ZEMANATE</t>
  </si>
  <si>
    <t>200-GTI-0231-2021</t>
  </si>
  <si>
    <t>200-PS-2074-2021</t>
  </si>
  <si>
    <t>Prestación de Servicios profesionales de apoyo a los procesos relacionados  en el frente de gestión del cambio  medios y audiovisuales en la Solución Tecnológica ERP SAP  y gestión de relacionamiento de Tecnología de la Información  para el proceso de Gestionar Tecnología de Informática</t>
  </si>
  <si>
    <t>200-GTI-0238-2021</t>
  </si>
  <si>
    <t>200-PS-2075-2021</t>
  </si>
  <si>
    <t>Prestación de servicios profesionales de apoyo como líder en el frente de procesos relacionada con el Sistema de Gestión de Calidad y Riesgos,  de la solución tecnológica ERP SAP, de acuerdo con las necesidades de EMCALI en el proceso de Gestionar Tecnología de Informática.</t>
  </si>
  <si>
    <t>200-GTI-0239-2021</t>
  </si>
  <si>
    <t>200-PS-2076-2021</t>
  </si>
  <si>
    <t>RICARDO JOSE LONDOÑO</t>
  </si>
  <si>
    <t>200-GTI-0254-2021</t>
  </si>
  <si>
    <t>200-PS-2083-2021</t>
  </si>
  <si>
    <t>Prestación de servicios profesionales de apoyo  en el frente de procesos relacionada con el Sistema de Gestión de Calidad,  de la solución tecnológica ERP SAP, de acuerdo con las necesidades de EMCALI en el proceso de Gestionar Tecnología de Informática</t>
  </si>
  <si>
    <t>KELLY ACUÑA</t>
  </si>
  <si>
    <t>200-GTI-0256-2021</t>
  </si>
  <si>
    <t>200-PS-2084-2021</t>
  </si>
  <si>
    <t>Prestación de servicios profesionales para dar apoyo en los módulos financieros y/o cualquier módulos relacionados con la Solución Tecnológica ERP SAP, de acuerdo con las necesidades de EMCALI para el proceso de Gestionar Tecnología de Informática</t>
  </si>
  <si>
    <t>HECTOR RENGIFO</t>
  </si>
  <si>
    <t>200-GTI-0255-2021</t>
  </si>
  <si>
    <t>200-PS-2085-2021</t>
  </si>
  <si>
    <t>Prestación de servicios profesionales como lider funcional módulo ARIBA de la solución tecnológica ERP SAP, de acuerdo con las necesidades de EMCALI en el proceso de Gestionar Tecnología de Informática</t>
  </si>
  <si>
    <t>CLAUDIA CAÑAR</t>
  </si>
  <si>
    <t>200-GTI-0252-2021</t>
  </si>
  <si>
    <t>200-PS-2086-2021</t>
  </si>
  <si>
    <t>Prestación de servicios profesionales para dar apoyo a la Gestión de los procesos relacionados con la Solución Tecnológica ERP SAP, de acuerdo con las necesidades de EMCALI para el proceso de Gestionar Tecnología de Informática</t>
  </si>
  <si>
    <t>ANDRES CHACON</t>
  </si>
  <si>
    <t>200-GTI-0251-2021</t>
  </si>
  <si>
    <t>200-PS-2087-2021</t>
  </si>
  <si>
    <t>ABELARDO MENDEZ</t>
  </si>
  <si>
    <t>200-GTI-0250-2021</t>
  </si>
  <si>
    <t>200-PS-2088-2021</t>
  </si>
  <si>
    <t>LEIDY OSORIO</t>
  </si>
  <si>
    <t>200-GTI-0253-2021</t>
  </si>
  <si>
    <t>200-PS-2094-2021</t>
  </si>
  <si>
    <t>Prestación de Servicios profesionales  de deseño, desrrolo, extración de datos y demás  procesos  necesarios para la entrega de información  del Sistema OPEN a  la Solución Tecnologica ERP SAP  y gestion de relacionamiento de Tecnología de la Información  para el proceso de Gestionar Tecnología de Informática</t>
  </si>
  <si>
    <t>HORACIO ALBERTO MARIN GUTIERREZ</t>
  </si>
  <si>
    <t>200-GTI-0214-2021</t>
  </si>
  <si>
    <t>200-PS-2104-2021</t>
  </si>
  <si>
    <t>Prestación de servicios profesionales para dar apoyo en los diferentes  módulos del proyecto relacionados  con la  Solución Tecnológica ERP SAP, de acuerdo con las necesidades de EMCALI para el proceso de Gestionar Tecnología de Informática</t>
  </si>
  <si>
    <t xml:space="preserve">GABRIEL FERNANDO VALENCIA ESTRELLA </t>
  </si>
  <si>
    <t>GERENCIA DE ÁREA TECNOLOGÍAS DE LA INFORMACIÓN</t>
  </si>
  <si>
    <t>GERENCIA UNIDAD ESTRATÉGICA DEL NEGOCIO ACUEDUCTO Y ALCANTARILLADO</t>
  </si>
  <si>
    <t>300-IP-1001-2021</t>
  </si>
  <si>
    <t>300-PS-0095-2021</t>
  </si>
  <si>
    <t>Prestación de servicios técnicos y de apoyo en actividades administrativas y de contratación de la unidad de negocio de acueducto y alcantarillado.</t>
  </si>
  <si>
    <t>A PARTIR DE LA SUSCRIPCIÓN DEL ACTA DE INICIO, HASTA EL 30 DE JUNIO DE 2021</t>
  </si>
  <si>
    <t xml:space="preserve">CARMEN LADY MOSQUERA CUENU </t>
  </si>
  <si>
    <t>300-IP-1009-2021</t>
  </si>
  <si>
    <t>300-PS-0096-2021</t>
  </si>
  <si>
    <t>Prestacion de servicios tecnicos y de apoyo en actividades administrativas y de contratacion de la unidad de negocio de acueducto y alcantarillado.</t>
  </si>
  <si>
    <t>CAROLINA ARTUNDUAGA ARAGON</t>
  </si>
  <si>
    <t>300-IP-1006-2021</t>
  </si>
  <si>
    <t>300-PS-0097-2021</t>
  </si>
  <si>
    <t>Apoyo en las actividades de validación y cargue de información en el sistema único de información (sui), actualización de matriz de legalidad contratos uenaa em aplicativo sia observa y elaboración de informes a presentar a entidades de vigilancia y control.</t>
  </si>
  <si>
    <t>CINDY HELENA BLANDON SANCHEZ</t>
  </si>
  <si>
    <t>300-IP-1005-2021</t>
  </si>
  <si>
    <t>300-PS-0098-2021</t>
  </si>
  <si>
    <t xml:space="preserve">Prestación de servicios profesionales para el apoyo a las actividades técnicas y administrativas propias de la unidad estratégica de negocio de acueducto y alcantarillado. </t>
  </si>
  <si>
    <t>ERIKA PAOLA PERDOMO PORTILLA</t>
  </si>
  <si>
    <t>300-IP-1010-2021</t>
  </si>
  <si>
    <t>300-PS-0099-2021</t>
  </si>
  <si>
    <t>Prestaccion de servicios de apoyo en la gestion documental, digitalizacion y archivo de la informacion generado en la uga.</t>
  </si>
  <si>
    <t>FRANCISCO JAVIER VICTORIA AVENIA</t>
  </si>
  <si>
    <t>300-IP-1008-2021</t>
  </si>
  <si>
    <t>300-PS-0100-2021</t>
  </si>
  <si>
    <t>Prestación de servicios para el apoyo a las actividades de la gerencia de unidad estratégica de negocio de acueducto y alcantarillado</t>
  </si>
  <si>
    <t>JAIR ORDOÑEZ ÑAÑEZ</t>
  </si>
  <si>
    <t>300-IP-1034-2021</t>
  </si>
  <si>
    <t>300-PS-0101-2021</t>
  </si>
  <si>
    <t>Prestación de servicios profesionales especializados en la gerencia unidad estratégica de negocio de acueducto y alcantarillado-GUENAA</t>
  </si>
  <si>
    <t>JUAN MANUEL SALCEDO SANCHEZ</t>
  </si>
  <si>
    <t>300-IP-1003-2021</t>
  </si>
  <si>
    <t>300-PS-0102-2021</t>
  </si>
  <si>
    <t>Prestación de servicios para el apoyo de actividades administrativas y de contratación de la unidad de gestión administrativa</t>
  </si>
  <si>
    <t>JULISSA MONTOYA LUNA</t>
  </si>
  <si>
    <t>300-IP-1011-2021</t>
  </si>
  <si>
    <t>300-PS-0103-2021</t>
  </si>
  <si>
    <t>Prestación de servicios profesionales especializados en la Unidad de gestión administrativa de la gerencia unidad estratégica de negocio de acueducto y alcantarillado-GUENAA, para realizar actividades de apoyo legal en materia de contratación y demás actos jurídicos relacionados con las actividades propias del UGA.</t>
  </si>
  <si>
    <t>LAURA INES TORO HERNANDEZ</t>
  </si>
  <si>
    <t>300-IP-1007-2021</t>
  </si>
  <si>
    <t>300-PS-0104-2021</t>
  </si>
  <si>
    <t xml:space="preserve">Prestación de servicios para el apoyo a actividades administrativas de la uenaa en lo concerniente a asesoria legal para la confeccion de respuestas a los entes de control y ciudadanía en general.. </t>
  </si>
  <si>
    <t>MARIA DEL PILAR MOLINA MELENDEZ</t>
  </si>
  <si>
    <t>300-IP-1004-2021</t>
  </si>
  <si>
    <t>300-PS-0105-2021</t>
  </si>
  <si>
    <t>Prestación de servicios profesionales para actividades administrativas de la Gerencia de la Unidad Estratégica de Negocio de Acueducto y Alcantarillado.</t>
  </si>
  <si>
    <t>MARIA FERNANDA ROMERO BURGOS</t>
  </si>
  <si>
    <t>300-IP-1014-2021</t>
  </si>
  <si>
    <t>300-PS-0106-2021</t>
  </si>
  <si>
    <t>Prestación de servicios para el apoyo de actividades relacionadas con el seguimiento del software de mantenimiento ADSUM, con sus indicadores para el cumplimiento de la gestión preventiva y correctiva de las diferentes rutinas que maneja el área de Instrumentación y Automatización en las plantas de potabilización de agua y Estaciones de bombeo, realización de actividades de la gestión administrativa: contratos, auditoria de calidad, inventario de insumos, cotizaciones, y procedimientos que se requieren para el cumplimiento de los objetivos establecidos en la Unidad Estratégica de Negocios de Acueducto y Alcantarillado.</t>
  </si>
  <si>
    <t>PAOLA ANDREA VALENCIA VILLEGAS</t>
  </si>
  <si>
    <t>300-IP-1002-2021</t>
  </si>
  <si>
    <t>300-PS-0107-2021</t>
  </si>
  <si>
    <t>Prestación de servicios profesionales para el apoyo en actividades concernientes al presupuesto, entre otras actividades administrativas, en la unidad de gestión administrativa de la gerencia de unidad estratégica de negocios de acueducto y alcantarillado</t>
  </si>
  <si>
    <t xml:space="preserve">SAMIR ALEJANDRO GOMEZ DIAZ </t>
  </si>
  <si>
    <t>300-IP-1121-2021</t>
  </si>
  <si>
    <t>300-PS-0145-2021</t>
  </si>
  <si>
    <t>Prestación de servicio de apoyo profesionales para liderar las Acciones Administrativas relacionadas con los procesos operativo comerciales de la Subgerencia asi como el análisis y revisión de los conceptos de ley para atender los PQR de los mismos.</t>
  </si>
  <si>
    <t>ANDRES FELIPE PAEZ CASTILLO</t>
  </si>
  <si>
    <t>300-IP-1124-2021</t>
  </si>
  <si>
    <t>300-PS-0146-2021</t>
  </si>
  <si>
    <t>Prestación de servicios profesionales para brindar apoyo a la administración y análisis de las bases de datos relacionadas con las actividades operativo-comerciales, con la finalidad de generar informes que sean insumo en la gestión y control para la mejor atención al cliente y la reducción de pérdidas comerciales en el servicio de acueducto.</t>
  </si>
  <si>
    <t>CHRISTIAN FABIAN VELASQUEZ GONZALEZ</t>
  </si>
  <si>
    <t>300-IP-1097-2021</t>
  </si>
  <si>
    <t>300-PS-0147-2021</t>
  </si>
  <si>
    <t>Prestación de servicios profesionales de apoyo especializados para la coordinación y control de procesos administrativos con el fin de dar soporte en cuanto a la planeación, elaboración y seguimiento de la ejecución del presupuesto, plan de compras, contratación, calidad, pago a proveedores y demás actividades de gestión que se requieran en la Unidad Estratégica de Negocio de Acueducto y Alcantarillado.</t>
  </si>
  <si>
    <t>DIANA CAROLINA RODRIGUEZ LADINO</t>
  </si>
  <si>
    <t>300-IP-1067-2021</t>
  </si>
  <si>
    <t>300-PS-0148-2021</t>
  </si>
  <si>
    <t>Prestación de servicios para brindar apoyo en actividades del Control de Vertimientos de Aguas Residuales de la Unidad Estratégica de Negocios de Acueducto y Alcantarillado</t>
  </si>
  <si>
    <t>DIEGO FERNANDO PANTOJA TRUJILLO</t>
  </si>
  <si>
    <t>300-IP-1130-2021</t>
  </si>
  <si>
    <t>300-PS-0149-2021</t>
  </si>
  <si>
    <t>Prestacion de servicios profesionales para el soporte en ejecución, desarrollo, operación y mantenimiento del sistema Scada (supervisión control y adquisición de datos) del Centro de Control Maestro (CCM) para los sistemas de Acueducto y Alcantarillado aplicado a la arquitectura de servidores de datos, interfaces de datos Oracle con sistemas HMI, configuración y diseño de reportes (en línea y web), interfaces corporativas SCADA - OSF y configuración y administración de las bases de datos en tiempo real funcionando en redundancia.</t>
  </si>
  <si>
    <t>EMANUEL LOPEZ RODRIGUEZ</t>
  </si>
  <si>
    <t>300-IP-1046-2021</t>
  </si>
  <si>
    <t>300-PS-0150-2021</t>
  </si>
  <si>
    <t>Prestación de servicios profesionales para dar apoyo a la supervisión en la Conciliación de las actividades operativo comerciales relativas a los procesos de SCRR y Micromedición. Generación y legalización de órdenes de trabajo relacionados al proceso de SCRR y Fraudes. Coordinación en los procesos administrativos de SCRR y Fraudes. Apoyo a la Gestión en la ejecución de las acciones administrativas del proceso de fraudes.</t>
  </si>
  <si>
    <t>ERNESTO REBOLLEDO BRICEÑO</t>
  </si>
  <si>
    <t>300-IP-1117-2021</t>
  </si>
  <si>
    <t>300-PS-0151-2021</t>
  </si>
  <si>
    <t>Prestación de servicios para el apoyo a las actividades propias de la unidad Funcional de la Gerencia de Acueducto y Alcantarillado</t>
  </si>
  <si>
    <t>FERNEY LEITON MAFLA</t>
  </si>
  <si>
    <t>300-IP-1079-2021</t>
  </si>
  <si>
    <t>300-PS-0152-2021</t>
  </si>
  <si>
    <t>Prestación de servicios de apoyo a la gestión en terreno de las actividades operativo comerciales relativas a la Unidad Estratégica de Negocio de Acueducto y Alcantarillado cumpliendo con las normas técnicas de EMCALI</t>
  </si>
  <si>
    <t>FRANCISCO ANTONIO MORENO AGRONO</t>
  </si>
  <si>
    <t>300-IP-1116-2021</t>
  </si>
  <si>
    <t>300-PS-0153-2021</t>
  </si>
  <si>
    <t xml:space="preserve">FREDDY LARGO BOLIVAR </t>
  </si>
  <si>
    <t>300-IP-1029-2021</t>
  </si>
  <si>
    <t>300-PS-0154-2021</t>
  </si>
  <si>
    <t>Prestación de servicios para apoyar las actividades de archivo de los procesos adelantados por actividades orperativas en terreno de la Unidad Estratégica de Negocio de Acueducto y Alcantarillado.</t>
  </si>
  <si>
    <t>GINA PAOLA CORTES CASTILLO</t>
  </si>
  <si>
    <t>300-IP-1093-2021</t>
  </si>
  <si>
    <t>300-PS-0155-2021</t>
  </si>
  <si>
    <t>Prestación de servicios profesionales para el apoyo a las actividades de gestión ambiental y saneamiento, realización de informes con respecto a la gestión del riesgo y aspectos comunitarios, participar en las diferentes mesas técnicas y apoyar en labores administrativas y proyecto SAP</t>
  </si>
  <si>
    <t>HECTOR FABIO MARROQUIN GUZMAN</t>
  </si>
  <si>
    <t>300-IP-1128-2021</t>
  </si>
  <si>
    <t>300-PS-0156-2021</t>
  </si>
  <si>
    <t>Prestación de servicios profesionales para desarrollar trabajos relacionados con el análisis y procesamiento permanente de la información de variables hidráulicas generadas en las diferentes unidades operacionales de los sistemas de acueducto y alcantarillado y capturas en tiempo real a traves de del sistema de supervisión, control y adquisición de datos scada oasys, de forma tal que permita la toma de decisiones operativas oportunamente en pro de una óptima prestación dle sevicio. Así mismo, apoyar la coordinación con lideres de las unidades operacionales, con el fin de complementar y sustentar comportamientos operacionales evidenciados a través del análisis de la información generada del scada ante cambios operativos generados en las mismas.</t>
  </si>
  <si>
    <t>INGRID JOHANNA QUIÑONES GARCIA</t>
  </si>
  <si>
    <t>300-IP-1073-2021</t>
  </si>
  <si>
    <t>300-PS-0157-2021</t>
  </si>
  <si>
    <t>JESUS ORLANDO HRENANDEZ MURILLO</t>
  </si>
  <si>
    <t>300-IP-1081-2021</t>
  </si>
  <si>
    <t>300-PS-0158-2021</t>
  </si>
  <si>
    <t>Prestación de servicios para dar apoyo profesional en la realización de informes, análisis de tiempos y movimientos, estandarización de recursos de las diferentes actividades funcionales..</t>
  </si>
  <si>
    <t>JOHN HELMAN RIOS BUSTAMANTE</t>
  </si>
  <si>
    <t>300-IP-1112-2021</t>
  </si>
  <si>
    <t>300-PS-0159-2021</t>
  </si>
  <si>
    <t>Prestación de servicios de apoyo técnico a la gestión en terreno de las actividades operativo comerciales relativas a la Unidad Estratégica de Negocio de Acueducto y Alcantarillado cumpliendo con las normas técnicas de EMCALI</t>
  </si>
  <si>
    <t>JOSE ELIAS PARRA ATOY</t>
  </si>
  <si>
    <t>300-IP-1111-2021</t>
  </si>
  <si>
    <t>300-PS-0160-2021</t>
  </si>
  <si>
    <t>JOSE GREGORIO BELTRAN IBARRA</t>
  </si>
  <si>
    <t>300-IP-1127-2021</t>
  </si>
  <si>
    <t>300-PS-0161-2021</t>
  </si>
  <si>
    <t>Prestación de servicios profesionales para el apoyo a las actividades administrativas en la unidad de prospectiva y desarrollo de negocios de la gerencia de unidad estratégica de negocios de acueducto y alcantarillado</t>
  </si>
  <si>
    <t>VALERIA PIEDRAHITA TELLO</t>
  </si>
  <si>
    <t>300-IP-1105-2021</t>
  </si>
  <si>
    <t>300-PS-0162-2021</t>
  </si>
  <si>
    <t>Prestación de servicios para brindar apoyo en actividades de producción de agua potable de la unidad estratégica de negocios de acueducto y alcantarillado.</t>
  </si>
  <si>
    <t>JUAN MATEO RAMIREZ MURILLO</t>
  </si>
  <si>
    <t>300-IP-1106-2021</t>
  </si>
  <si>
    <t>300-PS-0163-2021</t>
  </si>
  <si>
    <t>LUZ ANGELA BUSTOS CASTRO</t>
  </si>
  <si>
    <t>300-IP-1012-2021</t>
  </si>
  <si>
    <t>300-PS-0164-2021</t>
  </si>
  <si>
    <t>Prestación de servicios profesionales para brindar apoyo a las actividades de coordinación, soporte y ejecución de los procesos administrativos, contratación, informes, gestión de pagos, liquidación de cuentas de cobro en el sistema de recursos físicos, requerimientos y gestión.</t>
  </si>
  <si>
    <t xml:space="preserve">MAURICIO CANO ARANGO </t>
  </si>
  <si>
    <t>300-IP-1030-2021</t>
  </si>
  <si>
    <t>300-PS-0165-2021</t>
  </si>
  <si>
    <t>Prestación de servicios para apoyar las actividades de archivo de los procesos adelantados en las interventorías de la Unidad Estratégica de Negocio de Acueducto y Alcantarillado.</t>
  </si>
  <si>
    <t>NANCY PEREA GONZALEZ</t>
  </si>
  <si>
    <t>300-IP-1023-2021</t>
  </si>
  <si>
    <t>300-PS-0166-2021</t>
  </si>
  <si>
    <t>RICARDO SOLIS CASTRO</t>
  </si>
  <si>
    <t>300-IP-1129-2021</t>
  </si>
  <si>
    <t>300-PS-0167-2021</t>
  </si>
  <si>
    <t>Prestacion de servicios de apoyo para la legalización y depuración de la base de datos para la gestión de daños de acueducto a través de la migración de la información de reportes de daños en red matriz generados y su relación con el Sistema de Información Geográfica (SIG) para el desarrollo de las tareas de mantenimiento y reparación de los daños en la red de acueducto que involucra las fases de atención al daño, cierre y apertura de circuitos y obras civiles complementarias que permita un diagnóstico y cierre de órdenes en OSF y dar apoyo administrativo y logístico dentro de la puesta en marcha y posterior funcionamiento del Centro de Control Maestro -CCM.</t>
  </si>
  <si>
    <t>SANDRA MILENA SARRIA VELASQUEZ</t>
  </si>
  <si>
    <t>300-IP-1087-2021</t>
  </si>
  <si>
    <t>300-PS-0168-2021</t>
  </si>
  <si>
    <t>SEBASTIAN CEFERINO BOTERO</t>
  </si>
  <si>
    <t>300-IP-1109-2021</t>
  </si>
  <si>
    <t>300-PS-0169-2021</t>
  </si>
  <si>
    <t>Prestación de servicios para brindar apoyo profesional en el control seguimiento y ejecución de presupuesto, contratación y gestión administrativa y de operación de actividades funcionales.</t>
  </si>
  <si>
    <t>TATIANA ANDREA MALDONADO LENIS</t>
  </si>
  <si>
    <t>300-IP-1069-2021</t>
  </si>
  <si>
    <t>300-PS-0170-2021</t>
  </si>
  <si>
    <t>Prestación de servicios para brindar apoyo en actividades de Tratamiento de Aguas Residuales de la Unidad Estratégica de Negocios de Acueducto y Alcantarillado</t>
  </si>
  <si>
    <t>VIVIANA VALENCIA ZULUAGA</t>
  </si>
  <si>
    <t>300-IP-1083-2021</t>
  </si>
  <si>
    <t>300-PS-0171-2021</t>
  </si>
  <si>
    <t>Prestación de servicios profesionales para el apoyo a las actividades de gestión ambiental de las Estaciones de Bombeo de Aguas Residuales y Lluvias de Unidad Estratégica de negocio de Acueducto y Alcantarillado.</t>
  </si>
  <si>
    <t>WILDER CASTILLO GUERRERO</t>
  </si>
  <si>
    <t>300-IP-1125-2021</t>
  </si>
  <si>
    <t>300-PS-0196-2021</t>
  </si>
  <si>
    <t>Prestación de servicios tecnicos para brindar apoyo en las labores propias del Programa de Recuperación de Agua Comercial</t>
  </si>
  <si>
    <t>ANGELICA MARIA HERNANDEZ ANDRADE</t>
  </si>
  <si>
    <t>300-IP-1013-2021</t>
  </si>
  <si>
    <t>300-PS-0197-2021</t>
  </si>
  <si>
    <t>Prestación de servicios para profesionales brindar apoyo en las labores propias del Programa de Recuperación de Agua Comercial</t>
  </si>
  <si>
    <t>WILSON FERNANDO GARZON GELVEZ</t>
  </si>
  <si>
    <t>300-IP-1048-2021</t>
  </si>
  <si>
    <t>300-PS-0220-2021</t>
  </si>
  <si>
    <t>Prestación de servicios para asistir en la preparación y seguimiento a proyectos de infraestructura y sistemas de acueducto y alcantarillado bajo la metodología MGA para entidades de orden nacional y otras fuentes de financiación.</t>
  </si>
  <si>
    <t xml:space="preserve">ADRIANA MARIA MATABANCHOY CASTELLANOS </t>
  </si>
  <si>
    <t>300-IP-1059-2021</t>
  </si>
  <si>
    <t>300-PS-0221-2021</t>
  </si>
  <si>
    <t>Prestación de servicios de apoyo profesional para la elaboración de especificaciones técnicas, procesos de gestión de mantenimiento y mejoras en proyectos de ingenieria, relacionada con Automatización y control en Plantas y Estaciones de Bombeo Agua Potable, junto con apoyo en el desarrollo funcional, implementación y socialización del módulo de mantenimiento de plantas PM en proyecto ERP de EMCALI.</t>
  </si>
  <si>
    <t>ANDREA GONZALEZ SALCEDO</t>
  </si>
  <si>
    <t>300-IP-1035-2021</t>
  </si>
  <si>
    <t>300-PS-0222-2021</t>
  </si>
  <si>
    <t>Prestación de servicios para brindar apoyo en las labores propias del Programa de Recuperación de Agua Comercial</t>
  </si>
  <si>
    <t xml:space="preserve">ARIANE SANCHEZ RODRIGUEZ </t>
  </si>
  <si>
    <t>300-IP-1102-2021</t>
  </si>
  <si>
    <t>300-PS-0223-2021</t>
  </si>
  <si>
    <t>Prestación de servicios para asistir el desarrollo de Macroproyectos SITM MIO, Megaobras en Acueducto y Alcantarillado, convenios interadministrativos y obras con recursos propios.</t>
  </si>
  <si>
    <t xml:space="preserve">ARNUL LOPEZ GUEVARA </t>
  </si>
  <si>
    <t>300-IP-1098-2021</t>
  </si>
  <si>
    <t>300-PS-0224-2021</t>
  </si>
  <si>
    <t>Prestación de servicios profesionales para el apoyo a las actividades de saneamiento de las Estaciones de Bombeo de Aguas Residuales y Lluvias de Unidad Estratégica de negocio de Acueducto y Alcantarillado.</t>
  </si>
  <si>
    <t>DIEGO ALEXANDER RIVERA HENAO</t>
  </si>
  <si>
    <t>300-IP-1145-2021</t>
  </si>
  <si>
    <t>300-PS-0225-2021</t>
  </si>
  <si>
    <t>EDSON ALONSO ENRIQUEZ HERRERA</t>
  </si>
  <si>
    <t>300-IP-1146-2021</t>
  </si>
  <si>
    <t>300-PS-0226-2021</t>
  </si>
  <si>
    <t>FERNANDO PERDOMO CALDERON</t>
  </si>
  <si>
    <t>300-IP-1139-2021</t>
  </si>
  <si>
    <t>300-PS-0227-2021</t>
  </si>
  <si>
    <t>GLORIA ELCY VALLADALES SANCHEZ</t>
  </si>
  <si>
    <t>300-IP-1041-2021</t>
  </si>
  <si>
    <t>300-PS-0228-2021</t>
  </si>
  <si>
    <t>Prestacion de servicios para el apoyo de la Unidad de Interventoria de la Gerencia de Unidad de Negocio de Acueducto y Alcantarillado.</t>
  </si>
  <si>
    <t>JOANA NADINE SUAREZ VERGARA</t>
  </si>
  <si>
    <t>300-IP-1148-2021</t>
  </si>
  <si>
    <t>300-PS-0229-2021</t>
  </si>
  <si>
    <t>Prestación de servicios para brindar asesorar en las labores propias del Programa de Recuperación de Agua Comercial</t>
  </si>
  <si>
    <t>MARIBEL CACERES CERON</t>
  </si>
  <si>
    <t>300-IP-1016-2021</t>
  </si>
  <si>
    <t>300-PS-0230-2021</t>
  </si>
  <si>
    <t>Prestación de servicios profesionales para el apoyo en las actividades de seguimiento y control de los proyectos en ejecución, implementación y mantenimiento de los Sistemas de Gestión NTCGP1000:2009, ISO 9001:2015 y Riesgos en la Unidad de Interventoría.</t>
  </si>
  <si>
    <t xml:space="preserve">MARIO ANDRES ORTIZ CITELLY </t>
  </si>
  <si>
    <t>300-IP-1144-2021</t>
  </si>
  <si>
    <t>300-PS-0231-2021</t>
  </si>
  <si>
    <t>POTES JARAMILLO OSCAR MARINO</t>
  </si>
  <si>
    <t>300-IP-1047-2021</t>
  </si>
  <si>
    <t>300-PS-0232-2021</t>
  </si>
  <si>
    <t>OSWALDO GARRIDO SANDOVAL</t>
  </si>
  <si>
    <t>300-IP-1103-2021</t>
  </si>
  <si>
    <t>300-PS-0233-2021</t>
  </si>
  <si>
    <t>WILLIAM BOTERO BOTERO</t>
  </si>
  <si>
    <t>300-IP-1094-2021</t>
  </si>
  <si>
    <t>300-PS-0234-2021</t>
  </si>
  <si>
    <t>Prestación de servicios para el apoyo en el cálculo y verificación de cantidades de obra, revisión de rendimientos y demás actividades en el desarrollo de los Macroproyectos Megaobras, SITM MIO, convenios interadministrativos y obras con recursos propios.</t>
  </si>
  <si>
    <t xml:space="preserve">JAIRO ANDRES VILLARREAL GALINDO </t>
  </si>
  <si>
    <t>300-IP-1107-2021</t>
  </si>
  <si>
    <t>300-PS-0235-2021</t>
  </si>
  <si>
    <t>LUZ CECILIA QUINTERO MELENDEZ</t>
  </si>
  <si>
    <t>300-IP-1058-2021</t>
  </si>
  <si>
    <t>300-PS-0236-2021</t>
  </si>
  <si>
    <t>Prestación de servicios de apoyo en actividades relacionadas con el manejo del Software AutoCAD para el dibujo de planos eléctricos con diagramas unifilares, bloques y cableados, según las normas que rigen los sistemas eléctricos. Preparación de planos mecánicos de ejecución de despiece, montaje de máquinas, equipos e instalaciones. Planos isométricos de las tuberías con accesorios, materiales y ubicación en la Planta. Diseño de señalizaciones y mejoras que se requieran en las PTAP's de la Red Alta. Seguimiento y actualización sistema informativo del software de mantenimiento ADSUM Kallpa con apoyo a las actividades de gestión administrativa que se requieren para el mejoramiento continuo del área incluye entre otros la gestión de las ordenes de trabajo y solicitudes de servicio programadas, presentación de informes mensuales de mantenimiento con sus gráficas y cuadros respectivos para y cumplir los objetivos establecidos.</t>
  </si>
  <si>
    <t>NATHALIA GALINDO MONTOYA</t>
  </si>
  <si>
    <t>300-IP-1056-2021</t>
  </si>
  <si>
    <t>300-PS-0245-2021</t>
  </si>
  <si>
    <t>Prestación de servicios tanto administrativo como operativo, para apoyar actividades de análisis, consolidación de información relacionada con la sectorización hidráulica y la optimizaciòn del plano de presiones, así como la elaboración de informes, presupuestos y seguimiento de requerimientos de la Unidad Estrategica de Negocios de Acueducto y Alcantarillado, al igual que operativamente estar pendiente de las obras civiles y de mantenimiento de los SH a su cargo para el análisis.</t>
  </si>
  <si>
    <t>MARY LUZ AVELLANEDA DUQUE</t>
  </si>
  <si>
    <t>300-IP-1062-2021</t>
  </si>
  <si>
    <t>300-PS-0246-2021</t>
  </si>
  <si>
    <t>Prestación de servicios para revisión y seguimiento de los diseños de redes de acueducto y alcantarillado en las UPU y en los corredores del Sistema Integrado de Transporte Masivo MIO, y revisión de redes internas de acueducto y alcantarillado presentados a la Unidad de Ingenieria</t>
  </si>
  <si>
    <t>JESUS ANTONIO SOTO MORENO</t>
  </si>
  <si>
    <t>300-IP-1054-2021</t>
  </si>
  <si>
    <t>300-PS-0247-2021</t>
  </si>
  <si>
    <t>Prestacion de servicios de apoyo para el mantenimiento preventivo de la sectorizacion hidraulica, priorizando las estaciones reguladoras de presion ( ERP´s) inherentes a transmision de informacion garantizando su buen funcionamiento.</t>
  </si>
  <si>
    <t>DILAN STIVEN AGUDELO LONDOÑO</t>
  </si>
  <si>
    <t>300-IP-1099-2021</t>
  </si>
  <si>
    <t>300-PS-0248-2021</t>
  </si>
  <si>
    <t>Prestación de servicios para revisión hidráulica de proyectos de redes externas de acueducto y alcantarillado presentados a la Unidad de Ingeniería</t>
  </si>
  <si>
    <t xml:space="preserve">ORLANDO FIGUEROA VELASQUEZ </t>
  </si>
  <si>
    <t>300-IP-1055-2021</t>
  </si>
  <si>
    <t>300-PS-0249-2021</t>
  </si>
  <si>
    <t>Prestación de Servicios de apoyo para el mantenimiento correctivo y preventivo de la sectorización hidráulica, priorizando las estaciones reguladoras de presión (ERP’S ) y los puntos críticos (PC) inherentes a automatismo, telemetria y transmision de informacion garantizando su buen funcionamiento.</t>
  </si>
  <si>
    <t>CESAR TULIO SOTO VALDES</t>
  </si>
  <si>
    <t>300-IP-1060-2021</t>
  </si>
  <si>
    <t>300-PS-0250-2021</t>
  </si>
  <si>
    <t>Prestación de servicios para la actualización del banco de solicitudes de proyectos requeridos por la UENAA, e implementación y seguimiento a los procedimientos e instructivos del proceso de calidad.</t>
  </si>
  <si>
    <t>NATALIA PRIETO RODRIGUEZ</t>
  </si>
  <si>
    <t>300-IP-1057-2021</t>
  </si>
  <si>
    <t>300-PS-0251-2021</t>
  </si>
  <si>
    <t>Prestación de servicios para el apoyo profesional en las actividades de supervisión de la optimización del plano de presiones de la Unidad Estratégica de Negocios de Acueducto y Alcantarillado</t>
  </si>
  <si>
    <t>LEONARDO ANDRES RAMOS RIVERA</t>
  </si>
  <si>
    <t>300-IP-1101-2021</t>
  </si>
  <si>
    <t>300-PS-0252-2021</t>
  </si>
  <si>
    <t>Prestación de servicios profesionales para la estructuración, actualizacion y soportes de los precios unitarios de la UENAA y apoyo en la supervision integral de los presupuestos de obra y especificaciones tecnicas en los Proyectos a enviar a contratación a cargo de la Subgerencia Técnica y la Unidad de Ingeniería.</t>
  </si>
  <si>
    <t>JUAN CAMILO BONILLA PEÑA</t>
  </si>
  <si>
    <t>300-IP-1100-2021</t>
  </si>
  <si>
    <t>300-PS-0253-2021</t>
  </si>
  <si>
    <t>Prestación de servicios para el apoyo en la elaboración y revisión de diseños, presupuestos de obra, planos especificaciones y documentación de proyectos de acueducto y alcantarillado a contratar con recursos propios a cargo de la Subgerencia Técnica y la Unidad de Ingeniería</t>
  </si>
  <si>
    <t>EDWIN ANDRES BURBANO MIRANDA</t>
  </si>
  <si>
    <t>300-IP-1061-2021</t>
  </si>
  <si>
    <t>300-PS-0254-2021</t>
  </si>
  <si>
    <t>Prestación de servicios para la elaboración de la base de datos ARCGIS para modelo de decisiones relacionadas con la prestación de los servicios de Acueducto y Alcantarillado (Plan de Mejoramiento de Contraloría-Hallazgo 14) y apoyo en estructuración, actualización y soporte de banco de solicitudes de proyectos de los sistemas de acueducto y alcantarillado requeridos por la UENAA</t>
  </si>
  <si>
    <t>SERGIO ASTUDILLO PATIÑO</t>
  </si>
  <si>
    <t>300-IP-1015-2021</t>
  </si>
  <si>
    <t>300-PS-0255-2021</t>
  </si>
  <si>
    <t>Prestación de Servicios profesionales para brindar apoyo administrativo, financiero y contable en la implementación del Sistema Integral de Gestión de Activos de EMCALI.</t>
  </si>
  <si>
    <t xml:space="preserve">OMAR EMILIO MARTINEZ MORENO </t>
  </si>
  <si>
    <t>300-IP-1104-2021</t>
  </si>
  <si>
    <t>300-PS-0256-2021</t>
  </si>
  <si>
    <t>CARLOS ALBERTO ARIAS GUERRERO</t>
  </si>
  <si>
    <t>300-IP-1068-2021</t>
  </si>
  <si>
    <t>300-PS-0298-2021</t>
  </si>
  <si>
    <t>JOHAN STIVEN LOAIZA GUALTERO</t>
  </si>
  <si>
    <t>300-IP-1110-2021</t>
  </si>
  <si>
    <t>300-PS-0313-2021</t>
  </si>
  <si>
    <t>Prestación de servicios de apoyo para las actividades de coordinación, soporte y ejecución de los procesos administrativos (documentación), seguimiento a horas extras, elaboración programación personal fin se semana y autorización de tanqueo y demás actividades de gestión, así como la elaboración y control del suministro de materiales para la Unidad Estratégica de Negocio de Acueducto y Alcantarillado.</t>
  </si>
  <si>
    <t>PAOLA SANCHEZ MUÑOZ</t>
  </si>
  <si>
    <t>300-IP-1092-2021</t>
  </si>
  <si>
    <t>300-PS-0314-2021</t>
  </si>
  <si>
    <t>Prestación de servicios profesionales para la coordinacion, control y ejecucion de procedimientos administrativos con el fin de dar soporte al area operativa de alcantarillado, por medio del seguimiento a las actividades diarias programadas en los diferentes procesos como calidad, proyectos SAP, contratacion y otras areas de gestion del sistema de recoleccion, a traves del uso de aplicativos DARUMA, Open Smart Flex, que se requieran para lograr estandarizar y optimizar recursos.</t>
  </si>
  <si>
    <t>DIANA MARCELA VELASCO ARCE</t>
  </si>
  <si>
    <t>300-IP-1091-2021</t>
  </si>
  <si>
    <t>300-PS-0315-2021</t>
  </si>
  <si>
    <t>PAVEL ANDREI RAMOS BARRAGAN</t>
  </si>
  <si>
    <t>300-IP-1070-2021</t>
  </si>
  <si>
    <t>300-PS-0346-2021</t>
  </si>
  <si>
    <t>DUVAN HERNANDO RAMIREZ COBO</t>
  </si>
  <si>
    <t>300-IP-1123-2021</t>
  </si>
  <si>
    <t>300-PS-0347-2021</t>
  </si>
  <si>
    <t>Prestación de servicio para dar apoyo a la subgerencia gestión comercial en las diferentes actividades operativo comerciales.</t>
  </si>
  <si>
    <t>KAREN HURTADO REALPE</t>
  </si>
  <si>
    <t>300-IP-1022-2021</t>
  </si>
  <si>
    <t>300-PS-0348-2021</t>
  </si>
  <si>
    <t>GILDARDO POLANIA QUIROZ</t>
  </si>
  <si>
    <t>300-IP-1115-2021</t>
  </si>
  <si>
    <t>300-PS-0349-2021</t>
  </si>
  <si>
    <t>JAMES ORLANDO LOPEZ ESCOBAR</t>
  </si>
  <si>
    <t>300-IP-1086-2021</t>
  </si>
  <si>
    <t>300-PS-0350-2021</t>
  </si>
  <si>
    <t>Prestación de servicios de apoyo a la gestión en terreno de las actividades operativo comerciales relativas a la Unidad Estratégica de Negocio de Acueducto y Alcantarillado, Unidad Atención Operativa, cumpliendo con las normas técnicas de EMCALI</t>
  </si>
  <si>
    <t>FABIOL HOYOS</t>
  </si>
  <si>
    <t>300-IP-1114-2021</t>
  </si>
  <si>
    <t>300-PS-0351-2021</t>
  </si>
  <si>
    <t>Prestación de servicio para dar apoyo en el análisis y revisión de los conceptos de ley para atender los PQR de la supervisión en las diferentes actividades operativo comerciales.</t>
  </si>
  <si>
    <t>JENNIFER CAMACHO CAMACHO</t>
  </si>
  <si>
    <t>300-IP-1028-2021</t>
  </si>
  <si>
    <t>300-PS-0352-2021</t>
  </si>
  <si>
    <t>Prestación de servicios técnicos para brindar apoyo en la atención a usuarios para la venta de instalaciones nuevas y provisionales de acueducto de la Unidad Estratégica de Negocio de Acueducto y Alcantarillado</t>
  </si>
  <si>
    <t>LINA MARCELA ARROYAVE QUIÑONES</t>
  </si>
  <si>
    <t>300-IP-1077-2021</t>
  </si>
  <si>
    <t>300-PS-0353-2021</t>
  </si>
  <si>
    <t>Prestación de Servicios Profesionales para el apoyo en la formulación y seguimiento de los proyectos de inversión de la Gerencia Unidad Estratégica de Negocios de Acueducto y Alcantarillado</t>
  </si>
  <si>
    <t>YULIA FLORENCIA TROCHES MARTINEZ</t>
  </si>
  <si>
    <t>300-IP-1122-2021</t>
  </si>
  <si>
    <t>300-PS-0354-2021</t>
  </si>
  <si>
    <t xml:space="preserve">EDGAR ANDRES MERA ALVAREZ </t>
  </si>
  <si>
    <t>300-IP-1019-2021</t>
  </si>
  <si>
    <t>300-PS-0355-2021</t>
  </si>
  <si>
    <t>Prestación de servicios de apoyo técnico para legalización de las actividades operativo-comerciales como instalaciones nuevas masivas, instalaciones temporales, localización de fugas imperceptibles, traslados de medidores, fraudes y clandestinos, normalizaciones, cambio de medidores correctivo y preventivo, y mantenimiento de medidores, además de hacer análisis de la base de datos de actividades que sean inherentes a las competencias de la Unidad Estratégica de Negocio de Acueducto y Alcantarillado.</t>
  </si>
  <si>
    <t>ANABELLA MESIAS PALOMINO</t>
  </si>
  <si>
    <t>300-IP-1118-2021</t>
  </si>
  <si>
    <t>300-PS-0356-2021</t>
  </si>
  <si>
    <t>DIEGO FERNANDO PALTA BOLAÑOS</t>
  </si>
  <si>
    <t>300-IP-1133-2021</t>
  </si>
  <si>
    <t>300-PS-0357-2021</t>
  </si>
  <si>
    <t>JULIAN ANDRES MORENO OCAMPO</t>
  </si>
  <si>
    <t>300-IP-1020-2021</t>
  </si>
  <si>
    <t>300-PS-0358-2021</t>
  </si>
  <si>
    <t>Prestación de servicios de apoyo para la atencion al cliente, archivo y manejo administrativo de las instalaciones de Yumbo y de la Unidad Estratégica de Negocio de Acueducto y Alcantarillado.</t>
  </si>
  <si>
    <t>MARGOTH PINTO ZAMBRANO</t>
  </si>
  <si>
    <t>300-IP-1108-2021</t>
  </si>
  <si>
    <t>300-PS-0359-2021</t>
  </si>
  <si>
    <t>WILSON LEONARDO DIAZ PEREZ</t>
  </si>
  <si>
    <t>300-IP-1120-2021</t>
  </si>
  <si>
    <t>300-PS-0360-2021</t>
  </si>
  <si>
    <t>CARLOS ANDRES RIVERA CASALLAS</t>
  </si>
  <si>
    <t>300-IP-1113-2021</t>
  </si>
  <si>
    <t>300-PS-0361-2021</t>
  </si>
  <si>
    <t>JORGE LARRY BARRETO</t>
  </si>
  <si>
    <t>300-IP-1082-2021</t>
  </si>
  <si>
    <t>300-PS-0362-2021</t>
  </si>
  <si>
    <t>MARCIA ISABELLA ESPINAL ARIAS</t>
  </si>
  <si>
    <t>300-IP-1044-2021</t>
  </si>
  <si>
    <t>300-PS-0363-2021</t>
  </si>
  <si>
    <t>DANIEL ANGEL TORRES SALAMANCA</t>
  </si>
  <si>
    <t>300-IP-1132-2021</t>
  </si>
  <si>
    <t>300-PS-0364-2021</t>
  </si>
  <si>
    <t>Prestación de Servicios profesionales para el apoyo en la formulación y seguimiento de los proyectos de inversión de la Gerencia Unidad Estratégica de Negocios de Acueducto y Alcantarillado.</t>
  </si>
  <si>
    <t>JUAN PABLO GUTIERREZ MARIN</t>
  </si>
  <si>
    <t>300-IP-1025-2021</t>
  </si>
  <si>
    <t>300-PS-0365-2021</t>
  </si>
  <si>
    <t>CARLOS ANDRES BONILLA PALACIO</t>
  </si>
  <si>
    <t>300-IP-1038-2021</t>
  </si>
  <si>
    <t>300-PS-0372-2021</t>
  </si>
  <si>
    <t>CLAUDIA ELENA VERGARA ARGOTTY</t>
  </si>
  <si>
    <t>300-IP-1027-2021</t>
  </si>
  <si>
    <t>300-PS-0373-2021</t>
  </si>
  <si>
    <t>DAVID ALEJANDRO BENAVIDEZ BOLAÑOS</t>
  </si>
  <si>
    <t>300-IP-1119-2021</t>
  </si>
  <si>
    <t>300-PS-0374-2021</t>
  </si>
  <si>
    <t>Prestación de servicios para brindar apoyo en la elaboración y análisis de informes, programación y enrutamiento de las actividades de verificación en campo de la ejecución de actividades en desarrollo del contrato de actividades operativo comerciales</t>
  </si>
  <si>
    <t>DIANA CAROLINA GUTIERREZ ANAYA</t>
  </si>
  <si>
    <t>300-IP-1170-2021</t>
  </si>
  <si>
    <t>300-PS-0375-2021</t>
  </si>
  <si>
    <t>Prestación de servicios para el apoyo en actividades administrativas de la Unidad de gestión administrativa de la gerencia de unidad de negocio de acueducto y alcantarillado</t>
  </si>
  <si>
    <t>JESUS MARIA CORTES BUITRAGO</t>
  </si>
  <si>
    <t>300-IP-1043-2021</t>
  </si>
  <si>
    <t>300-PS-0376-2021</t>
  </si>
  <si>
    <t>LIBARDO SABOGAL URIBE</t>
  </si>
  <si>
    <t>300-IP-1176-2021</t>
  </si>
  <si>
    <t>300-PS-0382-2021</t>
  </si>
  <si>
    <t>Prestación de servicios profesionales para el apoyo jurídico de los procesos y/o actividades propias que se desarrollan en las Unidades adscritas a la Subgerencia Técnica de la UENAA.</t>
  </si>
  <si>
    <t>DIANA EVELYN PIEDRAHITA IZQUIERDO</t>
  </si>
  <si>
    <t>300-IP-1040-2021</t>
  </si>
  <si>
    <t>300-PS-0383-2021</t>
  </si>
  <si>
    <t>GUSTAVO ADOLFO MARTINEZ SANDOVAL</t>
  </si>
  <si>
    <t>300-IP-1177-2021</t>
  </si>
  <si>
    <t>300-PS-0384-2021</t>
  </si>
  <si>
    <t>Prestación de servicios profesionales en asesoria para el seguimiento y control de los proyectos y/o convenios y fideicomisos</t>
  </si>
  <si>
    <t>AMPARO CHAVES ZAPATA</t>
  </si>
  <si>
    <t>300-IP-1096-2021</t>
  </si>
  <si>
    <t>300-PS-0385-2021</t>
  </si>
  <si>
    <t>LOPE HELY  RENGIFO RAMOS</t>
  </si>
  <si>
    <t>300-IP-1141-2021</t>
  </si>
  <si>
    <t>300-PS-0395-2021</t>
  </si>
  <si>
    <t xml:space="preserve">Prestación de servicios de apoyo técnico en la supervisión a los contratos de Control de Fugas No Visibles y Optimización del Plano de Presiones del Programa de Reducción de Agua - PRAT. </t>
  </si>
  <si>
    <t>DANIEL ECHEVERRI LUNA</t>
  </si>
  <si>
    <t>300-IP-1071-2021</t>
  </si>
  <si>
    <t>300-PS-0396-2021</t>
  </si>
  <si>
    <t>KATHERYN BEDOYA GOMEZ</t>
  </si>
  <si>
    <t>300-PS-0397-2021</t>
  </si>
  <si>
    <t>Prestación de servicios profesionales para apoyar el manejo estadístico, análisis y evaluación de información de calidad de agua como soporte para la Declaración de Vertimientos y pago de Tasas retibutivas, así como apoyar el seguimiento al cumplimiento de los compromisos del Plan de Saneamiento y Manejo de Vertimientos (PSMV) y reporte de los respectivos informes a las autoridades ambientales</t>
  </si>
  <si>
    <t>ARBEY EDUARDO ALVEAR DAZA</t>
  </si>
  <si>
    <t>300-IP-1175-2021</t>
  </si>
  <si>
    <t>300-PS-0398-2021</t>
  </si>
  <si>
    <t>Prestación de servicios de apoyo en actividades relacionadas con el diseño de señalizaciones y mejoras que se requieran en las plantas Puerto Mallarino y Rio Cauca para los equipos y componentes ubicados en los diferentes sistemas del porceso de tratamiento de agua potable.</t>
  </si>
  <si>
    <t>JHONNATTAN ANDRES BOTERO VALDERRAMA</t>
  </si>
  <si>
    <t>300-IP-1042-2021</t>
  </si>
  <si>
    <t>300-PS-0435-2021</t>
  </si>
  <si>
    <t>FROY SAMIR DIAZ</t>
  </si>
  <si>
    <t>300-IP-1131-2021</t>
  </si>
  <si>
    <t>300-PS-0436-2021</t>
  </si>
  <si>
    <t>JHON FREDY VILLAQUIRAN ABADIA</t>
  </si>
  <si>
    <t>300-IP-1137-2021</t>
  </si>
  <si>
    <t>300-PS-0437-2021</t>
  </si>
  <si>
    <t>YAQUELINE CORTES BERMUDEZ</t>
  </si>
  <si>
    <t>300-IP-1143-2021</t>
  </si>
  <si>
    <t>300-PS-0438-2021</t>
  </si>
  <si>
    <t xml:space="preserve">Prestación de servicios de apoyo profesional en la supervisión a los contratos de Control de Fugas No Visibles y Optimización del Plano de Presiones del Programa de Reducción de Agua - PRAT. </t>
  </si>
  <si>
    <t>ALVARO DONCEL MEDINA</t>
  </si>
  <si>
    <t>300-IP-1078-2021</t>
  </si>
  <si>
    <t>300-PS-0439-2021</t>
  </si>
  <si>
    <t>Prestación de Servicios Profesionales para el apoyo en  labores propias en el Unidad de Prospectiva de la Unidad Estratégica de Negocios de Acueducto y Alcantarillado.</t>
  </si>
  <si>
    <t>CATALINA COPETE SANDOVAL</t>
  </si>
  <si>
    <t>300-IP-1039-2021</t>
  </si>
  <si>
    <t>300-PS-0440-2021</t>
  </si>
  <si>
    <t>Prestación de Servicios Profesionales para apoyar al área de expansión de servicios, la modelación hidráulica, proyectos de drenaje urbano,  labores propias en la Unidad de Prospectiva y Desarrollo de Negocios de la Unidad Estratégica de Negocios de Acueducto y Alcantarillado</t>
  </si>
  <si>
    <t>HEBER JULIAN AGUADO ROSAS</t>
  </si>
  <si>
    <t>300-IP-1076-2021</t>
  </si>
  <si>
    <t>300-PS-0441-2021</t>
  </si>
  <si>
    <t>Prestación de servicios para actualización y complementación de la base de datos de las variables de la condición de la infraestructura de alcantarillado (Plan de Mejoramiento de Contratación - Hallazgo 14), en desarrollo del Modelo de Decisión en la Planeación y gestión en la intervención de redes de Alcantarillado y la Aplicación de Metodologías no convencionales .</t>
  </si>
  <si>
    <t>HUGO ALBERTO ZUÑIGA GARCES</t>
  </si>
  <si>
    <t>300-IP-1031-2021</t>
  </si>
  <si>
    <t>300-PS-0442-2021</t>
  </si>
  <si>
    <t>Prestación de servicio de apoyo profesionales para liderar las Acciones Administrativas relacionadas con los procesos operativo comerciales de la Dirección asi como el análisis y revisión de los conceptos de ley para atender los PQR de los mismos.</t>
  </si>
  <si>
    <t>LADY JAZMIN MONTAÑO PATIÑO</t>
  </si>
  <si>
    <t>300-IP-1080-2021</t>
  </si>
  <si>
    <t>300-PS-0443-2021</t>
  </si>
  <si>
    <t>JAYSON BERNARDO OLIVEROS SOLIS</t>
  </si>
  <si>
    <t>300-IP-1156-2021</t>
  </si>
  <si>
    <t>300-PS-0444-2021</t>
  </si>
  <si>
    <t>GUSTAVO ORTEGON SUAREZ</t>
  </si>
  <si>
    <t>300-IP-1153-2021</t>
  </si>
  <si>
    <t>300-PS-0445-2021</t>
  </si>
  <si>
    <t>LISSEL JOHANNA ERAZO VASQUEZ</t>
  </si>
  <si>
    <t>300-IP-1138-2021</t>
  </si>
  <si>
    <t>300-PS-0446-2021</t>
  </si>
  <si>
    <t>YOVANNY ROMERO TROCHEZ</t>
  </si>
  <si>
    <t>300-IP-1136-2021</t>
  </si>
  <si>
    <t>300-PS-0447-2021</t>
  </si>
  <si>
    <t xml:space="preserve">Prestación de servicios de apoyo técnico en el seguimiento y supervisión a los contratos del Programa de Reducción de Agua - PRAT. </t>
  </si>
  <si>
    <t>PAOLA ANDREA BEJARANO JARAMILLO</t>
  </si>
  <si>
    <t>300-IP-1085-2021</t>
  </si>
  <si>
    <t>300-PS-0448-2021</t>
  </si>
  <si>
    <t>JUAN JOSE QUIÑONEZ MUÑOZ</t>
  </si>
  <si>
    <t>300-IP-1017-2021</t>
  </si>
  <si>
    <t>300-PS-0449-2021</t>
  </si>
  <si>
    <t>Prestación de servicios profesionales para brindar apoyo al programa de reducción de pérdidas comerciales en el proyecto de intervención en Asentamientos Humanos de Desarrollo Incompleto, y sostenibilidad y continuidad de los procesos comercial y comunitario en los AHDI ubicados en el área de intervención de EMCALI EICE EP que se encuentren macro facturados asi como el acompañamiento social permanente a los procesos de normalización de los AHDI susceptibles de normalizar.</t>
  </si>
  <si>
    <t>JOSE ANTONIO CONCHA DURAN</t>
  </si>
  <si>
    <t>300-IP-1154-2021</t>
  </si>
  <si>
    <t>300-PS-0450-2021</t>
  </si>
  <si>
    <t xml:space="preserve">JENIFFER GUARNIZO VILLAREAL </t>
  </si>
  <si>
    <t>300-IP-1140-2021</t>
  </si>
  <si>
    <t>300-PS-0451-2021</t>
  </si>
  <si>
    <t>Prestación de servicios de Asesoría y Asistencia Técnica en la Supervisión de contratos de Optimización del Plano de Presiones y Control de Fugas No Visibles del programa de Reducción Perdidas Técnicas de Agua Potable.</t>
  </si>
  <si>
    <t xml:space="preserve">ANDRES ALBERTO ALVAREZ TORO </t>
  </si>
  <si>
    <t>300-IP-1095-2021</t>
  </si>
  <si>
    <t>300-PS-0452-2021</t>
  </si>
  <si>
    <t>VICTOR MANUEL REINA BERMUDEZ</t>
  </si>
  <si>
    <t>300-IP-1021-2021</t>
  </si>
  <si>
    <t>300-PS-0453-2021</t>
  </si>
  <si>
    <t>LUIS FERNANDO CASTAÑO RIVERA</t>
  </si>
  <si>
    <t>300-IP-1135-2021</t>
  </si>
  <si>
    <t>300-PS-0454-2021</t>
  </si>
  <si>
    <t>JULIO CESAR MORALES FRANCO</t>
  </si>
  <si>
    <t>300-IP-1157-2021</t>
  </si>
  <si>
    <t>300-PS-0455-2021</t>
  </si>
  <si>
    <t>GUSTAVO ORTEGON BETANCOURT</t>
  </si>
  <si>
    <t>300-IP-1155-2021</t>
  </si>
  <si>
    <t>300-PS-0456-2021</t>
  </si>
  <si>
    <t>JAMES ARIAS CANABAL</t>
  </si>
  <si>
    <t>300-IP-1126-2021</t>
  </si>
  <si>
    <t>300-PS-0457-2021</t>
  </si>
  <si>
    <t>Prestación de servicios de apoyo técnico y seguimiento del programa de recuperación de perdidas componente técnico del proyecto de reducción de pérdidas fase 2.</t>
  </si>
  <si>
    <t>CARLOS ANDRES REYES SANCLEMENTE</t>
  </si>
  <si>
    <t>300-IP-1065-2021</t>
  </si>
  <si>
    <t>300-PS-0458-2021</t>
  </si>
  <si>
    <t>Prestación de servicios para el apoyo en la elaboración, preparación de fichas e implementación de metodología para presentación de proyectos de recursos CONPES, Fondo de adaptación y otros recursos a Ventanilla Única de Ministerio de Vivienda, Ciudad y Territorio a ser ejecutados por la GUENAA con recursos CONPES 3858 y otras fuentes de financiación</t>
  </si>
  <si>
    <t>YULIETH VIVIANA ERAZO TORO</t>
  </si>
  <si>
    <t>300-IP-1134-2021</t>
  </si>
  <si>
    <t>300-PS-0459-2021</t>
  </si>
  <si>
    <t>GREISY ROMERO RIOS</t>
  </si>
  <si>
    <t>300-IP-1152-2021</t>
  </si>
  <si>
    <t>300-PS-0460-2021</t>
  </si>
  <si>
    <t>DEIBY ANDERSON CASTRILLON CRUZ</t>
  </si>
  <si>
    <t>300-IP-1209-2021</t>
  </si>
  <si>
    <t>300-PS-0502-2021</t>
  </si>
  <si>
    <t>Prestación de servicios para dar apoyo en la referenciación de redes de acueducto y alcantarillado, levantamientos topográficos y post-procesamiento de la información levantada, requeridos por ambos servicios, mediante el manejo de los equipos topográficos disponibles en EMCALI</t>
  </si>
  <si>
    <t>BRAYAN MAFLA PUERTA</t>
  </si>
  <si>
    <t>300-IP-1033-2021</t>
  </si>
  <si>
    <t>300-PS-0503-2021</t>
  </si>
  <si>
    <t>Prestación de servicios de apoyo técnico a la gestión en terreno de las actividades operativo comerciales relativas a la Unidad Estratégica de Negocio de Acueducto y Alcantarillado, Unidad Atención Operativa, cumpliendo con las normas técnicas de EMCALI</t>
  </si>
  <si>
    <t>FERNANDO VELEZ GIRALDO</t>
  </si>
  <si>
    <t>300-IP-1063-2021</t>
  </si>
  <si>
    <t>300-PS-0504-2021</t>
  </si>
  <si>
    <t>Prestación de servicios para actualización y/o elaboración de diseños de optimización, reposición y/o rehabilitación de los sistemas de acueducto y alcantarillado a ser ejecutados por la GUENAA con recursos Plan de Inversiones 2018-2026, CONPES 3858 y otras fuentes de financiación. Revisión y preparación de documentación de los Proyectos a presentar a la Ventanilla Única del MVCT.</t>
  </si>
  <si>
    <t>YANED CASTILLO SANCHEZ</t>
  </si>
  <si>
    <t>300-IP-1224-2021</t>
  </si>
  <si>
    <t>300-PS-0505-2021</t>
  </si>
  <si>
    <t>Prestación de servicios profesionales especializados a las actividades de Gestión de Proyectos e Infraestructura de la Gerencia de Unidad Estratégica de Negocio de Acueducto y Alcantarillado</t>
  </si>
  <si>
    <t>JORGE ENRIQUE TELLEZ CARDENAS</t>
  </si>
  <si>
    <t>300-IP-1210-2021</t>
  </si>
  <si>
    <t>300-PS-0506-2021</t>
  </si>
  <si>
    <t>Prestación de servicios profesionales para la supervisión, control y monitoreo de datos hidráulicos entregados por el sistema SCADA para los sistemas de acueducto y alcantarillado en el centro de control maestro de EMCALI, generando reportes, estadísticas e informes que permitan el análisis de su operación para la toma oportuna de decisiones. Igualmente, dar soporte ante los requerimientos de las diferentes áreas de la UENAA con relación a la información involucrada en esta plataforma.</t>
  </si>
  <si>
    <t xml:space="preserve">JEFFERSON CORREA BRAVO </t>
  </si>
  <si>
    <t>300-IP-1037-2021</t>
  </si>
  <si>
    <t>300-PS-0514-2021</t>
  </si>
  <si>
    <t>Prestación de servicios profesionales para el apoyo en la revisión de las variables contenidas en los objetivos estratégicos y los planes de acción pec 2018-2023 de la gerencia unidad estratégica de negocios de acueducto y alcantarillado.</t>
  </si>
  <si>
    <t>JEAN CARLO GIRALDO BENITEZ</t>
  </si>
  <si>
    <t>300-IP-1226-2021</t>
  </si>
  <si>
    <t>300-PS-0540-2021</t>
  </si>
  <si>
    <t>Prestación de servicios de apoyo a la gestión administrativa en la Unidad de Gestión Proyectos e Infraestructura</t>
  </si>
  <si>
    <t>CARLOS FELIPE ARBELAEZ MARMOLEJO</t>
  </si>
  <si>
    <t>300-IP-1219-2021</t>
  </si>
  <si>
    <t>300-PS-0541-2021</t>
  </si>
  <si>
    <t>LUIS ALBERTO FERNÁNDEZ HURTADO</t>
  </si>
  <si>
    <t>300-IP-1213-2021</t>
  </si>
  <si>
    <t>300-PS-0542-2021</t>
  </si>
  <si>
    <t>Prestación de servicios profesionales para estructurar y desarrollar los procesos de administración de la Geodatabase (GDB) SIG de la UENAA, así como el soporte tanto en la evaluación de los impactos a considerar en la actualización de la plataforma hacia las nuevas versiones de ArcGIS como en esta migración. Diseñar, elaborar y publicar los diferentes tipos de geoservicios SIG requeridos para el acceso de los usuarios del sistema, el monitoreo del componente de ArcGIS Server y los cambios en la estructura de la GDB. Igualmente, los desarrollos y rutinas de consultas espaciales necesarias para los procesos de análisis SIG que apuntan a la automatización de informes donde la GDB es su base.</t>
  </si>
  <si>
    <t>RUBEN DARIO CALERO CLAVIJO</t>
  </si>
  <si>
    <t>300-IP-1208-2021</t>
  </si>
  <si>
    <t>300-PS-0544-2021</t>
  </si>
  <si>
    <t>Prestación de servicios profesionales para la actualización de la infraestructura existente de la red de acueducto y la nueva, tanto de obras de expansión como de reposición que se adelanten con sus respectivos atributos según la priorización definida y ejecutar los procesos de control de conectividad e integridad de datos a las versiones editadas, implementando los criterios de calidad cartográfica que sean definidos por EMCALI. Adicionalmente brindar el soporte en la generación de productos informativos geográficos, procesamientos y producción cartográfica requerida por diversos subprocesos de la UENAA.</t>
  </si>
  <si>
    <t>ANDRES FELIPE MONTEALEGRE CHAVES</t>
  </si>
  <si>
    <t>300-IP-1236-2021</t>
  </si>
  <si>
    <t>300-PS-0545-2021</t>
  </si>
  <si>
    <t>FERNANDO BOTERO DOCTOR</t>
  </si>
  <si>
    <t>300-IP-1218-2021</t>
  </si>
  <si>
    <t>300-PS-0546-2021</t>
  </si>
  <si>
    <t>Prestación de servicios para brindar apoyo en el análisis, seguimiento, legalización en OSF, digitalización y archivo de cada una de las actividades realizadas en el proceso de instalaciones nuevas individuales ejecutadas en las diferentes actividades operativo comerciales</t>
  </si>
  <si>
    <t>CLEMENCIA MOSQUERA MONTERO</t>
  </si>
  <si>
    <t>300-IP-1201-2021</t>
  </si>
  <si>
    <t>300-PS-0563-2021</t>
  </si>
  <si>
    <t>FRANCISCO JAVIER CABEZAS VALDES</t>
  </si>
  <si>
    <t>300-IP-1247-2021</t>
  </si>
  <si>
    <t>300-PS-0564-2021</t>
  </si>
  <si>
    <t>ALVARO CANABAL PEREZ</t>
  </si>
  <si>
    <t>300-IP-1164-2021</t>
  </si>
  <si>
    <t>300-PS-0565-2021</t>
  </si>
  <si>
    <t>Prestación de servicios de un profesional en bacteriología para brindar apoyo a las actividades analíticas, de aseguramiento metrológico, de calidad y de gestión en el área de microbiología del LAP</t>
  </si>
  <si>
    <t>FERNANDO ARBEY MUÑOZ CAJAS</t>
  </si>
  <si>
    <t>300-IP-1240-2021</t>
  </si>
  <si>
    <t>300-PS-0566-2021</t>
  </si>
  <si>
    <t>JOSE EULICES RIASCOS RIASCOS</t>
  </si>
  <si>
    <t>300-IP-1241-2021</t>
  </si>
  <si>
    <t>300-PS-0567-2021</t>
  </si>
  <si>
    <t>JAIME DE JESUS TOBON BOHORQUEZ</t>
  </si>
  <si>
    <t>300-IP-1216-2021</t>
  </si>
  <si>
    <t>300-PS-0568-2021</t>
  </si>
  <si>
    <t>WILMER ALFREDO FALLA SANCHEZ</t>
  </si>
  <si>
    <t>300-IP-1212-2021</t>
  </si>
  <si>
    <t>300-PS-0569-2021</t>
  </si>
  <si>
    <t>Prestación de servicios profesionales para generar las definiciones y soluciones a los requerimientos de análisis, productos informativos geográficos, procesos de producción cartográfica, captura de datos y procesamiento de información SIG, correspondiente al servicio de alcantarillado y desarrollar las definiciones para la calidad cartográfica en este servicio. Así mismo, actualizar la infraestructura de la red de alcantarillado en la Geodatabase SIG/ArcFM para las obras de expansión y reposición asegurando la calidad de los atributos registrados y que han sido priorizados y su proceso de conectividad e integridad, mediante la ejecución de los procesos de QA/QC definidos por EMCALI.</t>
  </si>
  <si>
    <t>RITA SHIRLEY GONZALEZ MOLINA</t>
  </si>
  <si>
    <t>300-IP-1186-2021</t>
  </si>
  <si>
    <t>300-PS-0570-2021</t>
  </si>
  <si>
    <t>EDISON COLLAZOS LLANTEN</t>
  </si>
  <si>
    <t>300-IP-1183-2021</t>
  </si>
  <si>
    <t>300-PS-0571-2021</t>
  </si>
  <si>
    <t>HAROLDH ARLEY BASTIDAS ORDOÑEZ</t>
  </si>
  <si>
    <t>300-IP-1151-2021</t>
  </si>
  <si>
    <t>300-PS-0572-2021</t>
  </si>
  <si>
    <t>ALEJANDRO MARTINEZ PINZON</t>
  </si>
  <si>
    <t>300-IP-1185-2021</t>
  </si>
  <si>
    <t>300-PS-0573-2021</t>
  </si>
  <si>
    <t>HAROLD CAMACHO RAMIREZ</t>
  </si>
  <si>
    <t>300-IP-1191-2021</t>
  </si>
  <si>
    <t>300-PS-0574-2021</t>
  </si>
  <si>
    <t>HERNAN ADOLFO MARROQUIN VALENCIA</t>
  </si>
  <si>
    <t>300-IP-1198-2021</t>
  </si>
  <si>
    <t>300-PS-0575-2021</t>
  </si>
  <si>
    <t>Prestación de servicios para revisión hidráulica de proyectos hidrosanitarios de redes internas presentados a la Unidad de Ingeniería.</t>
  </si>
  <si>
    <t>ALEXANDRA DELGADO BETANCUR</t>
  </si>
  <si>
    <t>300-IP-1211-2021</t>
  </si>
  <si>
    <t>300-PS-0576-2021</t>
  </si>
  <si>
    <t>Prestación de servicios profesionales para la coordinación tanto del proceso de edición de acueducto SIG, como del Modelo de Simulación Hidráulica (MSH) de Acueducto, su desarrollo y generación de los análisis correspondientes al comportamiento del sistema de acueducto desde el MSH, como soporte para la toma de decisiones de la planeación y operación del servicio de acueducto de EMCALI y los ajustes del MSH a partir del análisis de la información hidráulica disponible en la UENAA para su óptima calibración, el mantenimiento a las interfaces correspondientes entre el MSH y la GDB y el SCADA.</t>
  </si>
  <si>
    <t>JULIAN ROJAS RAMIREZ</t>
  </si>
  <si>
    <t>300-IP-1166-2021</t>
  </si>
  <si>
    <t>300-PS-0577-2021</t>
  </si>
  <si>
    <t>Prestación de servicios para brindar apoyo en la gestión metrológica del equipamiento y el desarrollo estadístico del sistema de gestión ISO/IEC 17025 del LAP</t>
  </si>
  <si>
    <t>JULIAN FERNADO GIRALDO MUÑOZ</t>
  </si>
  <si>
    <t>300-IP-1215-2021</t>
  </si>
  <si>
    <t>300-PS-0578-2021</t>
  </si>
  <si>
    <t>Prestación de servicios profesionales para brindar apoyo en la atención a usuarios para la venta de instalaciones nuevas y provisionales de acueducto de la Unidad Estratégica de Negocio de Acueducto y Alcantarillado</t>
  </si>
  <si>
    <t xml:space="preserve">BRESLY GRACIELA RENDÓN CANO    </t>
  </si>
  <si>
    <t>300-IP-1207-2021</t>
  </si>
  <si>
    <t>300-PS-0580-2021</t>
  </si>
  <si>
    <t>Prestación de servicios para dar apoyo en la atención oportuna de los daños de alcantarillado que requieren intervenir con ruptura de andenes y calzadas.</t>
  </si>
  <si>
    <t>YELSON HINESTROZA CAICEDO</t>
  </si>
  <si>
    <t>300-IP-1174-2021</t>
  </si>
  <si>
    <t>300-PS-0581-2021</t>
  </si>
  <si>
    <t>Prestación de servicios profesionales para el apoyo de las actividades propias de la UENAA, en la Unidad de Prospectiva y Desarrollo de Negocios.</t>
  </si>
  <si>
    <t>LILIAN LUGO LOZANO</t>
  </si>
  <si>
    <t>300-IP-1200-2021</t>
  </si>
  <si>
    <t>300-PS-0582-2021</t>
  </si>
  <si>
    <t>SONIA NELCY RODRIGUEZ MORALES</t>
  </si>
  <si>
    <t>300-IP-1222-2021</t>
  </si>
  <si>
    <t>300-PS-0583-2021</t>
  </si>
  <si>
    <t>Prestación de servicios para el apoyo a las actividades administrativas de Gestión de Proyectos e Infraestructura de la Gerencia de Unidad Estratégica de Negocio de Acueducto y Alcantarillado</t>
  </si>
  <si>
    <t>SINDY DANIELA PÉREZ CUELLAR</t>
  </si>
  <si>
    <t>300-IP-1193-2021</t>
  </si>
  <si>
    <t>300-PS-0584-2021</t>
  </si>
  <si>
    <t>ANDERSON ANDRES PARRA MUÑOZ</t>
  </si>
  <si>
    <t>300-IP-1221-2021</t>
  </si>
  <si>
    <t>300-PS-0585-2021</t>
  </si>
  <si>
    <t>Prestación de servicio profesionales para aplicar criterios suficientes en el planteamiento de la formulación de los proyectos que nacen desde las diferentes áreas de la Unidad de Negocio, además el conocimiento de la metodología de formulación y gerencia de proyectos. Facilita cumplir con las exigencias relacionadas de la gerencia unidad estratégica de negocios de acueducto y alcantarillado</t>
  </si>
  <si>
    <t>MAURICIO SAGGID MOSQUERA LOPEZ</t>
  </si>
  <si>
    <t>300-IP-1202-2021</t>
  </si>
  <si>
    <t>300-PS-0586-2021</t>
  </si>
  <si>
    <t>Prestación de servicios de apoyo profesional en el seguimiento y supervisión a los contratos del Programa de Reducción de Agua Potable – PRAT.</t>
  </si>
  <si>
    <t>KAREN LILIANA CONTRERAS GUTIERREZ</t>
  </si>
  <si>
    <t>300-IP-1205-2021</t>
  </si>
  <si>
    <t>300-PS-0587-2021</t>
  </si>
  <si>
    <t>Pretación de servicios para el apoyo en la formulación y seguimiento de proyectos de reducción de perdidas de acueducto.</t>
  </si>
  <si>
    <t>MELKIN JOSE NIETO MENDOZA</t>
  </si>
  <si>
    <t>300-IP-1245-2021</t>
  </si>
  <si>
    <t>300-PS-0588-2021</t>
  </si>
  <si>
    <t>ROGER KENNETH GUTIERREZ SERNA</t>
  </si>
  <si>
    <t>300-IP-1196-2021</t>
  </si>
  <si>
    <t>300-PS-0589-2021</t>
  </si>
  <si>
    <t>YEISON ZEA CERON</t>
  </si>
  <si>
    <t>300-IP-1192-2021</t>
  </si>
  <si>
    <t>300-PS-0590-2021</t>
  </si>
  <si>
    <t>EWUAR MOSQUERA TORRES</t>
  </si>
  <si>
    <t>300-IP-1018-2021</t>
  </si>
  <si>
    <t>300-PS-0591-2021</t>
  </si>
  <si>
    <t>Prestación de servicios para dar apoyo en la digitación de las actividades ejecutadas en terreno y adelantadas por la supervisión de las diferentes actividades operativo comerciales de la Unidad Estratégica de Negocio de Acueducto y Alcantarillado..</t>
  </si>
  <si>
    <t>DIEGO FERNANDO MALVEHY NAVIA</t>
  </si>
  <si>
    <t>300-IP-1190-2021</t>
  </si>
  <si>
    <t>300-PS-0592-2021</t>
  </si>
  <si>
    <t>CARLOS JULIO SERNA SERNA</t>
  </si>
  <si>
    <t>300-IP-1244-2021</t>
  </si>
  <si>
    <t>300-PS-0593-2021</t>
  </si>
  <si>
    <t>NICOLAS MARMOLEJO ACOSTA</t>
  </si>
  <si>
    <t>300-IP-1214-2021</t>
  </si>
  <si>
    <t>300-PS-0594-2021</t>
  </si>
  <si>
    <t>JUAN ALEXANDER MONTILLA IMBAQUIN</t>
  </si>
  <si>
    <t>300-IP-1184-2021</t>
  </si>
  <si>
    <t>300-PS-0595-2021</t>
  </si>
  <si>
    <t>VLADIMIR BEDOYA RENGIFO</t>
  </si>
  <si>
    <t>300-IP-1220-2021</t>
  </si>
  <si>
    <t>300-PS-0596-2021</t>
  </si>
  <si>
    <t>Prestación de Servicios Profesionales en Ingeniería Sanitaria que apoye la atención de las posibilidades de servicios, la modelación hidráulica en la unidad de Soporte Operativo de la Unidad Estratégica de Negocios de Acueducto y Alcantarillado</t>
  </si>
  <si>
    <t>YULLY ALEXANDRA CASTRILLON OCAMPO</t>
  </si>
  <si>
    <t>300-IP-1199-2021</t>
  </si>
  <si>
    <t>300-PS-0597-2021</t>
  </si>
  <si>
    <t>Prestación de servicios para cálculo de cantidades de obra y apoyo en la revisión de diseños, en las UPU y  en los corredores del Sistema Integrado de Transporte Masivo MIO.</t>
  </si>
  <si>
    <t>LINA AGUEDITA HERNANDEZ POVEDA</t>
  </si>
  <si>
    <t>300-IP-1195-2021</t>
  </si>
  <si>
    <t>300-PS-0598-2021</t>
  </si>
  <si>
    <t>CATHERINE TROCHEZ TABARES</t>
  </si>
  <si>
    <t>300-IP-1024-2021</t>
  </si>
  <si>
    <t>300-PS-0599-2021</t>
  </si>
  <si>
    <t>WILLIAM BEDOYA LOSADA</t>
  </si>
  <si>
    <t>300-IP-1182-2021</t>
  </si>
  <si>
    <t>300-PS-0612-2021</t>
  </si>
  <si>
    <t>HEBERT AGUILAR FLÓREZ</t>
  </si>
  <si>
    <t>300-IP-1053-2021</t>
  </si>
  <si>
    <t>300-PS-0650-2021</t>
  </si>
  <si>
    <t>Prestación de servicios de Apoyo a la inspección de obra y de diagnóstico dentro de la sectorización hidráulica y optimización del plano de presiones de la Unidad Estratégica de Negocios de Acueducto y Alcantarillado</t>
  </si>
  <si>
    <t>JEISON ALFONSO ORDOÑEZ YANDAR</t>
  </si>
  <si>
    <t>300-IP-1173-2021</t>
  </si>
  <si>
    <t>300-PS-0653-2021</t>
  </si>
  <si>
    <t>Prestación de servicios de apoyo a la gestión jurídica en la Unidad de Gestión Proyectos e Infraestructura</t>
  </si>
  <si>
    <t>MARIA DEL CARMEN PIEDRAHITA GIRALDO</t>
  </si>
  <si>
    <t>300-IP-1204-2021</t>
  </si>
  <si>
    <t>300-PS-0644-2021</t>
  </si>
  <si>
    <t>Prestación de servicios profesionales para apoyar en la formulación y seguimiento de proyectos de reducción de perdidas de acueducto.</t>
  </si>
  <si>
    <t>ALEJANDRO BERMUDEZ LOPEZ</t>
  </si>
  <si>
    <t>300-IP-1257-2021</t>
  </si>
  <si>
    <t>300-PS-0646-2021</t>
  </si>
  <si>
    <t>Prestación de servicios para apoyo técnico y administrativo en la unidad de prospectiva y desarrollo de negocios de la gerencia unidad estratégica de negocios de acueducto y alcantarillado</t>
  </si>
  <si>
    <t>ANGEL MARIA SALAS RENGIFO</t>
  </si>
  <si>
    <t>300-IP-1243-2021</t>
  </si>
  <si>
    <t>300-PS-0640-2021</t>
  </si>
  <si>
    <t>FREDY LUIS TELLO BENÍTEZ</t>
  </si>
  <si>
    <t>300-IP-1142-2021</t>
  </si>
  <si>
    <t>300-PS-0642-2021</t>
  </si>
  <si>
    <t>ANGELA MARIA OSORIO ORTIZ</t>
  </si>
  <si>
    <t>300-IP-1167-2021</t>
  </si>
  <si>
    <t>300-PS-0651-2021</t>
  </si>
  <si>
    <t>Prestación de servicios para brindar apoyo a las actividades analíticas realizadas en el área fisicoquímica y el control de materias primas realizadas en el LAP</t>
  </si>
  <si>
    <t>NURY OTALVARO GIRALDO</t>
  </si>
  <si>
    <t>300-IP-1263-2021</t>
  </si>
  <si>
    <t>300-PS-0647-2021</t>
  </si>
  <si>
    <t>Prestación de servicios profesionales para la ejecución de actividades administrativas y de asistencia legal a la Gerencia de Unidad de Negocio de Acueducto y Alcantarillado -GUENAA.</t>
  </si>
  <si>
    <t>MARTHA CECILIA MUÑOZ LOPEZ</t>
  </si>
  <si>
    <t>300-IP-1168-2021</t>
  </si>
  <si>
    <t>300-PS-0643-2021</t>
  </si>
  <si>
    <t>Prestación de Servicios Profesionales Especializados para brindar apoyo en la Coordinación, Supervisión y Control de las actividades del Sistema de Gestión ISO/IEC 17025, con el fin de del asegurar de la calidad y validez de los resultados de las calibraciones realizadas en el Laboratorio de Medidores de Acueducto para garantizar la Acreditación 12-LAC-001 otorgada por el Organismo Nacional de Acreditación de Colombia - ONAC.</t>
  </si>
  <si>
    <t>HECTOR MARIO OSORIO GARCIA</t>
  </si>
  <si>
    <t>300-IP-1026-2021</t>
  </si>
  <si>
    <t>300-PS-0617-2021</t>
  </si>
  <si>
    <t>KEVIN YESID SOLIS CAICEDO</t>
  </si>
  <si>
    <t>300-IP-1189-2021</t>
  </si>
  <si>
    <t>300-PS-0638-2021</t>
  </si>
  <si>
    <t>JOSE MANUEL GUTIERREZ ACEVEDO</t>
  </si>
  <si>
    <t>300-IP-1194-2021</t>
  </si>
  <si>
    <t>300-PS-0639-2021</t>
  </si>
  <si>
    <t>DAMIAN DARIO PONCE PARRALES</t>
  </si>
  <si>
    <t>300-IP-1187-2021</t>
  </si>
  <si>
    <t>300-PS-0652-2021</t>
  </si>
  <si>
    <t>HADER HUMBERTO DOMINGUEZ MUÑOZ</t>
  </si>
  <si>
    <t>300-IP-1253-2021</t>
  </si>
  <si>
    <t>300-PS-0634-2021</t>
  </si>
  <si>
    <t>Prestación de servicios para el apoyo a las actividades  de Gestión de Proyectos e Infraestructura de la Subgerencia Técnica  y de la UENAA</t>
  </si>
  <si>
    <t xml:space="preserve">JENNIFER PAOLA BARBOSA HURTADO  </t>
  </si>
  <si>
    <t>300-IP-1255-2021</t>
  </si>
  <si>
    <t>300-PS-0697-2021</t>
  </si>
  <si>
    <t>Prestación de servicios profesionales y de asesoría para el apoyo en actividades administrativas de la Unidad de Gestión Administrativa de la Gerencia de Unidad de Negocios de Acueducto y Alcantarillado</t>
  </si>
  <si>
    <t>ESTEPHANY ARIAS JIMENEZ</t>
  </si>
  <si>
    <t>300-IP-1239-2021</t>
  </si>
  <si>
    <t>300-PS-0614-2021</t>
  </si>
  <si>
    <t>ANGELICA LUGO CANO</t>
  </si>
  <si>
    <t>300-IP-1238-2021</t>
  </si>
  <si>
    <t>300-PS-0615-2021</t>
  </si>
  <si>
    <t>Prestación de servicios de apoyo para legalización de las actividades operativo-comerciales como instalaciones nuevas masivas, instalaciones temporales, localización de fugas imperceptibles, traslados de medidores, fraudes y clandestinos, normalizaciones, cambio de medidores correctivo y preventivo, y mantenimiento de medidores, además de hacer análisis de la base de datos de actividades que sean inherentes a las competencias de la Unidad Estratégica de Negocio de Acueducto y Alcantarillado.</t>
  </si>
  <si>
    <t>YULLY JEISER ARENAS OSORIO</t>
  </si>
  <si>
    <t>300-IP-1181-2021</t>
  </si>
  <si>
    <t>300-PS-0649-2021</t>
  </si>
  <si>
    <t>GERARDO SOLIS OBANDO</t>
  </si>
  <si>
    <t>300-IP-1251-2021</t>
  </si>
  <si>
    <t>300-PS-0616-2021</t>
  </si>
  <si>
    <t>NELSON ENRIQUE SANCHEZ BUSTOS</t>
  </si>
  <si>
    <t>300-IP-1237-2021</t>
  </si>
  <si>
    <t>300-PS-0618-2021</t>
  </si>
  <si>
    <t>JUAN CARLOS CANAVAL</t>
  </si>
  <si>
    <t>300-IP-1234-2021</t>
  </si>
  <si>
    <t>300-PS-0641-2021</t>
  </si>
  <si>
    <t>ULMER ARANGO</t>
  </si>
  <si>
    <t>300-IP-1258-2021</t>
  </si>
  <si>
    <t>300-PS-0654-2021</t>
  </si>
  <si>
    <t>Prestación de servicios para el control del archivo magnético de planos digitales y en revisión de documentación para archivo técnico de proyectos de la subgerencia técnica y Unidad de Ingeniería.</t>
  </si>
  <si>
    <t>ALVARO HERNAN OSPINA SANCHEZ</t>
  </si>
  <si>
    <t>300-IP-1248-2021</t>
  </si>
  <si>
    <t>300-PS-0637-2021</t>
  </si>
  <si>
    <t>Prestación de servicios para el apoyo de la Unidad de Interventoría de la Gerencia de Unidad de Negocio de Acueducto y Alcantarillado.</t>
  </si>
  <si>
    <t>JORGE ENRIQUE MARROQUIN CANO</t>
  </si>
  <si>
    <t>300-IP-1231-2021</t>
  </si>
  <si>
    <t>300-PS-0648-2021</t>
  </si>
  <si>
    <t>Prestación de servicios profesionales para apoyar y asesorar jurídicamente a la Subgerencia de Aguas Residuales en requerimientos de entes de control, autoridades ambientales, en procesos derivados de incumplimientos del PSMV y en la fase de liquidación de los contratos de obra e interventoría para la optimización de la PTAR-C</t>
  </si>
  <si>
    <t>RUBIELA ARTUNDUAGA TORRES</t>
  </si>
  <si>
    <t>300-IP-1162-2021</t>
  </si>
  <si>
    <t>300-PS-0635-2021</t>
  </si>
  <si>
    <t>Prestación servicios de apoyo a las actividades de aseguramiento metrológico y analíticas en los Laboratorios de Ensayos</t>
  </si>
  <si>
    <t>SANDRA MILENA MESÍAS GIRALDO</t>
  </si>
  <si>
    <t>300-IP-1163-2021</t>
  </si>
  <si>
    <t>300-PS-0636-2021</t>
  </si>
  <si>
    <t xml:space="preserve">Prestación servicios de apoyo a actividades para el mantenimiento de la acreditación NTC-ISO/IEC 17025 y certificación NTC-ISO 9001 en el Laboratorio de Aguas Residuales. </t>
  </si>
  <si>
    <t>SHIRLEY HOYOS VARGAS</t>
  </si>
  <si>
    <t>300-IP-1036-2021</t>
  </si>
  <si>
    <t>300-PS-0633-2021</t>
  </si>
  <si>
    <t>SEBASTIAN VARELA ERAZO</t>
  </si>
  <si>
    <t>300-IP-1242-2021</t>
  </si>
  <si>
    <t>300-PS-0645-2021</t>
  </si>
  <si>
    <t>Prestación de servicios profesionales para brindar apoyo en las labores propias del Programa de Recuperación de Agua Comercial</t>
  </si>
  <si>
    <t>ANGEL ALONSO ARANCIBIA OSORIO</t>
  </si>
  <si>
    <t>300-IP-1090-2021</t>
  </si>
  <si>
    <t>300-PS-0718-2021</t>
  </si>
  <si>
    <t>Prestación de Servicios profesionales, para el soporte de la gestión de proyectos en la Unidad de Gestión de Proyectos e Infraestructura</t>
  </si>
  <si>
    <t>ESTHER GUERRERO OROBIO</t>
  </si>
  <si>
    <t>300-IP-1180-2021</t>
  </si>
  <si>
    <t>300-PS-0719-2021</t>
  </si>
  <si>
    <t>YOHAN ANDRES HERNADEZ HURTADO</t>
  </si>
  <si>
    <t>300-IP-1179-2021</t>
  </si>
  <si>
    <t>300-PS-0720-2021</t>
  </si>
  <si>
    <t>OBER HERNANDEZ</t>
  </si>
  <si>
    <t>300-IP-1252-2021</t>
  </si>
  <si>
    <t>300-PS-0724-2021</t>
  </si>
  <si>
    <t xml:space="preserve">Prestación de servicios para el apoyo en la revisión de las obras en ejecución de Acueducto y Alcantarillado de los Macroproyectos Megaobras, SITM MIO, convenios, obras financiadas por la nación y con recursos propios. </t>
  </si>
  <si>
    <t>RUBÉN DARÍO PEREZ</t>
  </si>
  <si>
    <t>300-IP-1260-2021</t>
  </si>
  <si>
    <t>300-PS-0746-2021</t>
  </si>
  <si>
    <t xml:space="preserve">Prestar servicios profesionales de apoyo, como Asesor Senior, al cumplimiento de metas de ventas, fidelización y retención de los productos y servicios establecidos según la estrategia comercial vigente, con el objetivo de reducir las pérdidas comerciales, mejorar los ingresos y contribuir al cumplimiento de los planes comerciales. </t>
  </si>
  <si>
    <t>XIMENA RENTERIA GARCIA</t>
  </si>
  <si>
    <t>300-IP-1225-2021</t>
  </si>
  <si>
    <t>300-PS-0747-2021</t>
  </si>
  <si>
    <t>JAIME YANGUAS VARGAS</t>
  </si>
  <si>
    <t>300-IP-1150-2021</t>
  </si>
  <si>
    <t>300-PS-0748-2021</t>
  </si>
  <si>
    <t>JOHN HEBERT OROBIO MUÑOZ</t>
  </si>
  <si>
    <t>300-IP-1227-2021</t>
  </si>
  <si>
    <t>300-PS-0749-2021</t>
  </si>
  <si>
    <t>Prestación de servicio de apoyo profesionales para liderar las Acciones Administrativas relacionadas con los procesos operativo comerciales de la Subgerencia asi como  el análisis y revisión de  los conceptos de ley para atender los PQR de los mismos.</t>
  </si>
  <si>
    <t>LUIS FELIPE RODRIGUEZ RODRIGUEZ</t>
  </si>
  <si>
    <t>300-IP-1246-2021</t>
  </si>
  <si>
    <t>300-PS-0750-2021</t>
  </si>
  <si>
    <t>Prestación de servicios para apoyar las actividades de coordinación, soporte y ejecución de los procesos administrativos contratación, informes, gestión de pagos, liquidación de cuentas de cobro en el sistema de recursos físicos, requerimientos, archivo de documentación, liquidación de contratos. Además brindar apoyo en la consolidación de información contenida en las ordenes de trabajo y minutas de cierres del proceso de operación de válvulas e hidrantes, la cual servirá de soporte para la selección de válvulas a reponer detectadas en la sectorización hidráulica, el calculo del tiempo de atención al daño y la asignación de las diferentes actividades de rutinas de mantenimiento y en general apoyar a aquellas actividades que sean inherentes a las competencias de la Unidad Estratégica e Negocios de Acueducto y Alcantarillado.</t>
  </si>
  <si>
    <t>SANDRA PATRICIA ROJAS CRUZ</t>
  </si>
  <si>
    <t>300-IP-1188-2021</t>
  </si>
  <si>
    <t>300-PS-0751-2021</t>
  </si>
  <si>
    <t>JULIO CESAR GIRALDO MILLAN</t>
  </si>
  <si>
    <t>300-IP-1032-2021</t>
  </si>
  <si>
    <t>300-PS-0752-2021</t>
  </si>
  <si>
    <t>Prestación servicios para dar apoyo en la digitación de las actividades ejecutadas en terreno por los inspectores en los procesos de la unidad funcional de la Gerencia de Acueducto y Alcantarillado.</t>
  </si>
  <si>
    <t>ANDRES FELIPE HERNANDEZ MARULANDA</t>
  </si>
  <si>
    <t>300-IP-1203-2021</t>
  </si>
  <si>
    <t>300-PS-0777-2021</t>
  </si>
  <si>
    <t>ALBA JULIET CORDOBA MUÑOZ</t>
  </si>
  <si>
    <t>300-IP-1165-2021</t>
  </si>
  <si>
    <t>300-PS-0778-2021</t>
  </si>
  <si>
    <t>Prestación de servicios para brindar apoyo a las actividades analíticas realizadas en el área de microbiología del LAP</t>
  </si>
  <si>
    <t>JEISON STEVEN DE JESUS CASTILLO</t>
  </si>
  <si>
    <t>300-IP-1169-2021</t>
  </si>
  <si>
    <t>300-PS-0780-2021</t>
  </si>
  <si>
    <t>Apoyar técnicamente los procesos de gestión de la Subgerencia de Aguas Residuales, específicamente la redefinición de metas del PSMV, la formulación del proyecto de tratamiento secundario de la PTAR-C y la reformulación del proyecto de optimización de la PTAR-C</t>
  </si>
  <si>
    <t>GLORIA IRNEY ALMARIO ALVAREZ</t>
  </si>
  <si>
    <t>300-IP-1088-2021</t>
  </si>
  <si>
    <t>300-PS-0784-2021</t>
  </si>
  <si>
    <t>Prestación de servicios para el apoyo de las actividades de Topografía de la Unidad de Interventoría</t>
  </si>
  <si>
    <t>MANUEL ANTONIO MANCILLA CUERO</t>
  </si>
  <si>
    <t>300-IP-1161-2021</t>
  </si>
  <si>
    <t>300-PS-0785-2021</t>
  </si>
  <si>
    <t>Prestación servicios de apoyo a las actividades analíticas en ensayos microbiológicos del Laboratorio de Aguas Residuales.</t>
  </si>
  <si>
    <t>LINA YISELL DIUZA HURTADO</t>
  </si>
  <si>
    <t>300-IP-1197-2021</t>
  </si>
  <si>
    <t>300-PS-0786-2021</t>
  </si>
  <si>
    <t>Prestación de servicios profesionales para el apoyo a las actividades de mantenimiento mecánico de las Estaciones de Bombeo de Aguas Residuales y Lluvias de Unidad Estratégica de negocio de Acueducto y Alcantarillado</t>
  </si>
  <si>
    <t>VICTOR ADOLFO MERA DE LA CRUZ</t>
  </si>
  <si>
    <t>300-IP-1264-2021</t>
  </si>
  <si>
    <t>300-PS-0789-2021</t>
  </si>
  <si>
    <t xml:space="preserve">CLAUDIA JANETH HERNANDEZ QUINTERO </t>
  </si>
  <si>
    <t>300-IP-1050-2021</t>
  </si>
  <si>
    <t>300-PS-0798-2021</t>
  </si>
  <si>
    <t>Prestación de servicios de apoyo  técnico administrativos y de coordinación de obras civiles complementarias, con el fin de que el área responda oportunamente por la recuperación del espacio público como consecuencia de las actividades de refacción acontecidas por daños en la red de acueducto de EMCALI, además llevar un registro sistematizado y detallado de estas actividades y de los usuarios afectados en los informes tipo aprobados por emcali, necesario realizar la legalización y depuración de la base de datos del sistema OSF, que permita un diagnóstico y cierre de las ordenes a través de la migración de la información de reportes en físico a dicho sistema, para hacer seguimiento y generar las tareas operativas ligadas a la UENAA.</t>
  </si>
  <si>
    <t>JAMES MAURICIO CAICEDO QUINTERO</t>
  </si>
  <si>
    <t>300-IP-1066-2021</t>
  </si>
  <si>
    <t>300-PS-0799-2021</t>
  </si>
  <si>
    <t>DEYBIN ARLEY HURTADO ALEGRIA</t>
  </si>
  <si>
    <t>NO APLICA</t>
  </si>
  <si>
    <t>3108-202100001</t>
  </si>
  <si>
    <t>PUBLICACION DE LAS TARIFAS DE LOS SERVICIOS DOMICILIARIOS DE ACUEDUCTO Y ALCANTARILLADO DE ACUERDO A LA NORMATIVIDAD VIGENTE PARA LA VIGENCIA 2021</t>
  </si>
  <si>
    <t>HASTA  EL 15 DE DICIEMBRE DE 2021</t>
  </si>
  <si>
    <t>NUEVO DIARIO OCCIDENTE S.A.S.</t>
  </si>
  <si>
    <t>3108-202100002</t>
  </si>
  <si>
    <t>PUBLICACIÓN DE INDICADORES DE GESTIÓN CORRESPONDIENTES A LA UNIDAD ESTRATÉGICA DE NEGOCIO DE ACUEDUCTO Y ALCANTARILLADO</t>
  </si>
  <si>
    <t>HASTA EL 28 DE FEBRERO DE 2021</t>
  </si>
  <si>
    <t>300-IP-1232-2021</t>
  </si>
  <si>
    <t>300-PS-0816-2021</t>
  </si>
  <si>
    <t xml:space="preserve">Prestar servicios de apoyo, como Asesor Junior, al cumplimiento de metas de ventas, fidelización y retención de los productos y servicios establecidos según la estrategia comercial vigente, con el objetivo de reducir las pérdidas comerciales, mejorar los ingresos y contribuir al cumplimiento de los planes comerciales. </t>
  </si>
  <si>
    <t>MARTHA LUCIA HERNANDEZ ORTIZ</t>
  </si>
  <si>
    <t>300-IP-1072-2021</t>
  </si>
  <si>
    <t>300-PS-0811-2021</t>
  </si>
  <si>
    <t>Prestacion de servicios de apoyo técnico en la gestión de la información contable, administrativa, financiera, técnica y legal de los contratos de obra e interventoría de la PTAR-C en fase de liquidación, así como apoyar la reformulación del proyecto de optimización de la PTAR-C</t>
  </si>
  <si>
    <t>DANIELA SOTO CONTRERAS</t>
  </si>
  <si>
    <t>300-IP-1149-2021</t>
  </si>
  <si>
    <t>300-PS-0809-2021</t>
  </si>
  <si>
    <t>OMAR GRIGELIO GARCÉS LOPEZ</t>
  </si>
  <si>
    <t>300-IP-1235-2021</t>
  </si>
  <si>
    <t>300-PS-0814-2021</t>
  </si>
  <si>
    <t>JANIER VASQUEZ  CASTAÑEDA</t>
  </si>
  <si>
    <t>300-IP-1052-2021</t>
  </si>
  <si>
    <t>300-PS-0806-2021</t>
  </si>
  <si>
    <t>LILIANA ARANGO TOVAR</t>
  </si>
  <si>
    <t>300-IP-1089-2021</t>
  </si>
  <si>
    <t>300-PS-0812-2021</t>
  </si>
  <si>
    <t>Prestación de servicios para el apoyo a las actividades administrativas de la Gerencia de Unidad Estratégica de Negocio de Acueducto y Alcantarillado</t>
  </si>
  <si>
    <t>CARLOS ALBERTO CASTAÑO BORBON</t>
  </si>
  <si>
    <t>300-IP-1160-2021</t>
  </si>
  <si>
    <t>300-PS-0808-2021</t>
  </si>
  <si>
    <t xml:space="preserve">Prestación servicios de apoyo a las actividades analíticas en ensayos fisicoquímicos del Laboratorio de Aguas Residuales. </t>
  </si>
  <si>
    <t>HELBER ANDRES LOZADA AGUIRRE</t>
  </si>
  <si>
    <t>300-IP-1158-2021</t>
  </si>
  <si>
    <t>300-PS-0810-2021</t>
  </si>
  <si>
    <t>Prestación servicios de apoyo a la coordinación y supervisión de actividades analíticas y de aseguramiento metrológico en el área de microbiología del Laboratorio de Aguas Residuales.</t>
  </si>
  <si>
    <t>CLARA JENNY CALDERON CABRERA</t>
  </si>
  <si>
    <t>300-IP-1159-2021</t>
  </si>
  <si>
    <t>300-PS-0813-2021</t>
  </si>
  <si>
    <t>CLAUDIO ANIBAL DIAZ MUÑOZ</t>
  </si>
  <si>
    <t>300-IP-1233-2021</t>
  </si>
  <si>
    <t>300-PS-0807-2021</t>
  </si>
  <si>
    <t>DUVAN ORDOÑEZ IBARRA</t>
  </si>
  <si>
    <t>300-IP-1272-2021</t>
  </si>
  <si>
    <t>300-PS-0829-2021</t>
  </si>
  <si>
    <t>Prestación de servicios para elaboración y revisión de presupuestos de obra en las UPU y en los corredores del Sistema Integrado de Transporte Masivo MIO</t>
  </si>
  <si>
    <t>EDUARDO REBELLON PENILLA</t>
  </si>
  <si>
    <t>300-IP-1273-2021</t>
  </si>
  <si>
    <t>300-PS-0830-2021</t>
  </si>
  <si>
    <t>Prestación de servicios de asesoria para la elaboración y revisión de diseños estructurales  2021 en proyectos del Plan de Inversiones  de los sistemas de acueducto y alcantarillado  a cargo de la Subdireccion Tecnica y en los  proyectos que se ejecutan  con recursos CONPES 3858 y otras fuentes de financiacion.</t>
  </si>
  <si>
    <t>HOLBERT ANDRES RODRIGUEZ SALAZAR</t>
  </si>
  <si>
    <t>300-IP-1262-2021</t>
  </si>
  <si>
    <t>300-PS-0815-2021</t>
  </si>
  <si>
    <t>STEVEN ANDRES LOPEZ SALAZAR</t>
  </si>
  <si>
    <t>300-IP-1293-2021</t>
  </si>
  <si>
    <t>300-PS-0931-2021</t>
  </si>
  <si>
    <t>Prestación de servicios de apoyo técnico para realizar actividades del Proyecto de Gestión del Parque de Medidores y la reducción de pérdidas de agua</t>
  </si>
  <si>
    <t>GERMAN ANDRÉS SEGURA COLLAZOS</t>
  </si>
  <si>
    <t>300-IP-1307-2021</t>
  </si>
  <si>
    <t>300-PS-0932-2021</t>
  </si>
  <si>
    <t>LUIS ALFONSO VÁSQUEZ FLOREZ</t>
  </si>
  <si>
    <t>300-IP-1274-2021</t>
  </si>
  <si>
    <t>300-PS-0943-2021</t>
  </si>
  <si>
    <t>DERMINSON MORALES DAVILA</t>
  </si>
  <si>
    <t>300-IP-1275-2021</t>
  </si>
  <si>
    <t>300-PS-0944-2021</t>
  </si>
  <si>
    <t>Prestación de servicios profesionales para realizar actividades del Proyecto de Gestión del Parque de Medidores y la reducción de pérdidas de agua</t>
  </si>
  <si>
    <t>CARLOS ALBERTO MASMUTA REALPE</t>
  </si>
  <si>
    <t>300-IP-1277-2021</t>
  </si>
  <si>
    <t>300-PS-0945-2021</t>
  </si>
  <si>
    <t>DANIELLA BASTO CARDONA</t>
  </si>
  <si>
    <t>300-IP-1278-2021</t>
  </si>
  <si>
    <t>300-PS-0946-2021</t>
  </si>
  <si>
    <t>YUDY AMPARO GARCIA</t>
  </si>
  <si>
    <t>300-IP-1279-2021</t>
  </si>
  <si>
    <t>300-PS-0947-2021</t>
  </si>
  <si>
    <t>GLORIA LUCIA BENAVIDEZ LASSO</t>
  </si>
  <si>
    <t>300-IP-1280-2021</t>
  </si>
  <si>
    <t>300-PS-0948-2021</t>
  </si>
  <si>
    <t>SANDRA PATRICIA SALAZAR</t>
  </si>
  <si>
    <t>300-IP-1281-2021</t>
  </si>
  <si>
    <t>300-PS-0949-2021</t>
  </si>
  <si>
    <t>JOSE EMILIANO TORRES</t>
  </si>
  <si>
    <t>300-IP-1282-2021</t>
  </si>
  <si>
    <t>300-PS-0950-2021</t>
  </si>
  <si>
    <t>JELANNY CUELLAR OROZCO</t>
  </si>
  <si>
    <t>300-IP-1285-2021</t>
  </si>
  <si>
    <t>300-PS-0951-2021</t>
  </si>
  <si>
    <t>GABRIEL ANTONIO SANTOS TABOADA</t>
  </si>
  <si>
    <t>300-IP-1283-2021</t>
  </si>
  <si>
    <t>300-PS-0952-2021</t>
  </si>
  <si>
    <t>Prestación de servicios de apoyo a la gestión para realizar actividades del Proyecto de Gestión del Parque de Medidores y  la reducción de pérdidas de agua</t>
  </si>
  <si>
    <t>VALENTINA ANDREA RUBIANO</t>
  </si>
  <si>
    <t>300-IP-1284-2021</t>
  </si>
  <si>
    <t>300-PS-0953-2021</t>
  </si>
  <si>
    <t>JOHAN CAMILO GRAJALES BETANCOURTH</t>
  </si>
  <si>
    <t>300-IP-1287-2021</t>
  </si>
  <si>
    <t>300-PS-0954-2021</t>
  </si>
  <si>
    <t>INGRID PATRICIA MEDINA MARMOLEJO</t>
  </si>
  <si>
    <t>300-IP-1288-2021</t>
  </si>
  <si>
    <t>300-PS-0955-2021</t>
  </si>
  <si>
    <t>JULIE PAULINE PAVAS MAGON</t>
  </si>
  <si>
    <t>300-IP-1311-2021</t>
  </si>
  <si>
    <t>300-PS-0956-2021</t>
  </si>
  <si>
    <t>MARY VIANNEY MATURANA BECHARA</t>
  </si>
  <si>
    <t>300-IP-1296-2021</t>
  </si>
  <si>
    <t>300-PS-0957-2021</t>
  </si>
  <si>
    <t>JHORMAN EFREN MORALES MORENO</t>
  </si>
  <si>
    <t>300-IP-1286-2021</t>
  </si>
  <si>
    <t>300-PS-0959-2021</t>
  </si>
  <si>
    <t>PAOLA ANDREA ALEGRIA GUZMAN</t>
  </si>
  <si>
    <t>300-IP-1276-2021</t>
  </si>
  <si>
    <t>300-PS-0960-2021</t>
  </si>
  <si>
    <t>DAYANA GRUESO CORTES</t>
  </si>
  <si>
    <t>300-IP-1229-2021</t>
  </si>
  <si>
    <t>300-PS-0879-2021</t>
  </si>
  <si>
    <t>CARLOS HERNAN LOAIZA PATIÑO</t>
  </si>
  <si>
    <t>300-IP-1301-2021</t>
  </si>
  <si>
    <t>300-PS-0920-2021</t>
  </si>
  <si>
    <t>SAUL GONZALES RIASCOS</t>
  </si>
  <si>
    <t>300-IP-1291-2021</t>
  </si>
  <si>
    <t>300-PS-0921-2021</t>
  </si>
  <si>
    <t>MAURICIO BERNAVÉ RAMOS HURTADO</t>
  </si>
  <si>
    <t>300-IP-1289-2021</t>
  </si>
  <si>
    <t>300-PS-0922-2021</t>
  </si>
  <si>
    <t>KAREN PAMELA QUINTERO CABEZAS</t>
  </si>
  <si>
    <t>300-IP-1294-2021</t>
  </si>
  <si>
    <t>300-PS-0923-2021</t>
  </si>
  <si>
    <t>FERNANDO FERNANDEZ HURTADO</t>
  </si>
  <si>
    <t>300-IP-1297-2021</t>
  </si>
  <si>
    <t>300-PS-0924-2021</t>
  </si>
  <si>
    <t>CARLOS HERNANDO RODRIGUEZ MARTINEZ</t>
  </si>
  <si>
    <t>300-IP-1300-2021</t>
  </si>
  <si>
    <t>300-PS-0925-2021</t>
  </si>
  <si>
    <t>JOSE DARWIN RAMIREZ RIVERA</t>
  </si>
  <si>
    <t>300-IP-1302-2021</t>
  </si>
  <si>
    <t>300-PS-0926-2021</t>
  </si>
  <si>
    <t>JESUS VELASQUEZ RAMIREZ</t>
  </si>
  <si>
    <t>300-IP-1303-2021</t>
  </si>
  <si>
    <t>300-PS-0930-2021</t>
  </si>
  <si>
    <t>ARNULFO CAICEDO RODRIGUEZ</t>
  </si>
  <si>
    <t>300-IP-1306-2021</t>
  </si>
  <si>
    <t>300-PS-0927-2021</t>
  </si>
  <si>
    <t>JOSE LUIS RESTREPO URAN</t>
  </si>
  <si>
    <t>300-IP-1309-2021</t>
  </si>
  <si>
    <t>300-PS-0928-2021</t>
  </si>
  <si>
    <t>ROBINSON MARTINEZ ERAZO</t>
  </si>
  <si>
    <t>300-IP-1304-2021</t>
  </si>
  <si>
    <t>300-PS-0929-2021</t>
  </si>
  <si>
    <t>GERMAN ALVEIRO ARELLANO RIVERA</t>
  </si>
  <si>
    <t>300-IP-1290-2021</t>
  </si>
  <si>
    <t>300-PS-0907-2021</t>
  </si>
  <si>
    <t>JHON EDWAR JIMENEZ OROZCO</t>
  </si>
  <si>
    <t>300-IP-1292-2021</t>
  </si>
  <si>
    <t>300-PS-0908-2021</t>
  </si>
  <si>
    <t>JAVIER ENRIQUE GRANADA GOMEZ</t>
  </si>
  <si>
    <t>300-IP-1295-2021</t>
  </si>
  <si>
    <t>300-PS-0909-2021</t>
  </si>
  <si>
    <t>JOSE BRAYAN VIVEROS MOSQUERA</t>
  </si>
  <si>
    <t>300-IP-1298-2021</t>
  </si>
  <si>
    <t>300-PS-0910-2021</t>
  </si>
  <si>
    <t>REYNEL DIAZ ARDILA</t>
  </si>
  <si>
    <t>300-IP-1299-2021</t>
  </si>
  <si>
    <t>300-PS-0911-2021</t>
  </si>
  <si>
    <t>GUNTHER SABOGAL PALMA</t>
  </si>
  <si>
    <t>300-IP-1305-2021</t>
  </si>
  <si>
    <t>300-PS-0914-2021</t>
  </si>
  <si>
    <t>HEYDER GARCIA ARDILA</t>
  </si>
  <si>
    <t>300-IP-1308-2021</t>
  </si>
  <si>
    <t>300-PS-0912-2021</t>
  </si>
  <si>
    <t>LUISEDUARDO OROZCO CEBALLOS</t>
  </si>
  <si>
    <t>300-IP-1310-2021</t>
  </si>
  <si>
    <t>300-PS-0913-2021</t>
  </si>
  <si>
    <t>JAVIER GONZALEZ</t>
  </si>
  <si>
    <t>300-IP-1329-2021</t>
  </si>
  <si>
    <t>300-PS-0880-2021</t>
  </si>
  <si>
    <t>Prestación de servicios para implementación de los procesos de calidad y gestión documental de la Unidad de Ingeniería y apoyo en la revisión de redes internas, externas y conceptos técnicos.</t>
  </si>
  <si>
    <t>VALENTINA DÍAZ MORALES</t>
  </si>
  <si>
    <t>300-IP-1045-2021</t>
  </si>
  <si>
    <t>300-PS-0881-2021</t>
  </si>
  <si>
    <t>Prestación de servicios de apoyo a la gestión en terreno de las actividades operativo comerciales relativas a la Unidad Estratégica de Negocio de Acueducto y Alcantarillado Unidad Atención Operativa cumpliendo con las normas técnicas de EMCALI</t>
  </si>
  <si>
    <t>JOSE JACKY MARTAN MURILLO</t>
  </si>
  <si>
    <t>300-IP-1322-2021</t>
  </si>
  <si>
    <t>300-PS-0883-2021</t>
  </si>
  <si>
    <t>Prestación de servicios para brindar apoyo a las actividades analíticas realizadas en el área fisicoquímica del LAP</t>
  </si>
  <si>
    <t>CATALINA VASQUEZ MARTINEZ</t>
  </si>
  <si>
    <t>300-IP-1147-2021</t>
  </si>
  <si>
    <t>300-PS-0857-2021</t>
  </si>
  <si>
    <t>JUAN DAVID RODRIGUEZ MEJÍA</t>
  </si>
  <si>
    <t>300-IP-1344-2021</t>
  </si>
  <si>
    <t>300-PS-0962-2021</t>
  </si>
  <si>
    <t>PRESTACIÓN DE SERVICIOS PROFESIONALES PARA QUE APOYE EN LOS TEMAS DE FORMULACIÓN Y SEGUIMIENTO DE INGRESOS, COSTOS, INVERSIÓN Y ESTADOS FINANCIEROS EN LA UNIDAD DE PROSPECTIVA Y DESARROLLO DE NEGOCIOS DE LA UNIDAD ESTRATÉGICA DE NEGOCIOS DE ACUEDUCTO Y ALCANTARILLADO. PLAZO: A PARTIR DE LA FIRMA DEL ACTA DE INICIO HASTA EL 30-06-2021.</t>
  </si>
  <si>
    <t>WILLIAM CASILIMAS PALOMINO</t>
  </si>
  <si>
    <t>300-IP-1206-2021</t>
  </si>
  <si>
    <t>300-PS-0963-2021</t>
  </si>
  <si>
    <t>VICTORIA VANESSA ZAMORA PIEDRAHITA</t>
  </si>
  <si>
    <t>300-IP-1075-2021</t>
  </si>
  <si>
    <t>300-PS-0965-2021</t>
  </si>
  <si>
    <t>PRESTACIÓN DE SERVICIOS PROFESIONALES PARA EL APOYO DE ACTIVIDADES CONCERNIENTES A LA ACTUALIZACIÓN DE DOCUMENTACIÓN DEL SIC EN LA UNIDAD ESTRATÉGICA DE NEGOCIOS DE ACUEDUCTO Y ALCANTARILLADO.. PLAZO: A PARTIR DE LA FIRMA DEL ACTA DE INICIO HASTA EL 30-06-2021.</t>
  </si>
  <si>
    <t>ADRIANA YAMA VICTORIA</t>
  </si>
  <si>
    <t>300-IP-1328-2021</t>
  </si>
  <si>
    <t>300-PS-0966-2021</t>
  </si>
  <si>
    <t>PRESTACIÓN DE SERVICIOS PARA EL APOYO EN EL CÁLCULO Y VERIFICACIÓN DE CANTIDADES DE OBRA, REVISIÓN DE RENDIMIENTOS Y DEMÁS ACTIVIDADES EN EL DESARROLLO DE LOS MACROPROYECTOS MEGAOBRAS, SITM MIO, CONVENIOS INTERADMINISTRATIVOS Y OBRAS CON RECURSOS PROPIOS.. PLAZO: A PARTIR DE LA FIRMA DEL ACTA DE INICIO HASTA EL 30-06-2021.</t>
  </si>
  <si>
    <t>CAMILO ESTRELLA VILLARREAL</t>
  </si>
  <si>
    <t>300-IP-1324-2021</t>
  </si>
  <si>
    <t>300-PS-0967-2021</t>
  </si>
  <si>
    <t xml:space="preserve">PRESTACIÓN DE SERVICIOS DE APOYO TÉCNICO A LA GESTIÓN EN TERRENO DE LAS ACTIVIDADES OPERATIVO COMERCIALES RELATIVAS A LA UNIDAD ESTRATÉGICA DE NEGOCIO DE ACUEDUCTO Y ALCANTARILLADO CUMPLIENDO CON LAS NORMAS TÉCNICAS DE EMCALI. </t>
  </si>
  <si>
    <t>HENRY SANCHEZ CAMARGO</t>
  </si>
  <si>
    <t>300-IP-1331-2021</t>
  </si>
  <si>
    <t>300-PS-0968-2021</t>
  </si>
  <si>
    <t>PRESTAR SERVICIOS  DE APOYO, COMO ASESOR JUNIOR, AL CUMPLIMIENTO DE METAS DE VENTAS, FIDELIZACIÓN Y RETENCIÓN DE LOS PRODUCTOS Y SERVICIOS ESTABLECIDOS SEGÚN LA ESTRATEGIA COMERCIAL VIGENTE, CON EL OBJETIVO DE REDUCIR LAS PÉRDIDAS COMERCIALES, MEJORAR LOS INGRESOS Y CONTRIBUIR AL CUMPLIMIENTO DE LOS PLANES COMERCIALES.  . PLAZO: A PARTIR DE LA FIRMA DEL ACTA DE INICIO HASTA EL 30-06-2021.</t>
  </si>
  <si>
    <t>ANDRES FLÓREZ MARTINEZ</t>
  </si>
  <si>
    <t>300-IP-1330-2021</t>
  </si>
  <si>
    <t>300-PS-0969-2021</t>
  </si>
  <si>
    <t>OCTAVIO ANDRES CAMBINDO</t>
  </si>
  <si>
    <t>300-IP-1315-2021</t>
  </si>
  <si>
    <t>300-PS-0970-2021</t>
  </si>
  <si>
    <t>PRESTACIÓN DE SERVICIOS PARA EL APOYO DE ACTIVIDADES RELACIONADAS CON EL SISTEMA INFORMATIVO DEL SOFTWARE DE MANTENIMIENTO ADSUM KALLPA CON SUS INDICADORES PARA EL CUMPLIMIENTO DE LA GESTIÓN PREVENTIVA Y CORRECTIVA, DE LAS DISTINTAS RUTINAS QUE MANEJA LA UNIDAD DE MANTENIMIENTO EN EL ÁREA DE ESTACIONES DE BOMBEO DE LA PLANTA RIO CALI, GENERACIÓN DE ÓRDENES DE TRABAJOS, INFORME MENSUAL DEL ADSUM, ACTIVIDADES Y TRABAJOS SECRETARIALES Y DE GESTIÓN ADMINISTRATIVO QUE SE REQUIEREN EN EL ÁREA, COMO ES ELABORACIÓN Y LIQUIDACIÓN DE CONTRATOS, CALIFICACIÓN DE PROVEEDORES, RECOPILACIÓN DE INFORMACIÓN Y DOCUMENTACIÓN DE PROVEEDORES, APOYO EN AUDITORIA DE CALIDAD, COTIZACIONES, ARCHIVO, ACTUALIZACIÓN CONTINUA DE PROCESOS, ACTAS, MEMORANDOS, OFICIOS, REPORTE DE HORAS EXTRAS Y DEMÁS, REPORTE DE CAMBIOS DE TURNOS, DE DESCANSOS Y CANCELACIONES DE DESCANSOS, PROCEDIMIENTOS DE LOS INDICADORES DE GESTIÓN Y ACTIVIDADES ADICIONALES QUE SEAN NECESARIAS PARA EL MEJORAMIENTO CONTINUO DE LOS OBJETIVOS ESTABLECIDOS EN EL ÁREA DE LA UNIDAD DE MANTENIMIENTO</t>
  </si>
  <si>
    <t>MARIA ISABEL OROZCO SANDOVAL</t>
  </si>
  <si>
    <t>300-IP-1316-2021</t>
  </si>
  <si>
    <t>300-PS-0971-2021</t>
  </si>
  <si>
    <t>Prestación de servicios para el apoyo en actividades de la Gerencia de Unidad de Negocio de Acueducto y Alcantarillado.</t>
  </si>
  <si>
    <t>VICTOR HUGO CALDERON OLAVE</t>
  </si>
  <si>
    <t>300-IP-1325-2021</t>
  </si>
  <si>
    <t>300-PS-0973-2021</t>
  </si>
  <si>
    <t>PRESTACION DE SERVICIOS PROFESIONALES PARA EL SOPORTE DE LA GESTION TÉCNICO EN LA UNIDAD DE PROYECTOS E INFRAESTRUCTURA . PLAZO: A PARTIR DE LA FIRMA DEL ACTA DE INICIO HASTA EL 30-06-2021.</t>
  </si>
  <si>
    <t>CHRISTIN JURLIETH BEDOYA MARIN</t>
  </si>
  <si>
    <t>300-IP-1345-2021</t>
  </si>
  <si>
    <t>300-PS-0964-2021</t>
  </si>
  <si>
    <t>PRESTACIÓN DE SERVICIOS PARA EL APOYO EN ACTIVIDADES RELACIONADAS CON EL CONTROL DE MATERIALES DESDE SU RECIBO, TRASLADO, ALMACENAMIENTO Y ENTREGA, MANEJO DE BASES DE DATOS Y ELABORACIÓN DE INFORMES DE LAS ESTACIONES DE BOMBEO DE AGUAS RESIDUALES Y/O LLUVIAS DE LA GERENCIA UNIDAD ESTRATÉGICA DE NEGOCIO DE ACUEDUCTO Y ALCANTARILLADO</t>
  </si>
  <si>
    <t>AMPARO POPO TRUJILLO</t>
  </si>
  <si>
    <t>300-IP-1319-2021</t>
  </si>
  <si>
    <t>300-PS-0972-2021</t>
  </si>
  <si>
    <t>PRESTACIÓN DE SERVICIOS DE APOYO EN ACTIVIDADES RELACIONADAS CON EL SEGUIMIENTO Y ACTUALIZACIÓN DEL SISTEMA INFORMATIVO DEL SOFTWARE DE MANTENIMIENTO ADSUM KALLPA CON APOYO A LAS ACTIVIDADES DE GESTIÓN ADMINISTRATIVAS QUE SE REQUIEREN PARA EL MEJORAMIENTO CONTINUO DEL ÁREA, INCLUYE ENTRE OTROS LA GESTIÓN DE LAS ORDENES DE TRABAJO Y SOLICITUDES DE SERVICIO PROGRAMADAS, PRESENTACIÓN DE INFORMES MENSUALES DE MANTENIMIENTO CON SUS GRÁFICAS Y CUADROS RESPECTIVOS PARA Y CUMPLIR LOS OBJETIVOS ESTABLECIDOS EN UNIDAD ESTRATÉGICA DE NEGOCIOS DE ACUEDUCTO Y ALCANTARILLADO. . PLAZO: A PARTIR DE LA FIRMA DEL ACTA DE INICIO HASTA EL 30-06-2021.</t>
  </si>
  <si>
    <t>BEATRIZ CLEMENCIA ACOSTA</t>
  </si>
  <si>
    <t>300-IP-1074-2021</t>
  </si>
  <si>
    <t>300-PS-0974-2021</t>
  </si>
  <si>
    <t>PRESTACIÓN DE SERVICIOS PROFESIONALES ESPECIALIZADOS EN EL ÁREA DE INGENIERÍA SANITARIA Y GESTIÓN DE PROYECTOS PARA APOYAR EL PROCESO DE LA LIQUIDACIÓN DE LOS CONTRATOS DE OPTIMIZACIÓN PTAR-C Y FORMULACIÓN DE NUEVOS PROYECTOS TENDIENTES A MEJORAR LA EFICIENCIA DE REMOCIÓN DE CONTAMINANTES DE LA PLANTA DE TRATAMIENTO DE AGUAS RESIDUALES DE CAÑAVERALEJO PTAR-C.. PLAZO: A PARTIR DE LA FIRMA DEL ACTA DE INICIO HASTA EL 30-06-2021.</t>
  </si>
  <si>
    <t>JULIO CESAR GIL CARDOZO</t>
  </si>
  <si>
    <t>300-IP-1327-2021</t>
  </si>
  <si>
    <t>300-PS-0942-2021</t>
  </si>
  <si>
    <t xml:space="preserve">Prestar servicios  de apoyo, como Asesor Junior, al cumplimiento de metas de ventas, fidelización y retención de los productos y servicios establecidos según la estrategia comercial vigente, con el objetivo de reducir las pérdidas comerciales, mejorar los ingresos y contribuir al cumplimiento de los planes comerciales.  </t>
  </si>
  <si>
    <t>DIANA MARCELA DORADO RAMIREZ</t>
  </si>
  <si>
    <t>300-IP-1338-2021</t>
  </si>
  <si>
    <t>300-PS-0999-2021</t>
  </si>
  <si>
    <t>Prestación de servicios profesionales para el apoyo de actividades concernientes a la revisión y/o actualización de documentación del Sistema de Gestión de Calidad - SGC de la Unidad de Producción con apoyo a la Subgerencia de Agua Potable.</t>
  </si>
  <si>
    <t>300-IP-1336-2021</t>
  </si>
  <si>
    <t>300-PS-1012-2021</t>
  </si>
  <si>
    <t>Prestación de servicios de apoyo  a la gestión en terreno de las actividades operativo comerciales relativas a la Unidad Estratégica de Negocio de Acueducto y Alcantarillado cumpliendo con las normas técnicas de EMCALI</t>
  </si>
  <si>
    <t>JOSE OLVER COBO LANDAZURI</t>
  </si>
  <si>
    <t>300-IP-1334-2021</t>
  </si>
  <si>
    <t>300-PS-1013-2021</t>
  </si>
  <si>
    <t>JUAN SEBASTIAN CHAVES ARANGO</t>
  </si>
  <si>
    <t>300-IP-1337-2021</t>
  </si>
  <si>
    <t>300-PS-1010-2021</t>
  </si>
  <si>
    <t>Prestación de servicios de apoyo para fortalecer la atención para la actividad de operación y mantenimiento de válvulas e hidrantes de la Unidad Estratégica de negocios de Acueducto y Alcantarillado.</t>
  </si>
  <si>
    <t>CARLOS ORLANDO ERAZO ARAUJO</t>
  </si>
  <si>
    <t>300-IP-1333-2021</t>
  </si>
  <si>
    <t>300-PS-1011-2021</t>
  </si>
  <si>
    <t>VICTOR HUGO BELALCAZAR URIBE</t>
  </si>
  <si>
    <t>300-IP-1339-2021</t>
  </si>
  <si>
    <t>300-PS-1014-2021</t>
  </si>
  <si>
    <t>Prestacion de servicios tecnicos para dar apoyo en los contratos cuyo objeto demanda la ejecución y aplicación de los conocimientos propios de cualquier carrera tecnológica, reconocida por la ley y que según su necesidad  y competencias exigidas sea soporte tanto en las actividades de apoyo en la formulación de proyectos como en la estructuración y/o modificación documental de la Subgerencia.</t>
  </si>
  <si>
    <t>LAURA DAYANA MURCIA GARCIA</t>
  </si>
  <si>
    <t>300-IP-1323-2021</t>
  </si>
  <si>
    <t>300-PS-1000-2021</t>
  </si>
  <si>
    <t>Prestación de servicios para adelantar los tramites de permisos requeridos para el envio a contratacion de los proyectos de acueducto y alcantarillado a cargo de la Unidad de Ingenieria y la Subgerencia Técnica</t>
  </si>
  <si>
    <t>LINA PAOLA TORRES VALENCIA</t>
  </si>
  <si>
    <t>300-IP-1313-2021</t>
  </si>
  <si>
    <t>300-PS-1036-2021</t>
  </si>
  <si>
    <t>LUIS GUILLERMO MUÑOZ BARONA</t>
  </si>
  <si>
    <t>300-IP-1249-2021</t>
  </si>
  <si>
    <t>300-PS-1034-2021</t>
  </si>
  <si>
    <t>Prestacion de servicios para el soporte de la Gestion administrativa de la Unidad de Prospectiva y desarrollo de Negocios</t>
  </si>
  <si>
    <t>MARIBEL ALARCON LONDOÑO</t>
  </si>
  <si>
    <t>300-IP-1268-2021</t>
  </si>
  <si>
    <t>300-PS-1046-2021</t>
  </si>
  <si>
    <t>Prestación de servicios para el soporte de la Gestión técnica de los Esquemas Fiduciarios</t>
  </si>
  <si>
    <t>WILKAR ARROYO CASTILLO</t>
  </si>
  <si>
    <t>300-IP-1343-2021</t>
  </si>
  <si>
    <t>300-PS-1045-2021</t>
  </si>
  <si>
    <t xml:space="preserve">Prestacion de servicio profesionales para estructurar los planes de calidad de datos relacionados específicamente con el manejo de la información análoga existente. Desarrollar los planes, interrelaciones y ediciones propias sobre el conjunto de datos "Landbase" y otros conjuntos de datos, de la geodatabase del SIG según la necesidad. Generar solución de requerimientos de información sobre este sistema y participar en la revisión del tratamiento a realizar en la geodatabase sobre los datos técnicos de los servicios, con el fin de apoyar programas específicos sobre el desarrollo mismo del sistema o necesidades de otras áreas de la UENAA. </t>
  </si>
  <si>
    <t>NORMA JOHANNA SILVA RODRIGUEZ</t>
  </si>
  <si>
    <t>300-IP-1340-2021</t>
  </si>
  <si>
    <t>300-PS-1044-2021</t>
  </si>
  <si>
    <t>Prestación de servicios profesionales para el diseño de procesos topográficos e igualmente el desarrollo de la referenciación de redes de acueducto y alcantarillado mediante levantamientos topográficos y post-procesamiento de la información levantada, con el fin de disponer de la información base que debe ser incorporada en el inventario de activos de redes de la Empresa en la geodatabase de la UENAA. Así mismo, apoyar el proceso de cambio de la norma correspondiente a la entrega de datos geoespaciales, en los procesos de extensión y reposición de redes de acueducto y alcantarillado.</t>
  </si>
  <si>
    <t>ALEXANDER ALVAREZ JIMENEZ</t>
  </si>
  <si>
    <t>300-IP-1348-2021</t>
  </si>
  <si>
    <t>300-PS-1043-2021</t>
  </si>
  <si>
    <t>LINA MARIA MARIN BURBANO</t>
  </si>
  <si>
    <t>300-IP-1342-2021</t>
  </si>
  <si>
    <t>300-PS-1042-2021</t>
  </si>
  <si>
    <t>Prestación de servicios de apoyo para la digitalización y actualización de tarjetas de referencia de la red de acueducto en CAD y su vinculación entre ésta y la codificación de los elementos de la GDB del SIG. Así como, la generación y suministro de referencias tanto de acueducto como de alcantarillado, realizar el soporte sobre el manejo de la información análoga relacionado con la búsqueda de datos insumo para asegurar la calidad temática de los procesos de edición en el SIG, elaboración e impresión de planos CAD y revisión de planos As-Built.</t>
  </si>
  <si>
    <t>JUAN DAVID ARANGO MARIN</t>
  </si>
  <si>
    <t>300-IP-1341-2021</t>
  </si>
  <si>
    <t>300-PS-1041-2021</t>
  </si>
  <si>
    <t>Prestación de servicios profesionales para la revisión, diagnóstico y definición de acciones predictivas, preventivas y correctivas que deban materializarse dentro del sistema de control electrónico, instrumentación, telemetría y elemento final de control instalado en las diferentes unidades operacionales que hacen parte de los sistemas de Acueducto y Alcantarillado, iniciando desde el PLC ubicado en cada unidad operacional hasta el PLC- FRONT END del Centro Control Maestro de Acueducto y Alcantarillado con el fin de dar sostenibilidad a su correcto funcionamiento.</t>
  </si>
  <si>
    <t>HERNAN BELALCAZAR RAMIREZ</t>
  </si>
  <si>
    <t>300-IP-1346-2021</t>
  </si>
  <si>
    <t>300-PS-1040-2021</t>
  </si>
  <si>
    <t>Prestación de servicios profesionales para el apoyo de actividades relacionadas con el módulo de mantenimiento de la planta RIo Caucaen el proyecto ERP - SAP de la unidad de mantenimiento de Emcali, con sus indicadores, procedimientos y actividades para el cumplimiento de la gestión.</t>
  </si>
  <si>
    <t>JANIER JAVIER FONTALVO POLO</t>
  </si>
  <si>
    <t>300-IP-1349-2021</t>
  </si>
  <si>
    <t>300-PS-1083-2021</t>
  </si>
  <si>
    <t>A PARTI R DE LA SUSCRIPCIÓN DEL ACTA DE INICIO HASTA EL 30 DE JUNIO DE 2021</t>
  </si>
  <si>
    <t>VLADIMIR JAIR GARCES BENAVIDES</t>
  </si>
  <si>
    <t>300-IP-1351-2021</t>
  </si>
  <si>
    <t>300-PS-1084-2021</t>
  </si>
  <si>
    <t>MIGUEL ANGEL MALDONADO EMBUS</t>
  </si>
  <si>
    <t>300-IP-1353-2021</t>
  </si>
  <si>
    <t>300-PS-1108-2021</t>
  </si>
  <si>
    <t>PRESTACIÓN DE SERVICIOS DE APOYO EN EL SEGUIMIENTO Y SUPERVISIÓN A LOS CONTRATOS DEL PROGRAMA DE REDUCCIÓN DE AGUA - PRAT</t>
  </si>
  <si>
    <t>JESUS DAVID MANRIQUE AMAYA</t>
  </si>
  <si>
    <t>300-IP-1347-2021</t>
  </si>
  <si>
    <t>300-PS-1114-2021</t>
  </si>
  <si>
    <t>Prestación de servicios profesionales para apoyar la supervisión de contratos de diseño de infraestructura de acueducto y alcantarillado y apoyo en revision y/o elaboracion de modelos hidraulicos de acueducto y alcantarillado en proyectos a cargo de la Unidad de Ingeniería de la Subgerencia Técnica</t>
  </si>
  <si>
    <t>LAURA ISABEL PASTRANA CAMPO</t>
  </si>
  <si>
    <t>300-IP-1355-2021</t>
  </si>
  <si>
    <t>300-PS-1115-2021</t>
  </si>
  <si>
    <t>Prestación de servicios profesionales para elaboración y revisión de proyectos de control de vertimientos incluidos en el PSMV.</t>
  </si>
  <si>
    <t>LUIS SANTIAGO CUEVAS OCHOA</t>
  </si>
  <si>
    <t>300-IP-1352-2021</t>
  </si>
  <si>
    <t>300-PS-1121-2021</t>
  </si>
  <si>
    <t>Prestación de servicios profesionales para la actualización de la infraestructura existente de la red de alcantarillado y la nueva, tanto de obras de expansión como de reposición que se adelanten con sus respectivos atributos según la priorización definida y ejecutar los procesos de control de conectividad e integridad de datos a las versiones editadas, implementando los criterios de calidad cartográfica que sean definidos por EMCALI.</t>
  </si>
  <si>
    <t>KEVIN HERNEY MARTÍNEZ LINARES</t>
  </si>
  <si>
    <t>300-IP-1354-2021</t>
  </si>
  <si>
    <t>300-PS-1122-2021</t>
  </si>
  <si>
    <t>Prestación de servicios profesionales para realizar la coordinación, diseño y ejecución de las metodologías de análisis espacial y formación de nuevos usuarios del SIG atendiendo los requerimientos que se presentan desde los diferentes subprocesos de la UENAA y otras dependencias de EMCALI, con el respectivo acompañamiento para el correcto uso de los datos espaciales. Garantizar el ingreso de los datos comerciales provenientes del OSF al SIG a través de la ejecución de la interfaz correspondiente con su asociación a coordenadas y a la infraestructura de la red geométrica de acueducto y alcantarillado en el sistema Magna-Sirgas, más asegurar el funcionamiento de los servicios de geocodificación de la GDB.</t>
  </si>
  <si>
    <t>LUCIA DEL PILAR TAPIERO ARDILA</t>
  </si>
  <si>
    <t>300-IP-1084-2021</t>
  </si>
  <si>
    <t>300-PS-1123-2021</t>
  </si>
  <si>
    <t>Prestacion de servicios profesionales para dar apoyo en el monitoreo y evaluación de la estrategia de la Gerencia Unidad Estratégica de Negocio de Acueducto y Alcantarillado</t>
  </si>
  <si>
    <t>SAMIRNA CHILATRA RIVERA</t>
  </si>
  <si>
    <t>3102-202100001</t>
  </si>
  <si>
    <t>COMPRA DE NEVERA MABE NFCS 400L Y SMART TV UHD 4K  55´´ CRYSTAL-SAMSUNG</t>
  </si>
  <si>
    <t>SESENTA (60) DIAS CALENDARIO SIN QUE EXCEDA EL 31 DE DICIEMBRE DE 2021</t>
  </si>
  <si>
    <t>COLOMBIANA DE COMERCIO S.A.</t>
  </si>
  <si>
    <t>GUENAA-2021000046</t>
  </si>
  <si>
    <t>INSCRIPCIÓN Y PARTICIPACIÓN DEL LABORATORIO DE AGUA POTABLE Y LABORATORIO DE AGUAS RESIDUALES DE LA GUENAA EN ENSAYOS DE APTITUD PARA LA VIGENCIA 2020</t>
  </si>
  <si>
    <t>CIENTO VEINTE (120) DIAS A PARTIR DE LA FIRMA DEL ACTA DE INICIO</t>
  </si>
  <si>
    <t>ANALYTICAL LTDA</t>
  </si>
  <si>
    <t>300-IP-1332-2021</t>
  </si>
  <si>
    <t>300-PS-1218-2021</t>
  </si>
  <si>
    <t>Prestación de servicios profesionales para apoyar a la subgerencia técnica en seguimiento de las actividades correspondientes a la coordinación de los proyectos a ejecutar por la  UENAA con recursos propios y otras fuentes de financiación.</t>
  </si>
  <si>
    <t>A PARTIR DE LA SUSCRIPCIÓN DEL ACTA DE INICIO, HASTA EL 31 DE DICIEMBRE DE 2021</t>
  </si>
  <si>
    <t>JUAN JOSE ECHEVERRY LOPERA</t>
  </si>
  <si>
    <t>300-IP-1356-2021</t>
  </si>
  <si>
    <t>300-PS-1219-2021</t>
  </si>
  <si>
    <t>Prestación de servicios profesionales de apoyo a la Unidad de Prospectiva y Desarrollo de Negocios, en la planeación y seguimiento de la estrategia de control de pérdidas de acueducto</t>
  </si>
  <si>
    <t>JUAN JOSE ESCOBAR MORALES</t>
  </si>
  <si>
    <t>300-IP-1270-2021</t>
  </si>
  <si>
    <t>300-PS-1212-2021</t>
  </si>
  <si>
    <t>Prestación de servicios profesionales para apoyar a la subgerencia técnica en seguimiento de las actividades correspondientes a la coordinación de los proyectos a ejecutar por la  UENAA con recursos propios y otras fuentes de financiación.</t>
  </si>
  <si>
    <t>ANDRES FELIPE PASTRANA CAMPO</t>
  </si>
  <si>
    <t>GUENAA-2021000058</t>
  </si>
  <si>
    <t>INSCRIPCIÓN AL LABORATORIO DE AGUA POTABLE AL PROGRAMA INTERLABORATORIO DE CONTROL DE CALIDAD DE AGUA PICCAP</t>
  </si>
  <si>
    <t xml:space="preserve">CIENTO (120) VEINTE DIAS </t>
  </si>
  <si>
    <t>INSTITUTO NACIONAL DE SALUD</t>
  </si>
  <si>
    <t>300-IP-1350-2021</t>
  </si>
  <si>
    <t>300-PS-1233-2021</t>
  </si>
  <si>
    <t xml:space="preserve">Prestación de servicios para el apoyo a la Gestion administrativa de la Unidad de Prospectiva y Desarrollo de Negocios </t>
  </si>
  <si>
    <t>A PARTIR DE LA FIRMA DEL ACTA DE INICIO HASTA EL 30 DE JUNIO DE 2021</t>
  </si>
  <si>
    <t>FLORESMILO RENTERIA ANGULO</t>
  </si>
  <si>
    <t>300-IP-1357-2021</t>
  </si>
  <si>
    <t>300-PS-1239-2021</t>
  </si>
  <si>
    <t>Prestación de servicios profesionales para revisión y seguimiento de los diseños de redes de acueducto y alcantarillado en MACROPROYECTOS de ciudad, MEGAOBRAS 2021, SIVM, y obras complementarias.</t>
  </si>
  <si>
    <t>JUAN FELIPE BEDOYA RANGEL</t>
  </si>
  <si>
    <t>300-IP-1359-2021</t>
  </si>
  <si>
    <t>300-PS-1290-2021</t>
  </si>
  <si>
    <t>ALEXANDER RAMIREZ GALVIZ</t>
  </si>
  <si>
    <t>300-IP-1254-2021</t>
  </si>
  <si>
    <t>300-PS-1319-2021</t>
  </si>
  <si>
    <t>PRESTACIÓN DE SERVICIOS PARA EL APOYO EN ACTIVIDADES ADMINISTRATIVAS Y CONCERNIENTES AL PRESUPUESTO, EN LA UNIDAD GESTIÓN ADMINISTRATIVA DE LA GERENCIA UNIDAD ESTRATÉGICA DE NEGOCIO DE ACUEDUCTO Y ALCANTARILLADO</t>
  </si>
  <si>
    <t>DANIELA MARQUEZ PEREZ</t>
  </si>
  <si>
    <t>300-IP-1360-2021</t>
  </si>
  <si>
    <t>300-PS-1327-2021</t>
  </si>
  <si>
    <t>PRESTACIÓN DE SERVICIOS DE APOYO A LA GESTIÓN EN TERRENO DE LAS ACTIVIDADES OPERATIVO COMERCIALES RELATIVAS A LA UNIDAD ESTRATÉGICA DE NEGOCIO DE ACUEDUCTO Y ALCANTARILLADO CUMPLIENTO CON LAS NORMAS TÉCNICAS DE EMCALI</t>
  </si>
  <si>
    <t>A PARTI DE LA FIRMA DEL ACTA DE INICIO HASTA EL 30 DE JUNIO DE 2021</t>
  </si>
  <si>
    <t>OSCAR EMILIO BARBOSA ORTIZ</t>
  </si>
  <si>
    <t>300-IP-1358-2021</t>
  </si>
  <si>
    <t>300-PS-1338-2021</t>
  </si>
  <si>
    <t>A PARTIR DE LA SUSCRIPCIÓN  DEL ACTA DE INICIO, HASTA EL 30 DE JUNIO DE 2021</t>
  </si>
  <si>
    <t>ROBERTO CARLOS CASTRO GALLEGO</t>
  </si>
  <si>
    <t>300-IP-1361-2021</t>
  </si>
  <si>
    <t>300-PS-1417-2021</t>
  </si>
  <si>
    <t>A PARTIR DE LA FIRMA DEL ACTA DE INICIO HASTA EL 31 DE DICIEMBRE DE 2021</t>
  </si>
  <si>
    <t>DEIBY ARLEY TORRES CORDOBA</t>
  </si>
  <si>
    <t>300-IP-1363-2021</t>
  </si>
  <si>
    <t>300-PS-1418-2021</t>
  </si>
  <si>
    <t>JHON LEIDER MARMOLEJO</t>
  </si>
  <si>
    <t>300-IP-1362-2021</t>
  </si>
  <si>
    <t>300-PS-1425-2021</t>
  </si>
  <si>
    <t>PRESTACIÓN DE SERVICIOS PARA BRINDAR APOYO TÉCNICO EN ACTIVIDADES DE TRATAMIENTO DE AGUAS RESIDUALES DE LA UNIDAD ESTRATÉGICA DE NEGOCIOS DE ACUEDUCTO Y ALCANTARILLADO</t>
  </si>
  <si>
    <t>LUIS GUILLERMO MONTOYA MUÑOZ</t>
  </si>
  <si>
    <t>300-IP-1365-2021</t>
  </si>
  <si>
    <t>300-PS-1451-2021</t>
  </si>
  <si>
    <t>300-IP-1364-2021</t>
  </si>
  <si>
    <t>300-PS-1479-2021</t>
  </si>
  <si>
    <t>PRESTACIÓN DE SERVICIOS TÉCNICOS PARA EL APOYO EN ACTIVIDADES RELACIONADAS CON EL CONTROL DE MATERIALES  DESDE SU RECIBO, TRASLADO, ALMACENAMIENTO Y ENTREGA, AL IGUAL QUE TODO LO CORRESPONDIENTE A GESTIÓN DOCUMENTAL Y LEY DE ARCHIVO DE LA UNIDAD DE BOMBEO DE LA GERENCIA UNIDAD ESTRATÉGICA DE NEGOCIO DE ACUEDUCTOY ALCANTARILLADO</t>
  </si>
  <si>
    <t>JUAN FELIPE MORENO ALVAREZ</t>
  </si>
  <si>
    <t>300-IP-1369-2021</t>
  </si>
  <si>
    <t>300-PS-1595-2021</t>
  </si>
  <si>
    <t>Prestación de servicios de apoyo a la gestión en terreno de las actividades operativo comerciales relativas a la Unidad estratégica de Negocio de Acueducto y Alcantarillado, Unidad Etención Operativa, cum´pliendo con las normas técnicas de EMCALI</t>
  </si>
  <si>
    <t>CARLOS JULIO CARDONA GUZMAN</t>
  </si>
  <si>
    <t>300-IP-1366-2021</t>
  </si>
  <si>
    <t>300-PS-1594-2021</t>
  </si>
  <si>
    <t>PRESTACION DE SERVICIOS DE APOYO TECNICO A LA GESTION EN TERRENO DE LAS ACTIVIDADES OPERATIVO COMERCIALES RELATIVAS A LA UNIDAD ESTRATÉGICA DE NEGOCIO DE ACUEDUCTO Y ALCANTARILLADO CUMPLIENDO CON LAS NORMAS TECNICAS DE EMCALI</t>
  </si>
  <si>
    <t>300-IP-1372-2021</t>
  </si>
  <si>
    <t>300-PS-1596-2021</t>
  </si>
  <si>
    <t>Prestación de servicios para apoyar la supervisión de contratos de diseño de infraestructura de acueducto y alcantarillado y apoyo en revision y/o elaboracion de modelos hidraulicos de acueducto y alcantarillado en proyectos a cargo de la Unidad de Ingeniería de la Subgerencia Técnica</t>
  </si>
  <si>
    <t>300-IP-1368-2021</t>
  </si>
  <si>
    <t>300-PS-1611-2021</t>
  </si>
  <si>
    <t>ARGEMIRO LOPEZ VILLALBA</t>
  </si>
  <si>
    <t>300-IP-1371-2021</t>
  </si>
  <si>
    <t>300-PS-1623-2021</t>
  </si>
  <si>
    <t>Prestación de servicios tecnicos para el apoyo en actividades administrativas de la Unidad de Recolección de la Gerencia de Unidad de Negocio de Acueducto y Alcantarillado</t>
  </si>
  <si>
    <t>HAROLD SALGUERO PALOMINO</t>
  </si>
  <si>
    <t>GUENAA-202100106</t>
  </si>
  <si>
    <t>EVALUACIÓN EXTERNA DEL IDEAM AL SISTEMA DE GESTIÓN ISO IEC 17025 DEL LABORATORIO DE AGUAS RESIDUALES</t>
  </si>
  <si>
    <t>60 DIAS</t>
  </si>
  <si>
    <t>INSTTUTO DE HIDROLOGÍA Y METEOROLOGÍA Y ESTUDIOS AMBIENTALES</t>
  </si>
  <si>
    <t>300-IP-1367-2021</t>
  </si>
  <si>
    <t>300-PS-1648-2021</t>
  </si>
  <si>
    <t>Prestación de servicios profesionales para el apoyo en el cálculo y verificación de cantidades de obra, revisión de rendimientos y demás actividades en el desarrollo de los Macroproyectos Megaobras, SITM MIO, convenios interadministrativos y obras con recursos propios.</t>
  </si>
  <si>
    <t>LUIS CARLOS FLOREZ CHOCO</t>
  </si>
  <si>
    <t>300-IP-1377-2021</t>
  </si>
  <si>
    <t>300-PS-1650-2021</t>
  </si>
  <si>
    <t>PRESTACION DE SERVICIOS PROFESIONALES PARA ELABORACIÓN Y REVISIÓN DE PROYECTOS DE CONTROL DE VERTIMIENTOS INCLUIDOS EN EL PSMV</t>
  </si>
  <si>
    <t>300-IP-1375-2021</t>
  </si>
  <si>
    <t>300-PS-1649-2021</t>
  </si>
  <si>
    <t>PRESTACIÓN DE SERVICIOS TÉCNICOS PARA EL APOYO OPERATIVO ADMINISTRATIVO EN EL LEVANTAMIENTO DE PROCEDIMIENTOS, ACTIVIDADES Y TAREAS DE LA UNIDAD ATENCIÓN OPERATIVA, CUMPLIENDO CON LAS NORMAS TÉCNICAS DE EMCALI</t>
  </si>
  <si>
    <t>LUIS ALFONSO CARABALI VALENCIA</t>
  </si>
  <si>
    <t>300-IP-1374-2021</t>
  </si>
  <si>
    <t>300-PS-1639-2021</t>
  </si>
  <si>
    <t>HEMERSON PATIÑO VELASCO</t>
  </si>
  <si>
    <t>300-IP-1376-2021</t>
  </si>
  <si>
    <t>300-PS-1663-2021</t>
  </si>
  <si>
    <t>PRESTACIÓN DE SERVICIOS PROFESIONALES PARA EL SOPORTE DE LA GESTIÓN TÉCNICA DE LOS ESQUEMAS FIDUCIARIOS</t>
  </si>
  <si>
    <t>300-IP-1378-2021</t>
  </si>
  <si>
    <t>300-PS-1658-2021</t>
  </si>
  <si>
    <t>PRESTACIÓN DE SERVICIOS TÉCNICOS PARA BRINDAR EL APOYO A LAS ACTIVIDADES PROPIAS DE LA UNIDAD COMERCIAL DE LA GUENAA</t>
  </si>
  <si>
    <t>CARLOS ANDRES ZULUAGA MALLARINO</t>
  </si>
  <si>
    <t>300-IP-1373-2021</t>
  </si>
  <si>
    <t>300-PS-1730-2021</t>
  </si>
  <si>
    <t>LUZ MARINA ALZATE MILLAN</t>
  </si>
  <si>
    <t>300-IP-1381-2021</t>
  </si>
  <si>
    <t>300-PS-1738-2021</t>
  </si>
  <si>
    <t>PRESTACIÓN DE SERVICIOS PARA BRINDAR APOYO A LAS ACTIVIDADES PROPIAS DE LA UNIDAD CONTROL INTEGRAL DE PÉRDIDAS DE AGUA DE LA UENAA</t>
  </si>
  <si>
    <t>HENRY DAVEY RIASCOS ESTUPIÑAN</t>
  </si>
  <si>
    <t>300-IP-1379-2021</t>
  </si>
  <si>
    <t>300-PS-1710-2021</t>
  </si>
  <si>
    <t>PRESTACIÓN DE SERVICIOS PARA BRINDAR EL APOYO A LAS ACTIVIDADES PROPIAS DE LA UNIDAD DE GESTIÓN ADMINISTRATIVA DE LA GUENAA</t>
  </si>
  <si>
    <t>KAREN LIZETH QUINTERO BOTINA</t>
  </si>
  <si>
    <t>300-IP-1380-2021</t>
  </si>
  <si>
    <t>300-PS-1752-2021</t>
  </si>
  <si>
    <t>LUIS EDUARDO MOLINA RODRIGUEZ</t>
  </si>
  <si>
    <t>300-IP-1382-2021</t>
  </si>
  <si>
    <t>300-PS-1793-2021</t>
  </si>
  <si>
    <t>PRESTACIÓN DE SERVICIOS PROFESIONALES PARA EL APOYO EN LAS ACTIVIDADES DE SOPORTE A GESTIÓN DE CALIDAD DE LA UNIDAD ESTRATÉGICA DE NEGOCIOS DE ACUEDUCTO Y ALCANTARILLADO</t>
  </si>
  <si>
    <t>300-IP-1385-2021</t>
  </si>
  <si>
    <t>300-PS-1782-2021</t>
  </si>
  <si>
    <t>300-IP-1386-2021</t>
  </si>
  <si>
    <t>300-PS-1783-2021</t>
  </si>
  <si>
    <t>300-IP-1384-2021</t>
  </si>
  <si>
    <t>300-PS-1777-2021</t>
  </si>
  <si>
    <t>CARLOS ALBERTO NASMUTA REALPE</t>
  </si>
  <si>
    <t>300-IP-1387-2021</t>
  </si>
  <si>
    <t>300-PS-1778-2021</t>
  </si>
  <si>
    <t>PRESTACIÓN DE SERVICIOS DE APOYO PARA REALIZAR ACTIVIDADES DEL PROYECTO DE GESTIÓN DEL PARQUE DE MEDIDORES Y LA REDUCCIÓN DE PÉRDIDAS DE AGUA</t>
  </si>
  <si>
    <t>SANDRA PATRICIA SALAZAR GRUEZO</t>
  </si>
  <si>
    <t>300-IP-1383-2021</t>
  </si>
  <si>
    <t>300-PS-1779-2021</t>
  </si>
  <si>
    <t>PRESTACIÓN DE SERVICIOS DE APOYO TÉCNICO A LA GESTIÓN EN TERRENO DE LAS ACTIVIDADES OPERATIVO COMERCIALES RELATIVAS A LA UNIDAD ESTRATÉGICA DE NEGOCIO DE ACUEDUCTO Y ALCANTARILLADO CUMPLIENDO CON LAS NORMAS TÉCNICAS DE EMCALI</t>
  </si>
  <si>
    <t>JHORMAN EFRÉN MORALES MORENO</t>
  </si>
  <si>
    <t>300-IP-1388-2021</t>
  </si>
  <si>
    <t>300-PS-1809-2021</t>
  </si>
  <si>
    <t>PRESTACIÓN DE SERVICIOS DE APOYO TÉCNICO A LA GESTIÓN EN TERRENO DE LAS ACTIVIDADES OPERATIVO COMERCIALES RELATIVAS A LA UNIDAD ESTRATÉGICA DE NEGOCIO DE ACUEDUCTO Y ALCANTARILLADO CUMPLIENDO DON LAS NORMAS TÉCNICAS DE EMCALI</t>
  </si>
  <si>
    <t>300-IP-1389-2021</t>
  </si>
  <si>
    <t>300-PS-1823-2021</t>
  </si>
  <si>
    <t>300-IP-1394-2021</t>
  </si>
  <si>
    <t>300-PS-1838-2021</t>
  </si>
  <si>
    <t>300-IP-1396-2021</t>
  </si>
  <si>
    <t>300-PS-1839-2021</t>
  </si>
  <si>
    <t>PAOLA ANDREA ALEGRÍA GUZMAN</t>
  </si>
  <si>
    <t>300-IP-1393-2021</t>
  </si>
  <si>
    <t>300-PS-1837-2021</t>
  </si>
  <si>
    <t>300-IP-1410-2021</t>
  </si>
  <si>
    <t>300-PS-1852-2021</t>
  </si>
  <si>
    <t>300-IP-1407-2021</t>
  </si>
  <si>
    <t>300-PS-1849-2021</t>
  </si>
  <si>
    <t>300-IP-1404-2021</t>
  </si>
  <si>
    <t>300-PS-1847-2021</t>
  </si>
  <si>
    <t>300-IP-1401-2021</t>
  </si>
  <si>
    <t>300-PS-1844-2021</t>
  </si>
  <si>
    <t>300-IP-1399-2021</t>
  </si>
  <si>
    <t>300-PS-1842-2021</t>
  </si>
  <si>
    <t>FERNANDO FERNÁNDEZ HURTADO</t>
  </si>
  <si>
    <t>300-IP-1408-2021</t>
  </si>
  <si>
    <t>300-PS-1850-2021</t>
  </si>
  <si>
    <t>300-IP-1398-2021</t>
  </si>
  <si>
    <t>300-PS-1841-2021</t>
  </si>
  <si>
    <t>CARLOS HERNANDO RODRIGUEZ MARTÍNEZ</t>
  </si>
  <si>
    <t>300-IP-1402-2021</t>
  </si>
  <si>
    <t>300-PS-1845-2021</t>
  </si>
  <si>
    <t>300-IP-1409-2021</t>
  </si>
  <si>
    <t>300-PS-1851-2021</t>
  </si>
  <si>
    <t>300-IP-1397-2021</t>
  </si>
  <si>
    <t>300-PS-1840-2021</t>
  </si>
  <si>
    <t>300-IP-1400-2021</t>
  </si>
  <si>
    <t>300-PS-1843-2021</t>
  </si>
  <si>
    <t>300-IP-1403-2021</t>
  </si>
  <si>
    <t>300-PS-1846-2021</t>
  </si>
  <si>
    <t>HEYDER GARCÍA ARDILA</t>
  </si>
  <si>
    <t>300-IP-1414-2021</t>
  </si>
  <si>
    <t>300-PS-1855-2021</t>
  </si>
  <si>
    <t>HAROLD HUMBERTO DIAZ</t>
  </si>
  <si>
    <t>300-IP-1411-2021</t>
  </si>
  <si>
    <t>300-PS-1856-2021</t>
  </si>
  <si>
    <t>300-IP-1412-2021</t>
  </si>
  <si>
    <t>300-PS-1853-2021</t>
  </si>
  <si>
    <t>LUIS EDUARDO OROZCO CEBALLOS</t>
  </si>
  <si>
    <t>300-IP-1413-2021</t>
  </si>
  <si>
    <t>300-PS-1854-2021</t>
  </si>
  <si>
    <t>ROBINSON MARTÍNEZ ERAZO</t>
  </si>
  <si>
    <t>300-IP-1405-2021</t>
  </si>
  <si>
    <t>300-PS-1848-2021</t>
  </si>
  <si>
    <t>300-IP-1390-2021</t>
  </si>
  <si>
    <t>300-PS-1835-2021</t>
  </si>
  <si>
    <t>300-IP-1419-2021</t>
  </si>
  <si>
    <t>300-PS-1874-2021</t>
  </si>
  <si>
    <t>PRESTACIÓN DE SERVICIOS PROFESIONALES PARA ASISTIR EL DESARROLLO TÉCNICO, FINANCIERO Y CONTABLE DE PROYECTOS DE ACUEDUCTO Y ALCANTARILLA.DO DE LA UENAA Y SU INCORPORACIÓN AL SISTEMA INTEGRAL DE GESTIÓN DE ACTIVOS DE EMCALI</t>
  </si>
  <si>
    <t>300-IP-1415-2021</t>
  </si>
  <si>
    <t>300-PS-1834-2021</t>
  </si>
  <si>
    <t>PRESTACIÓN DE SERVICIOS TÉCNICOS EN ACTIVIDADES RELACIONADAS CON EL DISEÑO DE SEÑALIZACIONES Y MEJORAS QUE SE REQUIERAN EN LAS PLANTAS DE PUERTO MALLARINO Y RÍO CAUCA PARA LOS EQUIPOS Y COMPONENTES UBICADOS EN LOS DIFERENTES SISTEMAS DE PROCESO DE TRATAMIENTO DE AGUA POTABLE</t>
  </si>
  <si>
    <t>300-IP-1416-2021</t>
  </si>
  <si>
    <t>300-PS-1876-2021</t>
  </si>
  <si>
    <t>PRESTACIÓN DE SERVICIO DE APOYO EN LAS ACTIVIDADES DE MANTENIMIENTO DEL AREA DE INSTRUMENTACIÓN Y AUTOMATIZACIÓN DE LA UNIDAD DE MANTENIMIENTO</t>
  </si>
  <si>
    <t>ROBINSON REALPE MUÑOZ</t>
  </si>
  <si>
    <t>300-IP-1418-2021</t>
  </si>
  <si>
    <t>300-PS-1891-2021</t>
  </si>
  <si>
    <t>PRESTACIÓN DE SERVICIOS PROFESIONALES PARA GESTIONAR Y TRAMITAR LOS REQUERIMIENTOS TÉCNICOS Y LEGALES NECESARIOS EXIGIDOS POR LA AUTORIDADES AMBIENTALES PARA LOS PROCESOS ENVIADOS A CONTRATACIÓN POR LA GUENAA</t>
  </si>
  <si>
    <t>ELIECER RODRIGUEZ LOZANO</t>
  </si>
  <si>
    <t>300-IP-1421-2021</t>
  </si>
  <si>
    <t>300-PS-1910-2021</t>
  </si>
  <si>
    <t>PRESTACIÓN DE SERVICIOS PARA BRINDAR EL APOYO TÉCNICO EN LAS ACTIVIDADES PROPIAS DE LA UNIDAD CONTROL INTEGRAL DE PÉRDIDAS DE AGUA GUENAA</t>
  </si>
  <si>
    <t>LUZ AMPARO LENIS SERNA</t>
  </si>
  <si>
    <t>300-IP-1420-2021</t>
  </si>
  <si>
    <t>300-PS-1902-2021</t>
  </si>
  <si>
    <t>PRESTACIÓN DE SERVICIOS PROFESIONALES PARA LA EJECUCIÓN DE ACTIVIDADES ADMINISTRATIVAS, JURÍDICAS Y DE ASISTENCIA LEGAL A LA GERENCIA DE UNIDAD DE NEGOCIO DE ACUEDUCTO Y ALCANTARILLADO</t>
  </si>
  <si>
    <t>JEFFERSON LOPEZ GONZALEZ</t>
  </si>
  <si>
    <t>300-IP-1423-2021</t>
  </si>
  <si>
    <t>300-PS-1997-2021</t>
  </si>
  <si>
    <t>PRESTACIÓN DE SERVICIOS PARA EL APOYO EN ACTIVIDADES ADMINISTRATIVAS DE LA UNIDAD DE INGENIERIA DE LA GERENCIA DE UNIDAD DE NEGOCIOS DE ACUEDUCTO Y ALCANTARILLADO</t>
  </si>
  <si>
    <t>LEIDY JOHANA GONZALEZ ARANGO</t>
  </si>
  <si>
    <t>300-IP-1422-2021</t>
  </si>
  <si>
    <t>300-PS-1996-2021</t>
  </si>
  <si>
    <t>PRESTACIÓN DE SERVICIOS PROFESIONALES PARA EL APOYO EN LA ESTRUCTURACIÓN, CONTROL Y SEGUIMIENTO DE LAS OBRAS FINANCIADAS CON RECURSOS EXTERNOS Y/O CONVENIOS BAJO LA HERRAMIENTA PROJECT EN LA PLATAFORMA PSA</t>
  </si>
  <si>
    <t>HEYLER ADOLFO VENTÉ GARCÍA</t>
  </si>
  <si>
    <t>300-IP-1425-2021</t>
  </si>
  <si>
    <t>300-PS-2060-2021</t>
  </si>
  <si>
    <t>PRESTACIÓN DE SERVICIOS DE APOYO  PARA REALIZAR ACTIVIDADES DEL PROYECTO DE GESTIÓN DEL PARQUE DE MEDIDORES Y LA REDUCCIÓN DE PÉRDIDAS DE AGUA</t>
  </si>
  <si>
    <t>GUILLERMO ROBINSON TABIMA ARBOLEDA</t>
  </si>
  <si>
    <t>300-IP-1426-2021</t>
  </si>
  <si>
    <t>300-PS-2061-2021</t>
  </si>
  <si>
    <t>PRESTACIÓN DE SERVICIOS PROFESIONALES PARA LA EJECUCIÓN DE ACTIVIDADES ADMINISTRATIVAS, JURÍDICAS Y DE ASISTENCIA LEGAL A LA GERENCIA DE UNIDAD DE NEGOCIO DE ACUEDUCTO Y ALCANTARILLADO -GUENAA.</t>
  </si>
  <si>
    <t>KELLY TATIANA TORRES OLMEDO</t>
  </si>
  <si>
    <t>300-IP-1427-2021</t>
  </si>
  <si>
    <t>300-PS-2062-2021</t>
  </si>
  <si>
    <t>PRESTACIÓN DE SERVICIOS DE APOYO TÉCNICO PARA REALIZAR ACTIVIDADES DEL PROYECTO DE GESTIÓN DEL PARQUE DE MEDIDORES Y LA REDUCCIÓN DE PÉRDIDAS DE AGUA</t>
  </si>
  <si>
    <t>300-IP-1428-2021</t>
  </si>
  <si>
    <t>300-PS-2063-2021</t>
  </si>
  <si>
    <t>GERENCIA DE ÁREA COMERCIAL Y GESTIÓN AL CLIENTE</t>
  </si>
  <si>
    <t>GERENCIA DE ÁREA GESTIÓN HUMANA Y ACTIVOS</t>
  </si>
  <si>
    <t>600-IP-0076-2021</t>
  </si>
  <si>
    <t>600-PS-0002-2021</t>
  </si>
  <si>
    <t>PRESTACIÓN DE SERVICIOS PROFESIONALES COMO APOYO PERMANENTE EN LAS ACTIVIDADES DE CONTRATACIÓN  PLANEACIÓN  EJECUCIÓN Y SEGUIMIENTO A LA GESTIÓN ADMINISTRATIVA DE LA GERENCIA COMERCIAL.</t>
  </si>
  <si>
    <t>VIVIAN JIMENEZ PUELLO</t>
  </si>
  <si>
    <t>600-IP-0074-2021</t>
  </si>
  <si>
    <t>600-PS-0003-2021</t>
  </si>
  <si>
    <t>PRESTACIÓN DE SERVICIOS PROFESIONALES PARA APOYAR LAS ACTIVIDADES DEL MERCADEO Y LA EJECUCIÓN DE PROYECTOS COMERCIALES QUE PERMITAN EL FORTALECIMIENTO DE LA CULTURA DE SERVICIO DE LA EMPRESA.</t>
  </si>
  <si>
    <t>HECTOR FABIO SIERRA GOMEZ</t>
  </si>
  <si>
    <t>600-IP-0078-2021</t>
  </si>
  <si>
    <t>600-PS-0004-2021</t>
  </si>
  <si>
    <t>PRESTACIÓN DE SERVICIOS TÉCNICOS COMO APOYO EN PROCESOS ADMINISTRATIVOS</t>
  </si>
  <si>
    <t>DANIEL FELIPE BARRAGAN DULCEY</t>
  </si>
  <si>
    <t>600-IP-0077-2021</t>
  </si>
  <si>
    <t>600-PS-0005-2021</t>
  </si>
  <si>
    <t>PRESTACIÓN DE SERVICIOS PROFESIONALES COMO APOYO EN LAS ACTIVIDADES DE LA GERENCIA COMERCIAL (APLICATIVOS DE LA EMPRESA  ENTES DE CONTROL  PRESUPUESTO  CONTRATACIÓN  ACTUALIZACIÓN DE ARCHIVOS Y ELABORACIÓN DE INFORMES).</t>
  </si>
  <si>
    <t>600-IP-0018-2021</t>
  </si>
  <si>
    <t>600-PS-0007-2021</t>
  </si>
  <si>
    <t>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t>
  </si>
  <si>
    <t>JOSE ALFREDO TERAN SALAZAR</t>
  </si>
  <si>
    <t>600-IP-0019-2021</t>
  </si>
  <si>
    <t>600-PS-0008-2021</t>
  </si>
  <si>
    <t>JOSE OMAR BARCO COLORADO</t>
  </si>
  <si>
    <t>600-IP-0020-2021</t>
  </si>
  <si>
    <t>600-PS-0009-2021</t>
  </si>
  <si>
    <t>PRESTACIÓN DE SERVICIOS COMO APOYO PARA EL PROCESO DE GESTIONAR Y TRAMITAR DENTRO DE LOS TÉRMINOS DE LEY LOS DERECHOS DE PETICIÓN Y QUEJAS DEL PRODUCTO DE UTILITIES RECIBIDOS EN LA EMPRESA POR LOS DIFERENTES CANALES DE ATENCIÓN POR SER COMPETENCIA DE LA UNIDAD ATENCIÓN ESCRITA</t>
  </si>
  <si>
    <t>JUAN CAMILO LOZANO TORRES</t>
  </si>
  <si>
    <t>600-IP-0032-2021</t>
  </si>
  <si>
    <t>600-PS-0010-2021</t>
  </si>
  <si>
    <t>YANETH MARCELA ANGULO VIVEROS</t>
  </si>
  <si>
    <t>600-IP-0033-2021</t>
  </si>
  <si>
    <t>600-PS-0011-2021</t>
  </si>
  <si>
    <t>ZAMIR HERNAN MENESES MUÑOZ</t>
  </si>
  <si>
    <t>600-IP-0035-2021</t>
  </si>
  <si>
    <t>600-PS-0012-2021</t>
  </si>
  <si>
    <t>PRESTACIÓN DE SERVICIOS DE APOYO A LABORES ASISTENCIALES EN LOS PROCESOS DE NOTIFICACIÓN DESPACHO CORRESPONDENCIA Y ARCHIVO DE LA UNIDAD ATENCIÓN ESCRITA.</t>
  </si>
  <si>
    <t>AMYI  TATIANA GOMEZ GOMEZ</t>
  </si>
  <si>
    <t>600-IP-0036-2021</t>
  </si>
  <si>
    <t>600-PS-0013-2021</t>
  </si>
  <si>
    <t>CARLOS ANDRES LOPEZ GARZON</t>
  </si>
  <si>
    <t>600-IP-0037-2021</t>
  </si>
  <si>
    <t>600-PS-0014-2021</t>
  </si>
  <si>
    <t>DIANA XIMENA SOLARTE ORTEGA</t>
  </si>
  <si>
    <t>600-IP-0038-2021</t>
  </si>
  <si>
    <t>600-PS-0015-2021</t>
  </si>
  <si>
    <t>HELMER DE JESUS ZUÑIGA GAMBOA</t>
  </si>
  <si>
    <t>600-IP-0001-2021</t>
  </si>
  <si>
    <t>600-PS-0016-2021</t>
  </si>
  <si>
    <t>ADRIANA LOPERA BARBOSA</t>
  </si>
  <si>
    <t>600-IP-0002-2021</t>
  </si>
  <si>
    <t>600-PS-0017-2021</t>
  </si>
  <si>
    <t>PRESTACION DE SERVICIOS PROFESIONALES COMO APOYO EN LA ELABORACION DE INFORMES RELACIONADOS CON EL PROCESO DE PQRS RECIBIDOS EN LA EMPRESA POR LOS DIFERENTES CANALES DE ATENCION.</t>
  </si>
  <si>
    <t>ALEJANDRO VILLAY PEREIRA</t>
  </si>
  <si>
    <t>600-IP-0004-2021</t>
  </si>
  <si>
    <t>600-PS-0018-2021</t>
  </si>
  <si>
    <t>ANTONIO ESCOBAR CUELLAR</t>
  </si>
  <si>
    <t>600-IP-0005-2021</t>
  </si>
  <si>
    <t>600-PS-0019-2021</t>
  </si>
  <si>
    <t>CARMEN CRISTINA SALAZAR BENITEZ</t>
  </si>
  <si>
    <t>600-IP-0006-2021</t>
  </si>
  <si>
    <t>600-PS-0020-2021</t>
  </si>
  <si>
    <t>CAROLINA HINCAPIE GARCIA</t>
  </si>
  <si>
    <t>600-IP-0007-2021</t>
  </si>
  <si>
    <t>600-PS-0021-2021</t>
  </si>
  <si>
    <t>DAVID PERDOMO QUINTERO</t>
  </si>
  <si>
    <t>600-IP-0008-2021</t>
  </si>
  <si>
    <t>600-PS-0022-2021</t>
  </si>
  <si>
    <t>DIANA MARCELA FIGUEROA ORTIZ</t>
  </si>
  <si>
    <t>600-IP-0009-2021</t>
  </si>
  <si>
    <t>600-PS-0023-2021</t>
  </si>
  <si>
    <t>PRESTACIÓN DE SERVICIOS COMO APOYO PARA EL PROCESO DE GESTIONAR Y TRAMITAR DENTRO DE LOS TÉRMINOS DE LEY LOS DERECHOS DE PETICIÓN Y QUEJAS DEL PRODUCTO DE UTILITIES RECIBIDOS EN LA EMPRESA POR LOS DIFERENTES CANALES DE ATENCIÓN POR SER COMPETENCIA DE LA UNIDAD ATENCIÓN ESCRITA.</t>
  </si>
  <si>
    <t>DIANA PATRICIA CORREA PALACIOS</t>
  </si>
  <si>
    <t>600-IP-0010-2021</t>
  </si>
  <si>
    <t>600-PS-0024-2021</t>
  </si>
  <si>
    <t>EDILMA ISABEL JIMENEZ AVILA</t>
  </si>
  <si>
    <t>600-IP-0011-2021</t>
  </si>
  <si>
    <t>600-PS-0025-2021</t>
  </si>
  <si>
    <t>EDWIN MEJIA CHACON</t>
  </si>
  <si>
    <t>600-IP-0012-2021</t>
  </si>
  <si>
    <t>600-PS-0026-2021</t>
  </si>
  <si>
    <t>ESPERANZA CECILIA MURGUEITIO CARDOZO</t>
  </si>
  <si>
    <t>600-IP-0013-2021</t>
  </si>
  <si>
    <t>600-PS-0027-2021</t>
  </si>
  <si>
    <t>ESPERANZA PERDOMO CLAROS</t>
  </si>
  <si>
    <t>600-IP-0014-2021</t>
  </si>
  <si>
    <t>600-PS-0028-2021</t>
  </si>
  <si>
    <t>GIOVANNA PATRICIA GALLEGO MENA</t>
  </si>
  <si>
    <t>600-IP-0015-2021</t>
  </si>
  <si>
    <t>600-PS-0029-2021</t>
  </si>
  <si>
    <t>GLORIA NANCY MARIN LADINO</t>
  </si>
  <si>
    <t>600-IP-0016-2021</t>
  </si>
  <si>
    <t>600-PS-0030-2021</t>
  </si>
  <si>
    <t>INGRID MERCEDES BUSTOS ROJAS</t>
  </si>
  <si>
    <t>600-IP-0017-2021</t>
  </si>
  <si>
    <t>600-PS-0031-2021</t>
  </si>
  <si>
    <t>JEAN PAUL PINZON VELEZ</t>
  </si>
  <si>
    <t>600-IP-0034-2021</t>
  </si>
  <si>
    <t>600-PS-0032-2021</t>
  </si>
  <si>
    <t>JESUS DAVID VELEZ ARANGO</t>
  </si>
  <si>
    <t>600-IP-0039-2021</t>
  </si>
  <si>
    <t>600-PS-0033-2021</t>
  </si>
  <si>
    <t>YEISON ANDRES SALAZAR CAMACHO</t>
  </si>
  <si>
    <t>600-IP-0040-2021</t>
  </si>
  <si>
    <t>600-PS-0034-2021</t>
  </si>
  <si>
    <t>JOHAN ANDRES NIÑO CALDERON</t>
  </si>
  <si>
    <t>600-IP-0041-2021</t>
  </si>
  <si>
    <t>600-PS-0035-2021</t>
  </si>
  <si>
    <t>JOSE ELSON BEJARANO BEJARANO</t>
  </si>
  <si>
    <t>600-IP-0042-2021</t>
  </si>
  <si>
    <t>600-PS-0036-2021</t>
  </si>
  <si>
    <t>JUAN CAMILO LORZA VELASQUEZ</t>
  </si>
  <si>
    <t>600-IP-0043-2021</t>
  </si>
  <si>
    <t>600-PS-0037-2021</t>
  </si>
  <si>
    <t>KATERINE EUGENIA VILLA REYES</t>
  </si>
  <si>
    <t>600-IP-0044-2021</t>
  </si>
  <si>
    <t>600-PS-0038-2021</t>
  </si>
  <si>
    <t>OVIEDO ARRIETA LAURA CATALINA</t>
  </si>
  <si>
    <t>600-IP-0045-2021</t>
  </si>
  <si>
    <t>600-PS-0039-2021</t>
  </si>
  <si>
    <t>LEYDI JHOANA CARDONA RAIGOZA</t>
  </si>
  <si>
    <t>600-IP-0022-2021</t>
  </si>
  <si>
    <t>600-PS-0040-2021</t>
  </si>
  <si>
    <t>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t>
  </si>
  <si>
    <t>LUIS FELIPE GOMEZ MORALES</t>
  </si>
  <si>
    <t>600-IP-0023-2021</t>
  </si>
  <si>
    <t>600-PS-0041-2021</t>
  </si>
  <si>
    <t>600-IP-0024-2021</t>
  </si>
  <si>
    <t>600-PS-0042-2021</t>
  </si>
  <si>
    <t>HERRERA OROBIO MARIA EUGENIA</t>
  </si>
  <si>
    <t>600-IP-0026-2021</t>
  </si>
  <si>
    <t>600-PS-0043-2021</t>
  </si>
  <si>
    <t>MAY LISCAREN VALENCIA RENDON</t>
  </si>
  <si>
    <t>600-IP-0047-2021</t>
  </si>
  <si>
    <t>600-PS-0044-2021</t>
  </si>
  <si>
    <t>MYRIAM CONSUELO PRADA</t>
  </si>
  <si>
    <t>600-IP-0029-2021</t>
  </si>
  <si>
    <t>600-PS-0045-2021</t>
  </si>
  <si>
    <t>OLGA LUCIA HERRERA RIASCOS</t>
  </si>
  <si>
    <t>600-IP-0048-2021</t>
  </si>
  <si>
    <t>600-PS-0046-2021</t>
  </si>
  <si>
    <t>OSCAR ANTONIO VIDAL COLLAZOS</t>
  </si>
  <si>
    <t>600-IP-0049-2021</t>
  </si>
  <si>
    <t>600-PS-0047-2021</t>
  </si>
  <si>
    <t>PRESTACIÓN DE SERVICIOS DE APOYO A LABORES ASISTENCIALES EN LOS PROCESOS DE NOTIFICACIÓN DESPACHO CORRESPONDENCIA Y ARCHIVO DE LA UNIDAD DE ATENCIÓN ESCRITA.</t>
  </si>
  <si>
    <t>ROSMERY CRUZ PARRA</t>
  </si>
  <si>
    <t>600-IP-0030-2021</t>
  </si>
  <si>
    <t>600-PS-0048-2021</t>
  </si>
  <si>
    <t>SERGIO LUIS TORRES CASTRO</t>
  </si>
  <si>
    <t>600-IP-0031-2021</t>
  </si>
  <si>
    <t>600-PS-0049-2021</t>
  </si>
  <si>
    <t>VILMA FATIMA OROZCO OSPINA</t>
  </si>
  <si>
    <t>600-IP-0050-2021</t>
  </si>
  <si>
    <t>600-PS-0050-2021</t>
  </si>
  <si>
    <t>WILLIAM OSORIO QUINTERO</t>
  </si>
  <si>
    <t>600-IP-0051-2021</t>
  </si>
  <si>
    <t>600-PS-0051-2021</t>
  </si>
  <si>
    <t>YANETH GRIJALBA FERNANDEZ</t>
  </si>
  <si>
    <t>600-IP-0052-2021</t>
  </si>
  <si>
    <t>600-PS-0052-2021</t>
  </si>
  <si>
    <t>YULIETH MUÑOZ</t>
  </si>
  <si>
    <t>600-IP-0046-2021</t>
  </si>
  <si>
    <t>600-PS-0053-2021</t>
  </si>
  <si>
    <t>SANCHEZ RUBIO MARIA EUGENIA</t>
  </si>
  <si>
    <t>600-IP-0054-2021</t>
  </si>
  <si>
    <t>600-PS-0055-2021</t>
  </si>
  <si>
    <t>PRESTACIÓN DE SERVICIOS PROFESIONALES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t>
  </si>
  <si>
    <t>ANA CECILIA MONTOYA PEÑA</t>
  </si>
  <si>
    <t>600-IP-0055-2021</t>
  </si>
  <si>
    <t>600-PS-0056-2021</t>
  </si>
  <si>
    <t>PRESTACIÓN DE SERVICIOS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t>
  </si>
  <si>
    <t>ANDRES FELIPE CAICEDO MONTENEGRO</t>
  </si>
  <si>
    <t>600-IP-0056-2021</t>
  </si>
  <si>
    <t>600-PS-0057-2021</t>
  </si>
  <si>
    <t>ANGELICA PATRICIA AVILA GARCIA</t>
  </si>
  <si>
    <t>600-IP-0057-2021</t>
  </si>
  <si>
    <t>600-PS-0058-2021</t>
  </si>
  <si>
    <t>TABARES HOYOS CARLOS ALBERTO</t>
  </si>
  <si>
    <t>600-IP-0058-2021</t>
  </si>
  <si>
    <t>600-PS-0059-2021</t>
  </si>
  <si>
    <t>PRESTACIÓN DE SERVICIOS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t>
  </si>
  <si>
    <t>CHRISTIAN ALEXIS LOMBANA OSPINA</t>
  </si>
  <si>
    <t>600-IP-0059-2021</t>
  </si>
  <si>
    <t>600-PS-0060-2021</t>
  </si>
  <si>
    <t>DIEGO ANDRES VALDES BOLAÑOS</t>
  </si>
  <si>
    <t>600-IP-0060-2021</t>
  </si>
  <si>
    <t>600-PS-0061-2021</t>
  </si>
  <si>
    <t>GEOVANNA MUÑOZ MOSCOSO</t>
  </si>
  <si>
    <t>600-IP-0061-2021</t>
  </si>
  <si>
    <t>600-PS-0062-2021</t>
  </si>
  <si>
    <t>HELMER AUGUSTO GIRON FIGUEROA</t>
  </si>
  <si>
    <t>600-IP-0087-2021</t>
  </si>
  <si>
    <t>600-PS-0063-2021</t>
  </si>
  <si>
    <t>PRESTACIÓN DE SERVICIOS TÉCNICOS DE APOYO EN EL ÁREA  DE REVISIÓN DE SERVICIOS EN: ORGANIZACIÓN E INVENTARIO DE LAS ACTAS FÍSICAS GENERADAS POR LAS REVISIONES EFECTUADAS EN TERRENO Y EFECTUAR LOGÍSTICA PARA EL SEGUIMIENTO DE LOS VEHÍCULOS ASIGNADOS EN ESTAACTIVIDAD.</t>
  </si>
  <si>
    <t>JOSE ADRIAN SANDOVAL CARABALI</t>
  </si>
  <si>
    <t>600-IP-0062-2021</t>
  </si>
  <si>
    <t>600-PS-0064-2021</t>
  </si>
  <si>
    <t>ZUÑIGA MOSQUERA LARRY JHOJAN</t>
  </si>
  <si>
    <t>600-IP-0064-2021</t>
  </si>
  <si>
    <t>600-PS-0065-2021</t>
  </si>
  <si>
    <t>MEDINA RUIZ MARIA CATALINA</t>
  </si>
  <si>
    <t>600-IP-0066-2021</t>
  </si>
  <si>
    <t>600-PS-0066-2021</t>
  </si>
  <si>
    <t>WILSON EDUARDO QUENORAN CORDOBA</t>
  </si>
  <si>
    <t>600-IP-0067-2021</t>
  </si>
  <si>
    <t>600-PS-0067-2021</t>
  </si>
  <si>
    <t>XIOMARA FERNANDA MONTES CAICEDO</t>
  </si>
  <si>
    <t>600-IP-0068-2021</t>
  </si>
  <si>
    <t>600-PS-0068-2021</t>
  </si>
  <si>
    <t>YULEY CHACON QUIGUANAS</t>
  </si>
  <si>
    <t>600-IP-0065-2021</t>
  </si>
  <si>
    <t>600-PS-0069-2021</t>
  </si>
  <si>
    <t>NEUTA SILVA OTILIA</t>
  </si>
  <si>
    <t>600-IP-0084-2021</t>
  </si>
  <si>
    <t>600-PS-0070-2021</t>
  </si>
  <si>
    <t>PRESTAR SERVICIOS PROFESIONALES DE APOYO AL DISEÑO Y EJECUCIÓN DE LA ESTRATEGIA COMERCIAL VIGENTE  DANDO SOPORTE EN LABORES DE COMERCIALIZACIÓN  VENTAS  POSICIONAMIENTO  SATISFACCIÓN DEL CLIENTE Y RELACIONES PÚBLICAS.</t>
  </si>
  <si>
    <t>ALEX RAMIRO SANTACRUZ PAREDES</t>
  </si>
  <si>
    <t>600-IP-0069-2021</t>
  </si>
  <si>
    <t>600-PS-0071-2021</t>
  </si>
  <si>
    <t>PRESTACIÓN DE SERVICIOS PROFESIONALES COMO APOYO A LA UNIDAD DE PLANEACIÓN Y CONTROL COMERCIAL - ANÁLISIS DE INFORMACIÓN Y NORMALIZACIÓN DE INCOSISTENCIAS</t>
  </si>
  <si>
    <t>ANDRES FELIPE GUEVARA ALTAMIRANO</t>
  </si>
  <si>
    <t>600-IP-0071-2021</t>
  </si>
  <si>
    <t>600-PS-0072-2021</t>
  </si>
  <si>
    <t>PRESTACIÓN DE SERVICIOS COMO APOYO A LA UNIDAD DE PLANEACIÓN Y CONTROL COMERCIAL  - ANÁLISIS DE INFORMACIÓN Y NORMALIZACIÓN DE INCOSISTENCIAS</t>
  </si>
  <si>
    <t>MUNEVAR FRANCO DIEGO ARMANDO</t>
  </si>
  <si>
    <t>600-IP-0080-2021</t>
  </si>
  <si>
    <t>600-PS-0073-2021</t>
  </si>
  <si>
    <t>PRESTACIÓN DE SERVICIOS PROFESIONALES COMO APOYO A LA UNIDAD DE PLANEACIÓN Y CONTROL COMERCIAL - ANÁLISIS DE INFORMACIÓN.</t>
  </si>
  <si>
    <t>EVA JOHANA MOSQUERA GOLU</t>
  </si>
  <si>
    <t>600-IP-0072-2021</t>
  </si>
  <si>
    <t>600-PS-0074-2021</t>
  </si>
  <si>
    <t>PRESTACIÓN DE SERVICIOS COMO APOYO AL SISTEMA DE GESTIÓN  DE CALIDAD - ANÁLISIS DE INFORMACIÓN</t>
  </si>
  <si>
    <t>HECTOR EVELIO BONILLA SERNA</t>
  </si>
  <si>
    <t>600-IP-0081-2021</t>
  </si>
  <si>
    <t>600-PS-0075-2021</t>
  </si>
  <si>
    <t>PRESTACIÓN DE SERVICIOS DE APOYO A LABORES ASISTENCIALES EN PROCESOS ADMINISTRATIVOS.</t>
  </si>
  <si>
    <t>FRANCISCO CANO BARRAGAN</t>
  </si>
  <si>
    <t>600-IP-0085-2021</t>
  </si>
  <si>
    <t>600-PS-0076-2021</t>
  </si>
  <si>
    <t>MANYOMA NAVIA MAGDA LORENA</t>
  </si>
  <si>
    <t>600-IP-0086-2021</t>
  </si>
  <si>
    <t>600-PS-0077-2021</t>
  </si>
  <si>
    <t>PRESTACIÓN DE SERVICIOS DE APOYO A LABORES COMERCIALES Y  ASISTENCIALES EN PROCESOS ADMINISTRATIVOS.</t>
  </si>
  <si>
    <t>NATALIA CARDOZA BEDOYA</t>
  </si>
  <si>
    <t>600-IP-0082-2021</t>
  </si>
  <si>
    <t>600-PS-0078-2021</t>
  </si>
  <si>
    <t>PRESTACIÓN DE SERVICIOS PROFESIONALES COMO APOYO AL SISTEMA DE GESTIÓN DE CALIDAD EN CUANTO A DOCUMENTAR LOS PROCEDIMIENTOS E INSTRUCTIVOS ASOCIADOS AL SUBPROCESO GESTION CICLO DE SERVICIO  ELABORACIÓN  REVISIÓN Y CONSOLIDACIÓN DE INFORMES DEL ÁREA.</t>
  </si>
  <si>
    <t>SANDRA PATRICIA GIRALDO SALAS</t>
  </si>
  <si>
    <t>600-IP-0070-2021</t>
  </si>
  <si>
    <t>600-PS-0079-2021</t>
  </si>
  <si>
    <t>PRESTACIÓN DE SERVICIOS PROFESIONALES COMO APOYO A LA UNIDAD DE PLANEACIÓN Y CONTROL COMERCIAL  - ANÁLISIS DE INFORMACIÓN Y NORMALIZACIÓN DE INCOSISTENCIAS</t>
  </si>
  <si>
    <t>YHON JAIRO MARTINEZ TOQUICA</t>
  </si>
  <si>
    <t>600-IP-0075-2021</t>
  </si>
  <si>
    <t>600-PS-0080-2021</t>
  </si>
  <si>
    <t>PRESTACIÓN DE SERVICIOS PROFESIONALES PARA APOYAR LAS ACTIVIDADES DEL MERCADEO Y LA EJECUCIÓN DE PROYECTOS COMERCIALES QUE PERMITAN   LA PARTICIPACIÓN ACTIVA DE EMCALI EICE ESP EN EL MERCADO Y SU FORTALECIMIENTO   MEDIANTE INVESTIGACIÓN Y ACTIVADES PROPIASDEL MERCADEO.</t>
  </si>
  <si>
    <t>HURTADO VIVAS JUAN SEBASTIAN</t>
  </si>
  <si>
    <t>600-IP-0079-2021</t>
  </si>
  <si>
    <t>600-PS-0081-2021</t>
  </si>
  <si>
    <t>OSPINA GAMARRA LORENA KAROLINA</t>
  </si>
  <si>
    <t>600-IP-0088-2021</t>
  </si>
  <si>
    <t>600-PS-0082-2021</t>
  </si>
  <si>
    <t>KATLIN TATIANA SUAREZ CARVAJAL</t>
  </si>
  <si>
    <t>600-IP-0090-2021</t>
  </si>
  <si>
    <t>600-PS-0083-2021</t>
  </si>
  <si>
    <t>ANGIE MERY SANCHEZ BORRERO</t>
  </si>
  <si>
    <t>600-IP-0089-2021</t>
  </si>
  <si>
    <t>600-PS-0084-2021</t>
  </si>
  <si>
    <t>PRESTACIÓN DE SERVICIOS PROFESIONALES COMO APOYO A LA UNIDAD DE ATENCIÓN OTROS CANALES  MEDIANTE EL SEGUIMIENTO Y ACOMPAÑAMIENTO A LOS EQUIPOS DE LAS ÁREAS  ATENCIÓN PERSONALIZADA Y ATENCIÓN TELEFÓNICA Y VIRTUAL  LOGRANDO MAXIMIZAR LA INTEGRACIÓN DE LOS EQUIPOS Y ALCANZANDO EL MÁXIMO RENDIMIENTO Y PRODUCTIVIDAD.</t>
  </si>
  <si>
    <t>CESAR ARTURO TOLA PIZARRO</t>
  </si>
  <si>
    <t>600-IP-0093-2021</t>
  </si>
  <si>
    <t>600-PS-0085-2021</t>
  </si>
  <si>
    <t>GONZALO IVAN ARROYAVE DELGADO</t>
  </si>
  <si>
    <t>600-IP-0091-2021</t>
  </si>
  <si>
    <t>600-PS-0086-2021</t>
  </si>
  <si>
    <t>JHON MARIO GUTIERREZ SEGURA</t>
  </si>
  <si>
    <t>600-IP-0092-2021</t>
  </si>
  <si>
    <t>600-PS-0087-2021</t>
  </si>
  <si>
    <t>JOSEPH BRANDON SALINAS MARTINEZ</t>
  </si>
  <si>
    <t>600-IP-0097-2021</t>
  </si>
  <si>
    <t>600-PS-0216-2021</t>
  </si>
  <si>
    <t>BURITICA HERRERA CRISTIAN FABIAN</t>
  </si>
  <si>
    <t>600-IP-0095-2021</t>
  </si>
  <si>
    <t>600-PS-0217-2021</t>
  </si>
  <si>
    <t>PRESTACIÓN DE SERVICIOS PROFESIONALES PARA EL PROCESO DE GESTIONAR Y TRAMITAR DENTRO DE LOS TÉRMINOS DE LEY, LOS DERECHOS DE PETICIÓN Y QUEJAS DEL PRODUCTO DE UTILITIES, RECIBIDOS EN LA EMPRESA POR LOS DIFERENTES CANALES DE ATENCIÓN, POR SER COMPETENCIA DE LA UNIDAD ATENCIÓN ESCRITA.</t>
  </si>
  <si>
    <t>KEIR MILNER CHARRIA GARCIA</t>
  </si>
  <si>
    <t>600-IP-0094-2021</t>
  </si>
  <si>
    <t>600-PS-0218-2021</t>
  </si>
  <si>
    <t>MARIA ANGELICA GRAJALES MUÑOZ</t>
  </si>
  <si>
    <t>600-IP-0021-2021</t>
  </si>
  <si>
    <t>600-PS-0219-2021</t>
  </si>
  <si>
    <t>PRESTACIÓN DE SERVICIOS COMO APOYO PARA EL PROCESO DE GESTIONAR Y TRAMITAR DENTRO DE LOS TÉRMINOS DE LEY  LOS DERECHOS DE PETICIÓN Y QUEJAS DEL PRODUCTO DE UTILITIES  RECIBIDOS EN LA EMPRESA POR LOS DIFERENTES CANALES DE ATENCIÓN  POR SER COMPETENCIA DE LAUNIAD ATENCIÓN ESCRITA</t>
  </si>
  <si>
    <t>BURBANO ARANGO JUAN FERNANDO</t>
  </si>
  <si>
    <t>600-IP-0053-2021</t>
  </si>
  <si>
    <t>600-PS-0244-2021</t>
  </si>
  <si>
    <t>ADRIANA MURCIA GODOY</t>
  </si>
  <si>
    <t>600-IP-0098-2021</t>
  </si>
  <si>
    <t>600-PS-0298-2021</t>
  </si>
  <si>
    <t>ANGIE MARCELA SANCHEZ TORRES</t>
  </si>
  <si>
    <t>600-IP-0099-2021</t>
  </si>
  <si>
    <t>600-PS-0299-2021</t>
  </si>
  <si>
    <t>600-IP-0100-2021</t>
  </si>
  <si>
    <t>600-PS-0300-2021</t>
  </si>
  <si>
    <t>JOAN MANUEL SOLIS HURTADO</t>
  </si>
  <si>
    <t>600-IP-0102-2021</t>
  </si>
  <si>
    <t>600-PS-0301-2021</t>
  </si>
  <si>
    <t>MARGARITA MARIA OCHOA ESCOBAR</t>
  </si>
  <si>
    <t>600-IP-0104-2021</t>
  </si>
  <si>
    <t>600-PS-0302-2021</t>
  </si>
  <si>
    <t>MARIA FERNANDA DONCEL FIGUEROA</t>
  </si>
  <si>
    <t>600-IP-0105-2021</t>
  </si>
  <si>
    <t>600-PS-0303-2021</t>
  </si>
  <si>
    <t>MARTHA CECILIA ARBOLEDA CORAL</t>
  </si>
  <si>
    <t>600-IP-0025-2021</t>
  </si>
  <si>
    <t>600-PS-0304-2021</t>
  </si>
  <si>
    <t>VICTOR MANUEL GALVIS RUIZ</t>
  </si>
  <si>
    <t>600-IP-0101-2021</t>
  </si>
  <si>
    <t>600-PS-0305-2021</t>
  </si>
  <si>
    <t>LUISA MARIA LOPEZ CAICEDO</t>
  </si>
  <si>
    <t>600-IP-0003-2021</t>
  </si>
  <si>
    <t>600-PS-0306-2021</t>
  </si>
  <si>
    <t>PAULA ANDREA HINESTROZA MARTINEZ</t>
  </si>
  <si>
    <t>600-IP-0083-2021</t>
  </si>
  <si>
    <t>600-PS-0308-2021</t>
  </si>
  <si>
    <t>PRESTACIÓN DE SERVICIOS PROFESIONALES COMO APOYO A LA  UNIDAD DE PLANEACIÓN Y CONTROL COMERCIAL - SCRR - GRUPO ELITE.</t>
  </si>
  <si>
    <t>FABIAN CORREA TOVAR</t>
  </si>
  <si>
    <t>600-IP-0073-2021</t>
  </si>
  <si>
    <t>600-PS-0538-2021</t>
  </si>
  <si>
    <t>PRESTACIÓN DE SERVICIOS PROFESIONALES Y ASESORÍA A LA GERENCIA DE ÁREA COMERCIAL Y GESTIÓN AL CLIENTE EN NUEVOS NEGOCIOS Y SERVICIOS</t>
  </si>
  <si>
    <t>CAROLINA GUTIERREZ JURI</t>
  </si>
  <si>
    <t>600-IP-0027-2021</t>
  </si>
  <si>
    <t>600-PS-0539-2021</t>
  </si>
  <si>
    <t>PABLO ANDRES CASARAN HURTADO</t>
  </si>
  <si>
    <t>600-IP-0106-2021</t>
  </si>
  <si>
    <t>600-PS-0625-2021</t>
  </si>
  <si>
    <t>PRESTACIÓN DE SERVICIOS PROFESIONALES PARA APOYAR ACTIVIDADES DEL MERCADEO Y EJECUCIÓN DE PROYECTOS COMERCIALES.</t>
  </si>
  <si>
    <t>DANNA GISELLE DELGADO CABRERA</t>
  </si>
  <si>
    <t>600-IP-0096-2021</t>
  </si>
  <si>
    <t>600-PS-0626-2021</t>
  </si>
  <si>
    <t>LUZ MARINA GAMBOA LISALDA</t>
  </si>
  <si>
    <t>600-IP-0028-2021</t>
  </si>
  <si>
    <t>600-PS-0632-2021</t>
  </si>
  <si>
    <t>BLANCA NIDIA HOYOS AVILES</t>
  </si>
  <si>
    <t>600-IP-0107-2021</t>
  </si>
  <si>
    <t>600-PS-0726-2021</t>
  </si>
  <si>
    <t>PRESTACIÓN DE SERVICIOS COMO APOYO A LA  UNIDAD DE PLANEACIÓN Y CONTROL COMERCIAL - ANÁLISIS DE INFORMACIÓN Y NORMALIZACIÓN DE INCOSISTENCIAS</t>
  </si>
  <si>
    <t>WALTER JONAS CARREÑO RUIZ</t>
  </si>
  <si>
    <t>600-IP-0109-2021</t>
  </si>
  <si>
    <t>600-PS-0756-2021</t>
  </si>
  <si>
    <t>PRESTACIÓN DE SERVICIOS PROFESIONALES COMO APOYO A LA  UNIDAD DE PLANEACIÓN Y CONTROL COMERCIAL - ANÁLISIS DE INFORMACIÓN Y NORMALIZACIÓN DE INCOSISTENCIAS.</t>
  </si>
  <si>
    <t>CLAUDIA FERNANDA MOTTA DINAS</t>
  </si>
  <si>
    <t>600-IP-0114-2021</t>
  </si>
  <si>
    <t>600-PS-0836-2021</t>
  </si>
  <si>
    <t>600-IP-0118-2021</t>
  </si>
  <si>
    <t>600-PS-0837-2021</t>
  </si>
  <si>
    <t>600-IP-0119-2021</t>
  </si>
  <si>
    <t>600-PS-0838-2021</t>
  </si>
  <si>
    <t>PRESTACIÓN DE SERVICIOS DE APOYO A LABORES ASISTENCIALES EN LOS PROCESOS DE NOTIFICACIÓN  DESPACHO  CORRESPONDENCIA Y ARCHIVO DE LA UNIDAD DE ATENCIÓN ESCRITA.</t>
  </si>
  <si>
    <t>600-IP-0120-2021</t>
  </si>
  <si>
    <t>600-PS-0839-2021</t>
  </si>
  <si>
    <t>PRESTACIÓN DE SERVICIOS DE APOYO A LABORES ASISTENCIALES EN LOS PROCESOS DE NOTIFICACIÓN  DESPACHO  CORRESPONDENCIA Y ARCHIVO DE LA UNIDAD ATENCIÓN ESCRITA.</t>
  </si>
  <si>
    <t>600-IP-0126-2021</t>
  </si>
  <si>
    <t>600-PS-0842-2021</t>
  </si>
  <si>
    <t>CARLOS EDUARDO AGREDO HOYOS</t>
  </si>
  <si>
    <t>600-IP-0125-2021</t>
  </si>
  <si>
    <t>600-PS-0843-2021</t>
  </si>
  <si>
    <t>ARAGON ORDOÑEZ ANGELA MARIA</t>
  </si>
  <si>
    <t>600-IP-0110-2021</t>
  </si>
  <si>
    <t>600-PS-0844-2021</t>
  </si>
  <si>
    <t>ALEJANDRO MANZANO HOYOS</t>
  </si>
  <si>
    <t>600-IP-0113-2021</t>
  </si>
  <si>
    <t>600-PS-0845-2021</t>
  </si>
  <si>
    <t>600-IP-0116-2021</t>
  </si>
  <si>
    <t>600-PS-0846-2021</t>
  </si>
  <si>
    <t>600-IP-0137-2021</t>
  </si>
  <si>
    <t>600-PS-1047-2021</t>
  </si>
  <si>
    <t>600-IP-0147-2021</t>
  </si>
  <si>
    <t>600-PS-1048-2021</t>
  </si>
  <si>
    <t>600-IP-0139-2021</t>
  </si>
  <si>
    <t>600-PS-1049-2021</t>
  </si>
  <si>
    <t>600-IP-0144-2021</t>
  </si>
  <si>
    <t>600-PS-1050-2021</t>
  </si>
  <si>
    <t>PRESTACIÓN DE SERVICIOS COMO APOYO PARA EL PROCESO DE GESTIONAR Y TRAMITAR DENTRO DE LOS TÉRMINOS DE LEY  LOS DERECHOS DE PETICIÓN Y QUEJAS DEL PRODUCTO DE UTILITIES  RECIBIDOS EN LA EMPRESA POR LOS DIFERENTES CANALES DE ATENCIÓN  POR SER COMPETENCIA DE LAUNIDAD ATENCIÓN ESCRITA.</t>
  </si>
  <si>
    <t>600-IP-0156-2021</t>
  </si>
  <si>
    <t>600-PS-1051-2021</t>
  </si>
  <si>
    <t>600-IP-0150-2021</t>
  </si>
  <si>
    <t>600-PS-1052-2021</t>
  </si>
  <si>
    <t>600-IP-0151-2021</t>
  </si>
  <si>
    <t>600-PS-1053-2021</t>
  </si>
  <si>
    <t>600-IP-0146-2021</t>
  </si>
  <si>
    <t>600-PS-1054-2021</t>
  </si>
  <si>
    <t>600-IP-0142-2021</t>
  </si>
  <si>
    <t>600-PS-1055-2021</t>
  </si>
  <si>
    <t>600-IP-0158-2021</t>
  </si>
  <si>
    <t>600-PS-1056-2021</t>
  </si>
  <si>
    <t>600-IP-0140-2021</t>
  </si>
  <si>
    <t>600-PS-1057-2021</t>
  </si>
  <si>
    <t>600-IP-0148-2021</t>
  </si>
  <si>
    <t>600-PS-1058-2021</t>
  </si>
  <si>
    <t>600-IP-0145-2021</t>
  </si>
  <si>
    <t>600-PS-1059-2021</t>
  </si>
  <si>
    <t>600-IP-0134-2021</t>
  </si>
  <si>
    <t>600-PS-1060-2021</t>
  </si>
  <si>
    <t>600-IP-0154-2021</t>
  </si>
  <si>
    <t>600-PS-1061-2021</t>
  </si>
  <si>
    <t>600-IP-0157-2021</t>
  </si>
  <si>
    <t>600-PS-1062-2021</t>
  </si>
  <si>
    <t>600-IP-0143-2021</t>
  </si>
  <si>
    <t>600-PS-1063-2021</t>
  </si>
  <si>
    <t>600-IP-0155-2021</t>
  </si>
  <si>
    <t>600-PS-1064-2021</t>
  </si>
  <si>
    <t>600-IP-0153-2021</t>
  </si>
  <si>
    <t>600-PS-1065-2021</t>
  </si>
  <si>
    <t>600-IP-0136-2021</t>
  </si>
  <si>
    <t>600-PS-1066-2021</t>
  </si>
  <si>
    <t>600-IP-0141-2021</t>
  </si>
  <si>
    <t>600-PS-1067-2021</t>
  </si>
  <si>
    <t>600-IP-0135-2021</t>
  </si>
  <si>
    <t>600-PS-1068-2021</t>
  </si>
  <si>
    <t>600-IP-0152-2021</t>
  </si>
  <si>
    <t>600-PS-1069-2021</t>
  </si>
  <si>
    <t>600-IP-0138-2021</t>
  </si>
  <si>
    <t>600-PS-1070-2021</t>
  </si>
  <si>
    <t>600-IP-0149-2021</t>
  </si>
  <si>
    <t>600-PS-1071-2021</t>
  </si>
  <si>
    <t>600-IP-0131-2021</t>
  </si>
  <si>
    <t>600-PS-1072-2021</t>
  </si>
  <si>
    <t>PRESTACIÓN DE SERVICIOS PROFESIONALES COMO APOYO EN LA ELABORACIÓN DE INFORMES RELACIONADOS CON EL PROCESO DE PQR'S RECIBIDOS EN LA EMPRESA POR LOS DIFERENTES CANALES DE ATENCIÓN.</t>
  </si>
  <si>
    <t>NATALIA MAFLA RAMIREZ</t>
  </si>
  <si>
    <t>600-IP-0132-2021</t>
  </si>
  <si>
    <t>600-PS-1073-2021</t>
  </si>
  <si>
    <t>SHARON MONTENEGRO MORENO</t>
  </si>
  <si>
    <t>600-IP-0129-2021</t>
  </si>
  <si>
    <t>600-PS-1074-2021</t>
  </si>
  <si>
    <t>LUZ ADRIANA ROTAWISKY ORTIZ</t>
  </si>
  <si>
    <t>600-IP-0063-2021</t>
  </si>
  <si>
    <t>600-PS-1104-2021</t>
  </si>
  <si>
    <t>PRESTACION DE SERVICIOS COM APOYO AL SUBPROCESO FACTURACIÓN EN EL ANÁLISISI Y SOPORTE A LA FACTURACIÓN DERIVADA DE LA PRESTACION DE LOS SERVICIOS PÚBLICOS DOMICILIARIOS , NO DOMICILIARIOS Y DE TELECOMUNICACIONES Y SUS ACTIVIDADES COMPLEMENTARIAS E INHERENTES, EN EL SUBPROCESO DE FACTURACIÓM DE LA GERENCIA COMERCIAL Y GESTIÓN AL CLIENTE.</t>
  </si>
  <si>
    <t>JOHN JAIRO CABEZAS</t>
  </si>
  <si>
    <t>600-IP-0130-2021</t>
  </si>
  <si>
    <t>600-PS-1105-2021</t>
  </si>
  <si>
    <t>PRESTACIÓN DE SERVICIOS COMO APOYO  PARA EL PROCESO DE GESTIONAR Y TRAMITAR DENTRO DE LOS TÉRMINOS DE LEY, LOS DERECHOS DE PETICIÓN Y QUEJAS DEL PRODUCTO DE UTILITIES, RECIBIDOS EN LA EMPRESA POR LOS DIFERENTES CANLAES DE ATENCIÓN POR SER COMPETENCIA DE LA UNIDAD ATENCIÓN ESCRITA.</t>
  </si>
  <si>
    <t>JULIETH PAULIN  GIRALDO RIOS</t>
  </si>
  <si>
    <t>600-IP-0133-2021</t>
  </si>
  <si>
    <t>600-PS-1106-2021</t>
  </si>
  <si>
    <t>PRESTACION DE SERVICIOS COMO APOYO EN LA ELABORACION DE INFORMEES RELACIONADOS CON EL PROCESO DE PQR¨S RECIBIDOS EN LA EMPRESA POR LOS DIFERENTE CANALES DE ATENCIÓN</t>
  </si>
  <si>
    <t>JEAN PIERRE SANDOVAL CASTILLO</t>
  </si>
  <si>
    <t>600-IP-0108-2021</t>
  </si>
  <si>
    <t>600-PS-1107-2021</t>
  </si>
  <si>
    <t>PRESTACIÓN DE SERVICIOS PROFESIONALES COMO APOYO PARA REALIZAR ANÁLISIS  DE INFORMACION EN SISTEMA COMERCIAL OPEN SAMRT FLEX, NORMALIZACION INCONSISTENCIAS DESARROLLO DE AUTOMATIZACIÓN.</t>
  </si>
  <si>
    <t>FRANKLIN JESUS MOSQUERA GIL</t>
  </si>
  <si>
    <t>600-IP-0163-2021</t>
  </si>
  <si>
    <t>600-PS-1444-2021</t>
  </si>
  <si>
    <t>PRESTAR SERVICIOS PROFESIONALES DE APOYO AL DISEÑO Y EJECUCIÓN DE LA ESTRATEGIA COMERCIAL VIGENTE, DANDO SOPORTE EN LABORES DE COMERCIALIZACIÓN, VENTAS, POSICIONAMIENTO, SATISFACCIÓN DEL CLIENTE Y RELACIONES PÚBLICAS.</t>
  </si>
  <si>
    <t>600-IP-0161-2021</t>
  </si>
  <si>
    <t>600-PS-1445-2021</t>
  </si>
  <si>
    <t>PRESTACIÓN DE SERVICIOS PROFESIONALES COMO APOYO A LA UNIDAD DE PLANEACIÓN Y CONTROL COMERCIAL  - ANÁLISIS DE INFORMACIÓN Y NORMALIZACIÓN DE INCONSISTENCIAS</t>
  </si>
  <si>
    <t>600-IP-0162-2021</t>
  </si>
  <si>
    <t>600-PS-1446-2021</t>
  </si>
  <si>
    <t>600-IP-0165-2021</t>
  </si>
  <si>
    <t>600-PS-1514-2021</t>
  </si>
  <si>
    <t>FABRIZIO EDUARDO PEÑA LUGO</t>
  </si>
  <si>
    <t>600-IP-0164-2021</t>
  </si>
  <si>
    <t>600-PS-1515-2021</t>
  </si>
  <si>
    <t>PRESTACIÓN DE SERVICIOS DE APOYO A LABORES ASISTENCIALES EN LOS PROCESOS DE NOTIFICACIÓN, DESPACHO, CORRESPONDENCIA Y ARCHIVO DE LA UNIDAD ATENCIÓN ESCRITA.</t>
  </si>
  <si>
    <t>MAIRA ALEJANDRA CUELLAR BANDERAS</t>
  </si>
  <si>
    <t>600-IP-0169-2021</t>
  </si>
  <si>
    <t>600-PS-1624-2021</t>
  </si>
  <si>
    <t>PRESTACIÓN DE SERVICIOS PROFESIONALES COMO APOYO PERMANENTE EN LAS ETAPAS DE PLANEACIÓN, EJECUCIÓN Y SEGUIMIENTO DE LAS ACTIVIDADES DE LA UNIDAD DE ATENCIÓN OTROS CANAL</t>
  </si>
  <si>
    <t>ORTIZ RAMIREZ ANGELA MARIA</t>
  </si>
  <si>
    <t>600-IP-0172-2021</t>
  </si>
  <si>
    <t>600-PS-1794-2021</t>
  </si>
  <si>
    <t>INGRID CAROLINA DIAZ LOPEZ</t>
  </si>
  <si>
    <t>800-IP-001-2021</t>
  </si>
  <si>
    <t>800-PS-0172-2021</t>
  </si>
  <si>
    <t>PRESTACION DE SERVICIOS PROFESIONALES ESPECIALIZADOS COMO ABOGADA EN LA UNIDAD GESTION ADMINISTRATIVA DE LA GERENCIA DE AREA GESTION HUMANA Y ACTIVOS</t>
  </si>
  <si>
    <t>2021/12/31</t>
  </si>
  <si>
    <t>VEGA MEZA LAURA MELISSA</t>
  </si>
  <si>
    <t>Selección Directa</t>
  </si>
  <si>
    <t>800-IP-002-2021</t>
  </si>
  <si>
    <t>800-PS-0173-2021</t>
  </si>
  <si>
    <t>PRESTACION DE SERVICIOS PROFESIONALES COMO ABOGADA EN LA UNIDAD GESTION ADMINISTRATIVA DE LA GERENCIA DE AREA GESTION HUMANA Y ACTIVOS</t>
  </si>
  <si>
    <t>LINA JOHANNA DIAZ DIAZ</t>
  </si>
  <si>
    <t>800-IP-003-2021</t>
  </si>
  <si>
    <t>800-PS-0174-2021</t>
  </si>
  <si>
    <t>PRESTACION DE SERVICIOS DE APOYO TECNICO EN LA UNIDAD GESTION ADMINISTRATIVA DE LA GERENCIA DE AREA GESTION HUMANA Y ACTIVOS</t>
  </si>
  <si>
    <t>ANGIE TATIANA PILIMUR SANDOVAL</t>
  </si>
  <si>
    <t>800-IP-004-2021</t>
  </si>
  <si>
    <t>800-PS-0175-2021</t>
  </si>
  <si>
    <t>PRESTACION DE SERVICIOS DE APOYO TECNICO EN LA UNIDAD GESTION ADMINISTRATIVA DE LA GERENCIA DE AREA GESTION HUMANA Y ACTIVOS.</t>
  </si>
  <si>
    <t>2021/06/30</t>
  </si>
  <si>
    <t>BRAYAN ALBERTO GOMEZ GUTIERREZ</t>
  </si>
  <si>
    <t>800-IP-005-2021</t>
  </si>
  <si>
    <t>800-PS-0176-2021</t>
  </si>
  <si>
    <t>PRESTACION DE SERVICIOS PROFESIONALES ESPECIALIZADOS COMO ASESORA EN LA GERENCIA DE AREA GESTION HUMANA Y ACTIVOS.</t>
  </si>
  <si>
    <t>MARILYN CASTRO CANO</t>
  </si>
  <si>
    <t>800-IP-006-2021</t>
  </si>
  <si>
    <t>800-PS-0177-2021</t>
  </si>
  <si>
    <t>PRESTACION DE SERVICIOS PROFESIONALES ESPECIALIZADOS COMO ABOGADA EN LA GERENCIA DE AREA GESTION HUMANA Y ACTIVOS</t>
  </si>
  <si>
    <t>2021/03/31</t>
  </si>
  <si>
    <t>LADY VIVIANA LEÓN RUIZ</t>
  </si>
  <si>
    <t>800-IP-008-2021</t>
  </si>
  <si>
    <t>800-PS-0178-2021</t>
  </si>
  <si>
    <t>PRESTACION DE SERVICIOS DE APOYO TECNICO EN LA GERENCIA DE AREA GESTION HUMANA Y ACTIVOS.</t>
  </si>
  <si>
    <t>NELSA MARIA IBARGUEN LONGA</t>
  </si>
  <si>
    <t>800-IP-009-2021</t>
  </si>
  <si>
    <t>800-PS-0179-2021</t>
  </si>
  <si>
    <t>PRESTACION DE SERVICIOS PROFESIONALES ESPECIALIZADOS COMO ABOGADO EN LA GERENCIA DE AREA GESTION HUMANA Y ACTIVOS.</t>
  </si>
  <si>
    <t>CARLOS ANDRES LLANOS GOMEZ</t>
  </si>
  <si>
    <t>800-IP-010-2021</t>
  </si>
  <si>
    <t>800-PS-0180-2021</t>
  </si>
  <si>
    <t>PRESTACION DE SERVICIOS PROFESIONALES ESPECIALIZADOS COMO ABOGADA EN LA UNIDAD GESTION COMPENSACION Y BENEFICIOS DE LA GERENCIA DE AREA GESTION HUMANA Y ACTIVOS</t>
  </si>
  <si>
    <t>GONZALEZ MANZANO MARTHA LILIANA</t>
  </si>
  <si>
    <t>800-IP-011-2021</t>
  </si>
  <si>
    <t>800-PS-0181-2021</t>
  </si>
  <si>
    <t>PRESTACION DE SERVICIOS PROFESIONALES COMO ABOGADO EN LA UNIDAD GESTION DE ACTIVOS DE LA GERENCIA DE AREA GESTION HUMANA Y ACTIVOS.</t>
  </si>
  <si>
    <t>ROMEL JESUS LOZANO ANGEL</t>
  </si>
  <si>
    <t>800-IP-012-2021</t>
  </si>
  <si>
    <t>800-PS-0182-2021</t>
  </si>
  <si>
    <t>PRESTACION DE SERVICIOS PROFESIONALES COMO INGENIERO MECANICO EN LA UNIDAD GESTION ADMINISTRATIVA DE LA GERENCIA DE AREA GESTION HUMANA Y ACTIVOS</t>
  </si>
  <si>
    <t>DIEGO FERNANDO CHAVARRIAGA AGUIRRE</t>
  </si>
  <si>
    <t>800-IP-013-2021</t>
  </si>
  <si>
    <t>800-PS-0183-2021</t>
  </si>
  <si>
    <t>PRESTACION DE SERVICIOS DE APOYO A LA GESTION ASISTENCIAL EN LA UNIDAD GESTION ADMINISTRATIVA DE LA GERENCIA DE AREA GESTION HUMANA Y ACTIVOS</t>
  </si>
  <si>
    <t>ADRIANA PATRICIA HURTADO SALAZAR</t>
  </si>
  <si>
    <t>800-IP-014-2021</t>
  </si>
  <si>
    <t>800-PS-0184-2021</t>
  </si>
  <si>
    <t>PRESTACION DE SERVICIOS PROFESIONALES FINANCIEROS Y ADMINISTRATIVOS EN LA UNIDAD GESTION ADMINISTRATIVA DE LA GERENCIA DE AREA GESTION HUMANA Y ACTIVOS</t>
  </si>
  <si>
    <t>GLORIA AMPARO VALENCIA OLAYA</t>
  </si>
  <si>
    <t>800-IP-015-2021</t>
  </si>
  <si>
    <t>800-PS-0185-2021</t>
  </si>
  <si>
    <t>PRESTACION DE SERVICIOS PROFESIONALES COMO INGENIERA INDUSTRIAL EN LA UNIDAD GESTION ADMINISTRATIVA DE LA GERENCIA DE AREA GESTION HUMANA Y ACTIVOS</t>
  </si>
  <si>
    <t>DIANA YANET RUIZ MORALES</t>
  </si>
  <si>
    <t>800-IP-016-2021</t>
  </si>
  <si>
    <t>800-PS-0186-2021</t>
  </si>
  <si>
    <t>PRESTACION DE SERVICIOS PROFESIONALES COMO ADMINISTRADORA DE EMPRESAS EN LA UNIDAD GESTION ADMINISTRATIVA DE LA GERENCIA DE AREA GESTION HUMANA Y ACTIVOS</t>
  </si>
  <si>
    <t>MAYRA ALEJANDRA GUTIERREZ MEDINA</t>
  </si>
  <si>
    <t>800-IP-017-2021</t>
  </si>
  <si>
    <t>800-PS-0187-2021</t>
  </si>
  <si>
    <t>PRESTACION DE SERVICIOS DE APOYO TECNICO EN LA UNIDAD GESTION COMPENSACION Y BENEFICIOS DE LA GERENCIA DE AREA GESTION HUMANA Y ACTIVOS</t>
  </si>
  <si>
    <t>YESSID LEONARDO RAMIREZ NOVA</t>
  </si>
  <si>
    <t>800-IP-018-2021</t>
  </si>
  <si>
    <t>800-PS-0188-2021</t>
  </si>
  <si>
    <t>PRESTACION DE SERVICIOS DE APOYO A LA GESTION EN LA UNIDAD GESTION COMPENSACION Y BENEFICIOS DE LA GERENCIA DE AREA GESTION HUMANA Y ACTIVOS</t>
  </si>
  <si>
    <t>PESCADOR GOMEZ INGRID JOHANNA</t>
  </si>
  <si>
    <t>800-IP-019-2021</t>
  </si>
  <si>
    <t>800-PS-0189-2021</t>
  </si>
  <si>
    <t>PRESTACION DE SERVICIOS EN LA UNIDAD GESTION DE ACTIVOS DE LA GERENCIA DE AREA GESTION HUMANA Y ACTIVOS PARA EL PROYECTO DE IMPLEMENTACION DEL SISTEMA INTEGRAL DE GESTION DE ACTIVOS SIGA DE EMCALI EICE ESP</t>
  </si>
  <si>
    <t>DARWIN PAUL ZUÑIGA ALCALA</t>
  </si>
  <si>
    <t>800-IP-020-2021</t>
  </si>
  <si>
    <t>800-PS-0190-2021</t>
  </si>
  <si>
    <t>DANIELA ROJAS RIASCOS</t>
  </si>
  <si>
    <t>800-IP-035-2021</t>
  </si>
  <si>
    <t>800-PS-0317-2021</t>
  </si>
  <si>
    <t>MAURICIO ESTACIO MOJARRANGO</t>
  </si>
  <si>
    <t>800-IP-041-2021</t>
  </si>
  <si>
    <t>800-PS-0318-2021</t>
  </si>
  <si>
    <t>PRESTACION DE SERVICIOS PROFESIONALES COMO ABOGADA EN LA UNIDAD DE GESTION DE ACTIVOS DE LA GERENCIA DE AREA GESTION HUMANA Y ACTIVO</t>
  </si>
  <si>
    <t>VALENTINA MARQUEZ SUAREZ</t>
  </si>
  <si>
    <t>800-IP-024-2021</t>
  </si>
  <si>
    <t>800-PS-0319-2021</t>
  </si>
  <si>
    <t>PRESTACION DE SERVICIOS PROFESIONALES COMO INGENIERO INDUSTRIAL EN LA GERENCIA DE AREA GESTION HUMANA Y ACTIVOS.</t>
  </si>
  <si>
    <t>JUAN FELIPE PEDRAZA FONTECHA</t>
  </si>
  <si>
    <t>800-IP-023-2021</t>
  </si>
  <si>
    <t>800-PS-0320-2021</t>
  </si>
  <si>
    <t>PRESTACION DE SERVICIOS PROFESIONALES EN LA GERENCIA DE AREA GESTION HUMANA Y ACTIVOS.</t>
  </si>
  <si>
    <t>DEYANIRA ABELLA BOLIVAR</t>
  </si>
  <si>
    <t>800-IP-027-2021</t>
  </si>
  <si>
    <t>800-PS-0321-2021</t>
  </si>
  <si>
    <t>PRESTACION DE SERVICIOS DE APOYO A LA GESTION EN LA UNIDAD GESTION, COMPENSACION Y BENEFICIOS DE LA GERENCIA DE AREA GESTION HUMANA Y ACTIVOS.</t>
  </si>
  <si>
    <t>PAULA ANDREA ECHEVERRY CANO</t>
  </si>
  <si>
    <t>800-IP-033-2021</t>
  </si>
  <si>
    <t>800-PS-0322-2021</t>
  </si>
  <si>
    <t>JUAN GUERRERO ROBLEDO</t>
  </si>
  <si>
    <t>800-IP-046-2021</t>
  </si>
  <si>
    <t>800-PS-0323-2021</t>
  </si>
  <si>
    <t>GEISHA ARCELIA SUAREZ GUTIERREZ</t>
  </si>
  <si>
    <t>800-IP-039-2021</t>
  </si>
  <si>
    <t>800-PS-0324-2021</t>
  </si>
  <si>
    <t>PRESTACION DE SERVICIOS PROFESIONALES COMO INGENIERO INDUSTRIAL EN LA UNIDAD GESTION ADMINISTRATIVA DE LA GERENCIA DE AREA GESTION HUMANA Y ACTIVOS</t>
  </si>
  <si>
    <t>2021/04/15</t>
  </si>
  <si>
    <t>JULIO CESAR MAMBUSCAY TERAN</t>
  </si>
  <si>
    <t>800-IP-040-2021</t>
  </si>
  <si>
    <t>800-PS-0325-2021</t>
  </si>
  <si>
    <t>PRESTACION DE SERVICIOS DE APOYO TECNICO ADMINISTRATIVO EN LA UNIDAD GESTION ADMINISTRATIVA DE LA GERENCIA DE AREA GESTION HUMANA Y ACTIVOS</t>
  </si>
  <si>
    <t>CRISTIAN ANDRES CORTES ANGULO</t>
  </si>
  <si>
    <t>800-IP-038-2021</t>
  </si>
  <si>
    <t>800-PS-0326-2021</t>
  </si>
  <si>
    <t>PRESTACION DE SERVICIOS DE APOYO TECNICOMECANICO EN LA UNIDAD DE GESTION ADMINISTRATIVA DE LA GERENCIA DE REA GESTION HUMANA Y ACTIVOS</t>
  </si>
  <si>
    <t>CARLOS ALBERTO MARTINEZ NIETO</t>
  </si>
  <si>
    <t>800-IP-021-2021</t>
  </si>
  <si>
    <t>800-PS-0327-2021</t>
  </si>
  <si>
    <t>PRESTACION DE SERVICIOS DE APOYO A LA GESTION EN LA UNIDAD GESTION TALENTO HUMANO Y ORGANIZACIONAL DE LA GERENCIA DE AREA GESTION HUMANA Y ACTIVOS</t>
  </si>
  <si>
    <t>YULIETH MARCELA OTERO TEJADA</t>
  </si>
  <si>
    <t>800-IP-031-2021</t>
  </si>
  <si>
    <t>800-PS-0328-2021</t>
  </si>
  <si>
    <t>TANIA PAOLA LOPEZ CAMPO</t>
  </si>
  <si>
    <t>800-IP-034-2021</t>
  </si>
  <si>
    <t>800-PS-0329-2021</t>
  </si>
  <si>
    <t>JAHIR VICTORIA CRUZ</t>
  </si>
  <si>
    <t>800-IP-037-2021</t>
  </si>
  <si>
    <t>800-PS-0330-2021</t>
  </si>
  <si>
    <t>PRESTACION DE SERVICIOS PROFESIONALES COMO ARQUITECTA EN LA UNIDAD GESTION ADMINISTRATIVA DE LA GERENCIA DE AREA GESTION HUMANA Y ACTIVOS.</t>
  </si>
  <si>
    <t>LAURA VICTORIA ARBELAEZ CASTRO</t>
  </si>
  <si>
    <t>800-IP-045-2021</t>
  </si>
  <si>
    <t>800-PS-0345-2021</t>
  </si>
  <si>
    <t>PRESTACION DE SERVICIOS PROFESIONALES COMO PSICOLOGO EN LA UNIDAD GESTION TALENTO HUMANO Y ORGANIZACIONAL DE LA GERENCIA DE AREA GESTION HUMANA Y ACTIVOS.</t>
  </si>
  <si>
    <t>JUAN DAVID GUTIERREZ MUÑOZ</t>
  </si>
  <si>
    <t>800-IP-036-2021</t>
  </si>
  <si>
    <t>800-PS-0377-2021</t>
  </si>
  <si>
    <t>PRESTACION DE SERVICIOS PROFESIONALES COMO ARQUITECTO EN LA UNIDAD GESTION ADMINISTRATIVA DE LA GERENCIA DE AREA GESTION HUMANA Y ACTIVOS.</t>
  </si>
  <si>
    <t>JUAN CARLOS CASTAÑO HENAO</t>
  </si>
  <si>
    <t>800-IP-042-2021</t>
  </si>
  <si>
    <t>800-PS-0378-2021</t>
  </si>
  <si>
    <t>PRESTACION DE SERVICIOS DE APOYO TECNICO EN LA UNIDAD GESTION DE ACTIVOS DE LA GERENCIA DE AREA GESTION HUMANA Y ACTIVOS</t>
  </si>
  <si>
    <t>BRYAN TABORDA VALENCIA</t>
  </si>
  <si>
    <t>800-IP-043-2021</t>
  </si>
  <si>
    <t>800-PS-0379-2021</t>
  </si>
  <si>
    <t>PRESTACION DE SERVICIOS PROFESIONALES COMO ABOGADO EN LA UNIDAD GESTION TALENTO HUMANO Y ORGANIZACIONAL DE LA GERENCIA DE AREA GESTION HUMANA Y ACTIVOS.</t>
  </si>
  <si>
    <t>JULIAN ENRIQUE CUERO HURTADO</t>
  </si>
  <si>
    <t>800-IP-026-2021</t>
  </si>
  <si>
    <t>800-PS-0380-2021</t>
  </si>
  <si>
    <t>PRESTACION DE SERVICIOS PROFESIONALES COMO ABOGADO EN LA UNIDAD GESTION COMPENSACION Y BENEFICIOS DE LA GERENCIA DE AREA GESTION HUMANA Y ACTIVOS.</t>
  </si>
  <si>
    <t>JOSE HEBERTH CALLE DAVALOS</t>
  </si>
  <si>
    <t>800-IP-025-2021</t>
  </si>
  <si>
    <t>800-PS-0493-2021</t>
  </si>
  <si>
    <t>PRESTACION DE SERVICIOS PROFESIONALES ESPECIALIZADOS COMO ASESOR EN LA GERENCIA DE AREA GESTION HUMANA Y ACTIVOS DE EMCALI EICE ESP</t>
  </si>
  <si>
    <t>EUDORO FABIAN VALLEJO CABRERA</t>
  </si>
  <si>
    <t>800-IP-022-2021</t>
  </si>
  <si>
    <t>800-PS-0498-2021</t>
  </si>
  <si>
    <t>PRESTACION DE SERVICIOS PROFESIONALES EN LA UNIDAD GESTION, COMPENSACION Y BENEFICIOS DE LA GERENCIA DE AREA GESTION HUMANA Y ACTIVOS</t>
  </si>
  <si>
    <t>ANA MARIA DUQUE GARCIA</t>
  </si>
  <si>
    <t>800-IP-044-2021</t>
  </si>
  <si>
    <t>800-PS-0500-2021</t>
  </si>
  <si>
    <t>PRESTACION DE SERVICIOS PROFESIONALES COMO PSICOLOGA EN LA UNIDAD GESTION TALENTO HUMANO Y ORGANIZACIONAL DE LA GERENCIA DE AREA GESTION HUMANA Y ACTIVOS.</t>
  </si>
  <si>
    <t>CLAUDIA LOPEZ AULLON</t>
  </si>
  <si>
    <t>800-IP-053-2021</t>
  </si>
  <si>
    <t>800-PS-0690-2021</t>
  </si>
  <si>
    <t>PRESTACION DE SERVICIOS PROFESIONALES COMO PSICOLOGO EN LA UNIDAD SEGURIDAD Y SALUD EN EL TRABAJO DE LA GERENCIA DE AREA GESTION HUMANA Y ACTIVOS</t>
  </si>
  <si>
    <t>GILLIAN BRADBURY JARAMILLO</t>
  </si>
  <si>
    <t>800-IP-068-2021</t>
  </si>
  <si>
    <t>800-PS-0691-2021</t>
  </si>
  <si>
    <t>PRESTACION DE SERVICIOS DE APOYO TECNICO EN LA UNIDAD DE GESTION TALENTO HUMANO Y ORGANIZACIONAL DE LA GERENCIA DE AREA GESTION HUMANA Y ACTIVOS</t>
  </si>
  <si>
    <t>GINA MARCELA ACEVEDO HERNANDEZ</t>
  </si>
  <si>
    <t>800-IP-066-2021</t>
  </si>
  <si>
    <t>800-PS-0692-2021</t>
  </si>
  <si>
    <t>PRESTACION DE SERVICIOS PROFESIONALES COMO ARQUITECTA EN LA UNIDAD GESTION COMPENSACION Y BENEFICIOS DE LA GERENCIA DE AREA GESTION HUMANA Y ACTIVOS</t>
  </si>
  <si>
    <t>31/11/2021</t>
  </si>
  <si>
    <t>LEIDY DANIELA PADILLA RIASCOS</t>
  </si>
  <si>
    <t>800-IP-048-2021</t>
  </si>
  <si>
    <t>800-PS-0693-2021</t>
  </si>
  <si>
    <t>STEFANIA PABON SANCHEZ</t>
  </si>
  <si>
    <t>800-IP-065-2021</t>
  </si>
  <si>
    <t>800-PS-0694-2021</t>
  </si>
  <si>
    <t>PRESTACION DE SERVICIOS PROFESIONALES ESPECIALIZADOS COMO ADMINISTRADORA DE EMPRESAS EN LA UNIDAD GESTION COMPENSACION Y BENEFICIOS DE LA GERENCIA DE AREA DE GESTION HUMANA Y ACTIVOS</t>
  </si>
  <si>
    <t>SANDRA MILENA MONSALVE LONDOÑO</t>
  </si>
  <si>
    <t>800-IP-064-2021</t>
  </si>
  <si>
    <t>800-PS-0695-2021</t>
  </si>
  <si>
    <t>PRESTACION DE SERVICIOS PROFESIONALES COMO PSICOLOGA EN LA UNIDAD GESTION COMPENSACION Y BENEFICIOS DE LA GERENCIA DE AREA GESTION HUMANA Y ACTIVOS.</t>
  </si>
  <si>
    <t>DANIELA YEPEZ NARANJO</t>
  </si>
  <si>
    <t>800-IP-070-2021</t>
  </si>
  <si>
    <t>800-PS-0721-2021</t>
  </si>
  <si>
    <t>PRESTACION DE SERVICIOS PROFESIONALES COMO PSICOLOGA EN LA GERENCIA DE AREA GESTION HUMANA Y ACTIVOS</t>
  </si>
  <si>
    <t>TRUJILLO ARCE STEPHANY</t>
  </si>
  <si>
    <t>800-IP-052-2021</t>
  </si>
  <si>
    <t>800-PS-0763-2021</t>
  </si>
  <si>
    <t>PRESTACION DE SERVICIOS PROFESIONALES COMO PSICOLOGA EN LA UNIDAD SEGURIDAD Y SALUD EN EL TRABAJO DE LA GERENCIA DE AREA GESTION HUMANA Y ACTIVOS</t>
  </si>
  <si>
    <t>JOHANNA SALINAS ALBORNOZ</t>
  </si>
  <si>
    <t>800-IP-055-2021</t>
  </si>
  <si>
    <t>800-PS-0764-2021</t>
  </si>
  <si>
    <t>PRESTACION DE SERVICIOS COMO PROFESIONAL EN SALUD OCUPACIONAL EN LA UNIDAD SEGURIDAD Y SALUD EN EL TRABAJO DE LA GERENCIA DE AREA GESTION HUMANA Y ACTIVOS</t>
  </si>
  <si>
    <t>JUNIOR EDUARDO ANGULO OBANDO</t>
  </si>
  <si>
    <t>800-IP-056-2021</t>
  </si>
  <si>
    <t>800-PS-0765-2021</t>
  </si>
  <si>
    <t>KAROL TATIANA GOMEZ SOLARTE</t>
  </si>
  <si>
    <t>800-IP-057-2021</t>
  </si>
  <si>
    <t>800-PS-0766-2021</t>
  </si>
  <si>
    <t>ALEJANDRA MARIA PALOMINO GRANOBLES</t>
  </si>
  <si>
    <t>800-IP-058-2021</t>
  </si>
  <si>
    <t>800-PS-0767-2021</t>
  </si>
  <si>
    <t>CLAUDIA LORENA HENAO CANO</t>
  </si>
  <si>
    <t>800-IP-059-2021</t>
  </si>
  <si>
    <t>800-PS-0768-2021</t>
  </si>
  <si>
    <t>MARICEL FRANCO HOYOS</t>
  </si>
  <si>
    <t>800-IP-060-2021</t>
  </si>
  <si>
    <t>800-PS-0769-2021</t>
  </si>
  <si>
    <t>AURORA ALEXANDRA CUERVO BARRERO</t>
  </si>
  <si>
    <t>800-IP-061-2021</t>
  </si>
  <si>
    <t>800-PS-0770-2021</t>
  </si>
  <si>
    <t>RAMIRO LENIS MEJIA</t>
  </si>
  <si>
    <t>800-IP-062-2021</t>
  </si>
  <si>
    <t>800-PS-0771-2021</t>
  </si>
  <si>
    <t>PRESTACION DE SERVICIOS DE APOYO EN LA UNIDAD SEGURIDAD Y SALUD EN EL TRABAJO DE LA GERENCIA DE AREA GESTION HUMANA Y ACTIVOS</t>
  </si>
  <si>
    <t>CAROLINA RUEDA ARBOLEDA</t>
  </si>
  <si>
    <t>800-IP-067-2021</t>
  </si>
  <si>
    <t>800-PS-0772-2021</t>
  </si>
  <si>
    <t>LOAIZA ESCOBAR CATALINA</t>
  </si>
  <si>
    <t>800-IP-047-2021</t>
  </si>
  <si>
    <t>800-PS-0773-2021</t>
  </si>
  <si>
    <t>PRESTACION DE SERVICIOS PROFESIONALES COMO INGENIERO INDUSTRIAL EN LA UNIDAD GESTION DE ACTIVOS DE LA GERENCIA DE AREA GESTION ADMINISTRATIVA Y DE ACTIVOS</t>
  </si>
  <si>
    <t>HERNEY YESID MUÑOZ VIVAS</t>
  </si>
  <si>
    <t>800-IP-063-2021</t>
  </si>
  <si>
    <t>800-PS-0774-2021</t>
  </si>
  <si>
    <t>PRESTACION DE SERVICIOS COMO PROFESIONAL EN ADMINISTRACION EN SALUD OCUPACIONAL EN LA UNIDAD SEGURIDAD Y SALUD EN EL TRABAJO DE LA GERENCIA DE AREA GESTION HUMANA Y ACTIVOS</t>
  </si>
  <si>
    <t>HEELEN KATLYN MARTINEZ SALAZAR</t>
  </si>
  <si>
    <t>800-IP-071-2021</t>
  </si>
  <si>
    <t>800-PS-0775-2021</t>
  </si>
  <si>
    <t>PRESTACION DE SERVICIOS COMO PROFESIIONAL EN SALUD OCUPACIONAL EN LA UNIDAD SEGURIDAD Y SALUD EN EL TRABAJO DE LA GERENCIA DE AREA GESTION HUMANA Y ACTIVOS.</t>
  </si>
  <si>
    <t>DOMICIANA RAMIREZ GONZALEZ</t>
  </si>
  <si>
    <t>800-IP-049-2021</t>
  </si>
  <si>
    <t>800-PS-0776-2021</t>
  </si>
  <si>
    <t>LAURA ROCIO ORTEGA FORERO</t>
  </si>
  <si>
    <t>800-IP-073-2021</t>
  </si>
  <si>
    <t>800-PS-0782-2021</t>
  </si>
  <si>
    <t>ALQUILER DE SALONES DE COMPUTO PARA PRUEBAS DE CONCURSOS INTERNOS</t>
  </si>
  <si>
    <t>PONTIFICIA UNIVERSIDAD JAVERIANA</t>
  </si>
  <si>
    <t>800-IP-050-2021</t>
  </si>
  <si>
    <t>800-PS-0793-2021</t>
  </si>
  <si>
    <t>PRESTACION DE SERVICIOS PROFESIONALES COMO ARQUITECTO EN LA UNIDAD GESTION ADMINISTRATIVA DE LA GERENCIA DE AREA GESTION HUMANA Y ACTIVOS</t>
  </si>
  <si>
    <t>GABRIEL ALEJANDRO PACHECO AGREDO</t>
  </si>
  <si>
    <t>800-IP-029-2021</t>
  </si>
  <si>
    <t>800-PS-0794-2021</t>
  </si>
  <si>
    <t>PRESTACION DE SERVICIOS PROFESIONALES COMO INGENIERA MECATRONICA EN LA UNIDAD GESTION ADMINISTRATIVA DE LA GERENCIA DE AREA GESTION HUMANA Y ACTIVOS</t>
  </si>
  <si>
    <t>DIANA MARCELA JARAMILLO PELAEZ</t>
  </si>
  <si>
    <t>800-IP-051-2021</t>
  </si>
  <si>
    <t>800-PS-0795-2021</t>
  </si>
  <si>
    <t>PRESTACION DE SERVICIOS PROFESIONALES COMO FISIOTERAPEUTA EN LA UNIDAD SEGURIDAD Y SALUD EN EL TRABAJO DE LA GERENCIA DE AREA GESTION HUMANA Y ACTIVOS</t>
  </si>
  <si>
    <t>2021/05/15</t>
  </si>
  <si>
    <t>ELIANA MOLINA VALENCIA</t>
  </si>
  <si>
    <t>800-IP-054-2021</t>
  </si>
  <si>
    <t>800-PS-0796-2021</t>
  </si>
  <si>
    <t>GREISY ELENA MILLAN ARBOLEDA</t>
  </si>
  <si>
    <t>800-IP-075-2021</t>
  </si>
  <si>
    <t>800-PS-0874-2021</t>
  </si>
  <si>
    <t>BRINDAR APOYO EN REALIZACION DE LOS DIFERENTES PROGRAMAS ORGANIZACIONALES DURANTE LA VIGENCIA 2021, CON EL PROPOSITO DE INCREMENTAR Y FORTALECER LA CALIDAD DE VIDA LABORAL DE LOS SERVIDORES PUBLICOS DE EMCALI EICE ESP.</t>
  </si>
  <si>
    <t>CLUB SOCIAL Y DEPORTIVO DE TRABAJADORES Y PENSIONADOS DE EMCALI EICE ESP</t>
  </si>
  <si>
    <t xml:space="preserve">Manual de Contratación Art. 3
</t>
  </si>
  <si>
    <t>800-IP-007-2021</t>
  </si>
  <si>
    <t>800-PS-0975-2021</t>
  </si>
  <si>
    <t>PRESTACION DE SERVICIOS PROFESIONALES ESPECIALIZADOS DE ASESORIA JURIDICA Y LEGAL EN LA GERENCIA DE AREA GESTION HUMANA Y ACTIVOS</t>
  </si>
  <si>
    <t>CARLOS CABALLERO  ASOCIADOS S.A.S.</t>
  </si>
  <si>
    <t>800-IP-076-2021</t>
  </si>
  <si>
    <t>800-PS-0978-2021</t>
  </si>
  <si>
    <t>PRESTACION DE SERVICIOS DE APOYO TECNICO EN LA UNIDAD SEGURIDAD Y SALUD EN EL TRABAJO DE LA GERENCIA DE AREA GESTION HUMANA Y ACTIVOS.</t>
  </si>
  <si>
    <t>CILENA ANDREA MURIEL BELTRAN</t>
  </si>
  <si>
    <t>800-IP-078-2021</t>
  </si>
  <si>
    <t>800-PS-0998-2021</t>
  </si>
  <si>
    <t>REALIZAR LA LOGISTICA NECESARIA PARA LAS ACTIVIDADES DE GESTION DEL CONOCIMIENTO QUE SE LLEVAN A CABO EN EMCALI.</t>
  </si>
  <si>
    <t>800-IP-072-2021</t>
  </si>
  <si>
    <t>800-PS-1020-2021</t>
  </si>
  <si>
    <t>PRESTACION DE SERVICIOS PARA ACTUALIZAR LA INFORMACION DEL INVENTARIO DE LA PROPIEDAD, PLANTA Y EQUIPO DE LA ENTIDAD ,MES A MES FASE IX CON SUS CORRESPONDIENTES CALCULOS DE DEPRECIACIONES PARA LA GENERACION DE COMPROBANTES Y ASIENTOS CONTABLES QUE REQUIERE REALIZAR EMCALI.</t>
  </si>
  <si>
    <t>PRICEWATERHOUSECOOPERS ASESORES GERENCIALES LTDA</t>
  </si>
  <si>
    <t>800-IP-082-2021</t>
  </si>
  <si>
    <t>800-PS-1110-2021</t>
  </si>
  <si>
    <t>PRESTACION DE SERVICIOS PROFESIONALES COMO PSICOLOGO EN LA UNIDAD GESTION TELENTO HUMANO Y ORGANIZACIONAL DE LA GERENCIA DE AREA GESTION HUMANA Y ACTIVOS,</t>
  </si>
  <si>
    <t>CARLOS ALBERTO FIERRO PASTRANA</t>
  </si>
  <si>
    <t>800-IP-086-2021</t>
  </si>
  <si>
    <t>800-PS-1137-2021</t>
  </si>
  <si>
    <t>PRESTACION DE SERVICIOS DE APOYO A LA GESTION EN LA UNIDAD GESTION COMPENSACION Y BENEFICIOS DE LA GERENCIA DE AREA GESTION HUMANA Y ACTIVOS.</t>
  </si>
  <si>
    <t>2021/06/15</t>
  </si>
  <si>
    <t>DANNY FERNANDA PAPAMIJA GOMEZ</t>
  </si>
  <si>
    <t>800-IP-083-2021</t>
  </si>
  <si>
    <t>800-PS-1138-2021</t>
  </si>
  <si>
    <t>FRANCISCO JAVIER BERMEO TRUJILLO</t>
  </si>
  <si>
    <t>800-IP-084-2021</t>
  </si>
  <si>
    <t>800-PS-1139-2021</t>
  </si>
  <si>
    <t>JUAN ESTEBAN CANTERO GOMEZ</t>
  </si>
  <si>
    <t>800-IP-085-2021</t>
  </si>
  <si>
    <t>800-PS-1140-2021</t>
  </si>
  <si>
    <t>800-IP-077-2021</t>
  </si>
  <si>
    <t>800-PS-1231-2021</t>
  </si>
  <si>
    <t>PRESTAR EL SERVICIO ESPECIALIZADO DE ASESORIA Y ACOMPAÑAMIENTO PARA IMPLEMENTACION DEL MODELO GESTION DEL CAMBIO ORGANIZACIONAL, FASE III</t>
  </si>
  <si>
    <t>2021/10/31</t>
  </si>
  <si>
    <t>SOLEX COLOMBIA S.A.S.</t>
  </si>
  <si>
    <t>800-IP-088-2021</t>
  </si>
  <si>
    <t>800-PS-1235-2021</t>
  </si>
  <si>
    <t>HEIDI  RAMIREZ GALLEGO</t>
  </si>
  <si>
    <t>800-IP-079-2021</t>
  </si>
  <si>
    <t>800-PS-1241-2021</t>
  </si>
  <si>
    <t>REALIZAR CAPACITACION EN TRABAJO SEGURO EN ALTURAS, DE CONFORMIDAD CON LA NORMATIVIDAD VIGENTE.</t>
  </si>
  <si>
    <t>2021/11/30</t>
  </si>
  <si>
    <t>RLJ INGENIERIA  Y CONSULTORIA E.U.</t>
  </si>
  <si>
    <t>800-IP-089-2021</t>
  </si>
  <si>
    <t>800-PS-1271-2021</t>
  </si>
  <si>
    <t>PRESTACION DE SERVICIOS DE APOYO TECNICO EN LA UNIDAD DE GESTION TALENTO HUMANO Y ORGANIZACIONAL DE LA GERENCIA DE AREA GESTION HUMANA Y ACTIVOS.</t>
  </si>
  <si>
    <t>FABIAN MAURICIO GOMEZ JIMENEZ</t>
  </si>
  <si>
    <t>800-IP-081-2021</t>
  </si>
  <si>
    <t>800-PS-1333-2021</t>
  </si>
  <si>
    <t>REALIZAR CAPACITACION EN REENTRENAMIENTO EN VIGILANCIA Y SEGURIDAD CON ENFASIS EN DERECHOS HUMANOS, SEGURIDAD Y SALUD EN EL TRABAJO, DIRIGIDA A PERSONAL DE LA UNIDAD SEGURIDAD FISICA Y ELECTRONICA DE LA GERENCIA DE AREA GESTION HUMANA Y ACTIVOS</t>
  </si>
  <si>
    <t>ACADEMIA DE CAPACITACION EN VIGILANCIA DE SEGURIDAD PRIVADA SIGMA LTDA.</t>
  </si>
  <si>
    <t>800-IP-097-2021</t>
  </si>
  <si>
    <t>800-PS-1463-2021</t>
  </si>
  <si>
    <t>PRESTACION DE SERVICIOS PROFESIONALES EN LA UNIDAD GESTION COMPENSACION Y BENEFICIOS DE LA GERENCIA DE AREA GESTION HUMANA Y ACTIVOS</t>
  </si>
  <si>
    <t>800-IP-099-2021</t>
  </si>
  <si>
    <t>800-PS-1464-2021</t>
  </si>
  <si>
    <t>800-IP-100-2021</t>
  </si>
  <si>
    <t>800-PS-1465-2021</t>
  </si>
  <si>
    <t>800-IP-101-2021</t>
  </si>
  <si>
    <t>800-PS-1466-2021</t>
  </si>
  <si>
    <t>800-IP-102-2021</t>
  </si>
  <si>
    <t>800-PS-1467-2021</t>
  </si>
  <si>
    <t>PRESTACION DE SERVICIO DE APOYO A LA GESTION EN LA UNIDAD SEGURIDAD Y SALUD EN EL TRABAJO  DE LA GERENCIA DE AREA GESTION HUMANA Y ACTIVOS.</t>
  </si>
  <si>
    <t>800-IP-109-2021</t>
  </si>
  <si>
    <t>800-PS-1468-2021</t>
  </si>
  <si>
    <t>800-IP-104-2021</t>
  </si>
  <si>
    <t>800-PS-1469-2021</t>
  </si>
  <si>
    <t>JULIO CESAR DUARTE GOMEZ</t>
  </si>
  <si>
    <t>800-IP-110-2021</t>
  </si>
  <si>
    <t>800-PS-1470-2021</t>
  </si>
  <si>
    <t>PRESTACION DE SERVICIOS DE APOYO TECNICO EN LA UNIDAD GESTION TALENTO HUMANO Y ORGANIZACIONAL DE LA GERENCIA DE AREA GESTION HUMANA Y ACTIVOS.</t>
  </si>
  <si>
    <t>800-IP-106-2021</t>
  </si>
  <si>
    <t>800-PS-1472-2021</t>
  </si>
  <si>
    <t>PRESTACION DE SERVICIOS COMO PROFESIONAL EN SALUD OCUPACIONAL EN LA UNIDAD SEGURIDAD Y SALUD EN EL TRABAJO  DE LA GERENCIA DE AREA GESTION HUMANA Y ACTIVOS.</t>
  </si>
  <si>
    <t>PUENTES HERRERA PAOLA ANDREA</t>
  </si>
  <si>
    <t>800-IP-105-2021</t>
  </si>
  <si>
    <t>800-PS-1583-2021</t>
  </si>
  <si>
    <t>PRESTACION DE SERVICIOS PROFESIONALES ESPECIALIZADOS COMO INGENIERO DE SISTEMAS EN LA UNIDAD GESTION DE ACTIVOS DE LA GERENCIA DE AREA GESTION HUMANA Y ACTIVOS PARA EL PROYECTO DE IMPLEMENTACION DEL SISTEMA INTEGRAL DE GESTION DE ACTIVOS DE EMCALI EICE ESP</t>
  </si>
  <si>
    <t>WILSON MAURICIO MENDOZA SANCHEZ</t>
  </si>
  <si>
    <t>800-IP-098-2021</t>
  </si>
  <si>
    <t>800-PS-1584-2021</t>
  </si>
  <si>
    <t>PRESTACION DE SERVICIOS PROFESIONALES COMO INGENIERA MECATRONICA EN LA UNIDAD GESTION DE ACTIVOS DE LA GERENCIA DE AREA GESTION HUMANA Y ACTIVOS PARA EL PROYECTO DE IMPLEMENTACION DEL SISTEMA INTEGRAL DE GESTION DE ACTIVOS DE EMCALI EICE ESP</t>
  </si>
  <si>
    <t>2021/10/15</t>
  </si>
  <si>
    <t>800-IP-096-2021</t>
  </si>
  <si>
    <t>800-PS-1587-2021</t>
  </si>
  <si>
    <t>PRESTACION DE SERVICIOS PROFESIONALES COMO COMUNICADORA SOCIAL EN LA UNIDAD GESTION DE ACTIVOS DE LA GERENCIA DE AREA GESTION HUMANA Y ACTIVOS PARA EL PROYECTO DE IMPLEMENTACION DEL SISTEMA INTEGRAL DE GESTION DE ACTIVOS DE EMCALI EICE ESP</t>
  </si>
  <si>
    <t>ALEJANDRA PATRICIA ARIAS LUGO</t>
  </si>
  <si>
    <t>800-IP-111-2021</t>
  </si>
  <si>
    <t>800-PS-1588-2021</t>
  </si>
  <si>
    <t>PRESTACION DE SERVICIOS PROFESIONALES ESPECIALIZADOS COMO ADMINISTRADORA DE EMPRESAS EN LA UNIDAD GESTION COMPENSACION Y BENEFICIOS DE LA GERENCIA DE AREA GESTION HUMANA Y ACTIVOS.</t>
  </si>
  <si>
    <t>800-IP-092-2021</t>
  </si>
  <si>
    <t>800-PS-1621-2021</t>
  </si>
  <si>
    <t>REALIZAR ESTRATEGIAS DE SENSIBILIZACION Y PREVENCION DE CONSUMO DE SUSTANCIAS PSICOACTIVAS EN EMCALI</t>
  </si>
  <si>
    <t>GRUPO MENTESANA S.A.S.</t>
  </si>
  <si>
    <t>800-IP-087-2021</t>
  </si>
  <si>
    <t>800-PS-1699-2021</t>
  </si>
  <si>
    <t>DISEÑAR E IMPLEMENTAR METODOLOGIAS Y TECNICAS PARA LA GENERACION Y TRANSFERENCIA DE CONOCIMIENTO, ALINEADO CON MODELO DE GESTION DEL CONOCIMIENTO DE EMCALI</t>
  </si>
  <si>
    <t>2021/12/30</t>
  </si>
  <si>
    <t>800-IP-115-2021</t>
  </si>
  <si>
    <t>800-PS-1712-2021</t>
  </si>
  <si>
    <t>PRESTACION DE SERVICIOS DE APOYO A LA GESTION EN LA UNIDAD GESTION TALENTO HUMANO Y ORGANIZACIONAL DE LA GERENCIA DE AREA GESTION HUMANA Y ACTIVOS.</t>
  </si>
  <si>
    <t>2021/11/15</t>
  </si>
  <si>
    <t>LINA SILVANA BERON VELASCO</t>
  </si>
  <si>
    <t>800-IP-091-2021</t>
  </si>
  <si>
    <t>800-PS-1742-2021</t>
  </si>
  <si>
    <t>PROMOVER, COORDINAR, DIRIGIR, BRINDAR APOYO TECNICO Y LOGISTICO PARA EL ENTRENAMIENTO Y PRACTICA DEPORTIVA DE LOS SERVIDORES PUBLICOS DE EMCALI EICE ESP</t>
  </si>
  <si>
    <t>800-IP-093-2021</t>
  </si>
  <si>
    <t>800-PS-1748-2021</t>
  </si>
  <si>
    <t>MODERNIZAR LOS MANUALES DE FUNCIONES Y COMPETENCIAS LABORALES DE EMCALI E.I.C.E. E.S.P., ACTUALIZANDO LOS ELEMENTOS CONSTITUTIVOS DEL MISMO E INCORPORANDO EL MODELO DE GESTION POR COMPETENCIAS, ALINEADO A LOS MACROPROCESOS Y PROCESOS DEFINIDOS EN EL MOP Y SEGUN LA NORMATIVA VIGENTE Y ESTABLECER LOS CONOCIMIENTOS, HABILIDADES O ACTITUDES PARA LAS COMPETENCIAS DEFINIDAS.</t>
  </si>
  <si>
    <t>KORAL SOLUTIONS S.A.S.</t>
  </si>
  <si>
    <t>800-IP-122-2021</t>
  </si>
  <si>
    <t>800-PS-1780-2021</t>
  </si>
  <si>
    <t>PRESTACION DE SERVICIOS PROFESIONALES COMO ECONOMISTA EN LA UNIDAD GESTION COMPENSACION Y BENEFICIOS DE LA GERENCIA DE AREA GESTION HUMANA Y ACTIVOS.</t>
  </si>
  <si>
    <t>MARIBEL BONILLA PARDO</t>
  </si>
  <si>
    <t>800-IP-094-2021</t>
  </si>
  <si>
    <t>800-PS-1875-2021</t>
  </si>
  <si>
    <t>Realizar talleres virtuales y/o presenciales de intervención para brindar acompañamiento y orientación a los servidores públicos para el manejo del duelo y aceptación de la pérdida</t>
  </si>
  <si>
    <t xml:space="preserve">ARQUIDIOCESIS DE CALI </t>
  </si>
  <si>
    <t>900-IP-132-2021</t>
  </si>
  <si>
    <t>800-CCT-2042-2021</t>
  </si>
  <si>
    <t>Consultoría en lo relacionado con la parte contable y financiera de la normalización del pasivo pensional de EMCALI</t>
  </si>
  <si>
    <t>JUAN FELIPE JIMENEZ TRUCCO</t>
  </si>
  <si>
    <t>800-IP-090-2021</t>
  </si>
  <si>
    <t>800-GA-PS-1652-2021</t>
  </si>
  <si>
    <t>Prestar los servicios de intermediación de seguros de manera integral que incluya la asesoría en la contratación del programa de seguros y la administradora de riesgos laborales para el adecuado cubrimiento de los riesgos de las personas, de los bienes e intereses patrimoniales de propiedad y/o a cargo de EMCALI EICE ESP y de aquellos por los que sea o llegare hacer legalmente responsable y asesora a EMCALI EICE ESP definiendo la clase y alcance de las garantías que deben ser exigidas en los procesos contractuales de conformidad con la valoración que se haga de los riesgos que deben ser asumidos por los contratistas</t>
  </si>
  <si>
    <t>UNIÓN TEMPORAL GONSEGUROS S.A - CORRECOL S.A</t>
  </si>
  <si>
    <t>800-IP-119-2021</t>
  </si>
  <si>
    <t>800-PS-2027-2021</t>
  </si>
  <si>
    <t>Realizar las actividades de prevención, preparación y respuesta ante escenarios de emergencia en las sedes y plantas de EMCALI EICE ESP.</t>
  </si>
  <si>
    <t>CUERPO DE BOMBEROS VOLUNTARIOS DE CALI</t>
  </si>
  <si>
    <t>800-IP-116-2021</t>
  </si>
  <si>
    <t>800-PS-2028-2021</t>
  </si>
  <si>
    <t>Realizar auditoria al sistema de gestión de seguridad y salud en el trabajo "SGSST" de EMCALI EICE ESP.</t>
  </si>
  <si>
    <t xml:space="preserve">CONTROL OCUPACIONAL SAS </t>
  </si>
  <si>
    <t>800-IP-133-2021</t>
  </si>
  <si>
    <t>800-CI-2017-2021</t>
  </si>
  <si>
    <t xml:space="preserve">Realizar la interventoria tecnica administrativa, financiera y legal del contrato No 800-PS-1808-2019 suscripto entre las empresas municipales de cali EMCALI   EICE ESP Yy la compañía THE WOODHOUSE PARTNERSHIP LIMITED COLOMBIAN BRANCH , para la implementación de sistema integral de gestón de activos para la certificación de EMCALI EICE ESP bajo los parametros establecidos en la  norma ISO 55001 , incluyendo el periodo de liquidación del contrato </t>
  </si>
  <si>
    <t>RUSSELL BEDFORD MCA AUDIT S.A.S</t>
  </si>
  <si>
    <t>800-IP-131-2021</t>
  </si>
  <si>
    <t>800-CCT-2016-2021</t>
  </si>
  <si>
    <t>Prestación de servicios de consultoría y acompañamiento en el desarrollo de un ejercicio de arquitectura empresarial para la articulación del soporte tecnológico necesario en la Implementación del Sistema Integral de Gestión de Activos para la certificación de EMCALI EICE ESP bajo los parámetros establecidos en la NORMA ISO 55001</t>
  </si>
  <si>
    <t>800-IP-126-2021</t>
  </si>
  <si>
    <t>800-PS-2115-2021</t>
  </si>
  <si>
    <t>Realizar el avalúo de lote de terreno y de la obra civil del tanque No. 42.</t>
  </si>
  <si>
    <t xml:space="preserve">SOCIEDAD COLOMBIANA DE ARQUITECTOS DEL VALLE DEL CAUCA </t>
  </si>
  <si>
    <t>No aplica</t>
  </si>
  <si>
    <t>00072273.</t>
  </si>
  <si>
    <t>SERVICIO DE TELEFONIA CELULAR PARA FUNCIONARIOS DEL CORPORATIVO DE EMCALI EICE ESP. PLAZO DESDE LA FACTURA DEL 27012020 HASTA EL 26122021.</t>
  </si>
  <si>
    <t>2021/12/26</t>
  </si>
  <si>
    <t>COLOMBIA TELECOMUNICACIONES S.A.  E.S.P</t>
  </si>
  <si>
    <t>800-AA-001-2021</t>
  </si>
  <si>
    <t>800-CIA-1957-2021</t>
  </si>
  <si>
    <t>Atender y tramitar todos los servicios legales inherentes al parque automotor de EMCALI</t>
  </si>
  <si>
    <t xml:space="preserve">CENTRO DE DIAGNOSTICO AUTOMOTOR DEL VALLE LTDA </t>
  </si>
  <si>
    <t>Manual de Contratación Art. 3</t>
  </si>
  <si>
    <t>900-IP-0509-2021</t>
  </si>
  <si>
    <t>900-IP-0415-2021</t>
  </si>
  <si>
    <t>700-GF-IP-055-2021</t>
  </si>
  <si>
    <t>700-GF-IP-056-2021</t>
  </si>
  <si>
    <t>400-IP-132-2021</t>
  </si>
  <si>
    <t>400-IP-133-2021</t>
  </si>
  <si>
    <t>900-IP-0002-2021</t>
  </si>
  <si>
    <t>900-PS-0128-2021</t>
  </si>
  <si>
    <t>Prestacion de servicios profesionales de Asesoría en la ejecucion y Gestión del Abastecimiento Empresarial en las etapas de planeacion, precontractual, contractual y post - contractual en la Gerencia de área de Abastecimiento Empresarial de EMCALI EICE ESP.</t>
  </si>
  <si>
    <t>12 MESES</t>
  </si>
  <si>
    <t>AYDEE SELENY OVALLE</t>
  </si>
  <si>
    <t>900-IP-0008-2021</t>
  </si>
  <si>
    <t>900-PS-0129-2021</t>
  </si>
  <si>
    <t xml:space="preserve">Prestación de servicios profesionales para el apoyo en la ejecución y gestión de Abastecimiento Empresarial en las etapas de planeación, precontractual, contractual y post-contractual en la Gerencia de Área de Abastecimiento Empresarial de EMCALI E.I.C.E E.S.P  </t>
  </si>
  <si>
    <t>HAROLD MONDRAGON DUCUARÁ</t>
  </si>
  <si>
    <t>900-IP-0015-2021</t>
  </si>
  <si>
    <t>900-PS-0130-2021</t>
  </si>
  <si>
    <t>Prestacion de servicios profesionales de Asesoría en la ejecucion y Gestión del Abastecimiento Empresarial en las etapas de planeacion, precontractual, contractual y post - contractual en la Gerencia de área de Abastecimiento Empresarial de EMCALI EICE ES</t>
  </si>
  <si>
    <t>JUAN MANUEL DUQUE</t>
  </si>
  <si>
    <t>900-IP-0003-2021</t>
  </si>
  <si>
    <t>900-PS-0131-2021</t>
  </si>
  <si>
    <t>JUAN PABLO QUIMBAYO</t>
  </si>
  <si>
    <t>900-IP-0010-2021</t>
  </si>
  <si>
    <t>900-PS-0132-2021</t>
  </si>
  <si>
    <t>Prestación de servicios de apoyo a los procesos administrativos de la Gerencia de Área de Abastecimiento Empresarial de EMCALI E.I.C.E E.S.P</t>
  </si>
  <si>
    <t>JULIO CESAR ERAZO</t>
  </si>
  <si>
    <t>900-IP-0014-2021</t>
  </si>
  <si>
    <t>900-PS-0133-2021</t>
  </si>
  <si>
    <t xml:space="preserve">Prestación de servicios profesionales de Asesoria en las etapas de planeación, precontractual, contractual y post-contractual en la Gerencia de Área de Abastecimiento Empresarial de EMCALI E.I.C.E E.S. P  </t>
  </si>
  <si>
    <t>LAURA MARCELA PIMIENTA</t>
  </si>
  <si>
    <t>900-IP-0007-2021</t>
  </si>
  <si>
    <t>900-PS-0134-2021</t>
  </si>
  <si>
    <t>LINA MARCELA ECHAVARRIA</t>
  </si>
  <si>
    <t>900-IP-0011-2021</t>
  </si>
  <si>
    <t>900-PS-0135-2021</t>
  </si>
  <si>
    <t>LUZ ANGELLY SAA</t>
  </si>
  <si>
    <t>900-IP-0013-2021</t>
  </si>
  <si>
    <t>900-PS-0136-2021</t>
  </si>
  <si>
    <t>MARIA JOSE MONEDERO RAMIREZ</t>
  </si>
  <si>
    <t>900-IP-0001-2021</t>
  </si>
  <si>
    <t>900-PS-0137-2021</t>
  </si>
  <si>
    <t>Prestación de servicios de apoyo técnico de los procesos administrativos de la Gerencia de Área de Abastecimiento Empresarial de EMCALI E.I.C.E E.S.P</t>
  </si>
  <si>
    <t>MONICA D´HARO BURGOS</t>
  </si>
  <si>
    <t>900-IP-0016-2021</t>
  </si>
  <si>
    <t>900-PS-0138-2021</t>
  </si>
  <si>
    <t xml:space="preserve">PRESTACIÓN DE SERVICIOS PROFESIONALES DE ASESORÍA EN LAS ETAPAS DE PLANEACIÓN, PRECONTRACTUAL, CONTRACTUAL Y POST-CONTRACTUAL EN LA GERENCIA DE ÁREA DE ABASTECIMIENTO EMPRESARIAL DE EMCALI E.I.C.E E.S.P </t>
  </si>
  <si>
    <t>PABLO ENRIQUE CAICEDO QUINAYAS</t>
  </si>
  <si>
    <t>900-PS-0139-2021</t>
  </si>
  <si>
    <t>Prestación de servicios profesionales de apoyo jurídico a los procesos administrativos de todas las áreas funcionales de la gerencia de área de abastecimiento empresarial de Emcali E.I.C.E. E.S.P</t>
  </si>
  <si>
    <t>SILVIA PATRICIA GALINDO SALAS</t>
  </si>
  <si>
    <t>900-IP-0006-2021</t>
  </si>
  <si>
    <t>900-PS-0140-2021</t>
  </si>
  <si>
    <t>SONIA ORTIZ GUTIERREZ</t>
  </si>
  <si>
    <t>900-IP-0009-2021</t>
  </si>
  <si>
    <t>900-PS-0141-2021</t>
  </si>
  <si>
    <t>Prestacion de servicios profesionales para el apoyo en la ejecucion y gestion del Abastecimiento Empresarial en las etapas de planeacion, precontractual, contractual y pos-contractual en la Gerencia de Área de Abastecimiento Empresarial</t>
  </si>
  <si>
    <t>VALENTINA GARCÍA MORALES</t>
  </si>
  <si>
    <t>900-IP-0005-2021</t>
  </si>
  <si>
    <t>900-PS-0142-2021</t>
  </si>
  <si>
    <t>VIAGNERY LOPEZ RIZO</t>
  </si>
  <si>
    <t>900-IP-0004-2021</t>
  </si>
  <si>
    <t>900-PS-0143-2021</t>
  </si>
  <si>
    <t xml:space="preserve">Prestación de servicios de apoyo a los procesos administrativos de la Gerencia de Abastecimiento Empresarial de EMCALI EICE ESP.  </t>
  </si>
  <si>
    <t>ZAMARA VIVANCO</t>
  </si>
  <si>
    <t>900-IP-0018-2021</t>
  </si>
  <si>
    <t>900-PS-0312-2021</t>
  </si>
  <si>
    <t>Prestación de servicios profesionales para el apoyo en la ejecución y gestión del Abastecimiento Empresarial en las etapas de planeación, precontractual, contractual y post-contractual en la Gerencia de Área de Abastecimiento Empresarial de EMCALI E.I.C.E E.S.P</t>
  </si>
  <si>
    <t>LUISA FERNANDA FAJARDO GIL</t>
  </si>
  <si>
    <t>900-IP-0020-2021</t>
  </si>
  <si>
    <t>900-PS-0381-2021</t>
  </si>
  <si>
    <t>Prestación de servicios profesionales para el apoyo en la ejecución y gestión de Abastecimiento Empresarial en las etapas de planeación, precontractual, contractual y post-contractual en la Gerencia de Área de Abastecimiento Empresarial de EMCALI E.I.C.E E.S.P</t>
  </si>
  <si>
    <t>HENRY ALBERTO HOYOS OLAYA</t>
  </si>
  <si>
    <t>900-IP-021-2021</t>
  </si>
  <si>
    <t>900-PS-0409-2021</t>
  </si>
  <si>
    <t xml:space="preserve">Prestación de servicios profesionales para el apoyo en la ejecución y gestión del Abastecimiento Empresarial en las etapas de planeación, precontractual, contractual y post-contractual en la Gerencia de Área de Abastecimiento Empresarial de EMCALI E.I.C.E E.S. P  </t>
  </si>
  <si>
    <t>11 MESES</t>
  </si>
  <si>
    <t>ANA MARIA GIL RODRIGUEZ</t>
  </si>
  <si>
    <t>900-IP-0023-2021</t>
  </si>
  <si>
    <t>900-PS-0410-2021</t>
  </si>
  <si>
    <t>LEIDY DIANA FRANCO</t>
  </si>
  <si>
    <t>900-IP-0022-2021</t>
  </si>
  <si>
    <t>900-PS-0411-2021</t>
  </si>
  <si>
    <t>9 MESES</t>
  </si>
  <si>
    <t>MAURICIO COLLAZOS</t>
  </si>
  <si>
    <t>900-IP-0027-2021</t>
  </si>
  <si>
    <t>900-PS-0412-2021</t>
  </si>
  <si>
    <t>SANDRA TERESA MARIN</t>
  </si>
  <si>
    <t>900-IP-0029-2021</t>
  </si>
  <si>
    <t>900-PS-0413-2021</t>
  </si>
  <si>
    <t>PAOLA ANDREA BELTRAN ORDOÑEZ</t>
  </si>
  <si>
    <t>900-IP-0030-2021</t>
  </si>
  <si>
    <t>900-PS-0414-2021</t>
  </si>
  <si>
    <t>Prestación de servicios profesionales de apoyo a los procesos administrativos de todas las áreas funcionales de la Gerencia de Área de Abastecimiento Empresarial de EMCALI E.I.C.E E.S.P.</t>
  </si>
  <si>
    <t>JHON JARO GIRON</t>
  </si>
  <si>
    <t>900-IP-0032-2021</t>
  </si>
  <si>
    <t>900-PS-0415-2021</t>
  </si>
  <si>
    <t>Prestación de servicios de apoyo a los procesos administrativos de todas las áreas funcionales de la Gerencia de Área de Abastecimiento Empresarial de EMCALI E.I.C.E E.S.P.</t>
  </si>
  <si>
    <t>VIVIANA SALDARRIAGA JORDAN</t>
  </si>
  <si>
    <t>900-IP-0026-2021</t>
  </si>
  <si>
    <t>900-PS-0416-2021</t>
  </si>
  <si>
    <t>CAROLINA MENA SANCLEMENTE</t>
  </si>
  <si>
    <t>900-IP-0033-2021</t>
  </si>
  <si>
    <t>900-PS-0417-2021</t>
  </si>
  <si>
    <t>MACELA CALERO MENDEZ</t>
  </si>
  <si>
    <t>900-IP-0034-2021</t>
  </si>
  <si>
    <t>900-PS-0418-2021</t>
  </si>
  <si>
    <t>Prestación de servicios de apoyo técnico de los procesos administrativos de la Gerencia de Área de Abastecimiento Empresarial de EMCALI E.I.C.E E.S.P.</t>
  </si>
  <si>
    <t>MARIA FERNANDA ALVAREZ</t>
  </si>
  <si>
    <t>900-IP-035-2021</t>
  </si>
  <si>
    <t>900-PS-0419-2021</t>
  </si>
  <si>
    <t>LAURA JULIANA PALENCIA</t>
  </si>
  <si>
    <t>900-IP-0039-2021</t>
  </si>
  <si>
    <t>900-PS-0421-2021</t>
  </si>
  <si>
    <t>CAMILO ANDRES NUÑEZ</t>
  </si>
  <si>
    <t>900-IP-0040-2021</t>
  </si>
  <si>
    <t>900-PS-0422-2021</t>
  </si>
  <si>
    <t>ANDRES MUÑOZ JIMENEZ</t>
  </si>
  <si>
    <t>900-IP-0036-2021</t>
  </si>
  <si>
    <t>900-PS-0420-2021</t>
  </si>
  <si>
    <t>HAROLD ANDRES NARVAEZ MOTATO</t>
  </si>
  <si>
    <t>900-IP-0041-2021</t>
  </si>
  <si>
    <t>900-PS-0423-2021</t>
  </si>
  <si>
    <t xml:space="preserve">Prestación de servicios  profesionales de asesoría en la ejecución y gestión del Abastecimiento Empresarial en las etapas de planeación, precontractual, contractual y post-contractual en la Gerencia de Área de Abastecimiento Empresarial de EMCALI E.I.C.E E.S.P </t>
  </si>
  <si>
    <t>MARCIA ANDREA RAMIREZ</t>
  </si>
  <si>
    <t>900-IP-0044-2021</t>
  </si>
  <si>
    <t>900-PS-0394-2021</t>
  </si>
  <si>
    <t>ANGELA CASTIBLANCO</t>
  </si>
  <si>
    <t>900-IP-0038-2021</t>
  </si>
  <si>
    <t>900-PS-0424-2021</t>
  </si>
  <si>
    <t>ELIZABETH VASQUEZ</t>
  </si>
  <si>
    <t>900-IP-0025-2021</t>
  </si>
  <si>
    <t>900-PS-0425-2021</t>
  </si>
  <si>
    <t>CRISTIAN  ENRIQUE BURBANO</t>
  </si>
  <si>
    <t>900-IP-0043-2021</t>
  </si>
  <si>
    <t>900-PS-0426-2021</t>
  </si>
  <si>
    <t>RAFAEL ALEJANDRO MOLINA PATIÑO</t>
  </si>
  <si>
    <t>900-IP-0024-2021</t>
  </si>
  <si>
    <t>900-PS-0427-2021</t>
  </si>
  <si>
    <t>JUAN FERNANDO NEIRA</t>
  </si>
  <si>
    <t>900-IP-0031-2021</t>
  </si>
  <si>
    <t>900-PS-0428-2021</t>
  </si>
  <si>
    <t>JUAN CARLOS CUADROS</t>
  </si>
  <si>
    <t>900-PS-0429-2021</t>
  </si>
  <si>
    <t>JUAN CAMILO GUEVARA  ORTIZ</t>
  </si>
  <si>
    <t>900-IP-0037-2021</t>
  </si>
  <si>
    <t>900-PS-0430-2021</t>
  </si>
  <si>
    <t>IVAN FERNANDO ALDANA</t>
  </si>
  <si>
    <t>900-IP-0051-2021</t>
  </si>
  <si>
    <t>900-PS-0624-2021</t>
  </si>
  <si>
    <t xml:space="preserve">Prestacion de servicios profesionales de asesoria en la ejecucion y gestion del abastecimiento empresarial en las etapas de planeacion, precontractual,contractual y pos contractual en la Gerencia de área de Abastecimiento Empresarial.
</t>
  </si>
  <si>
    <t>HECTOR ALEJANDRO PAZ</t>
  </si>
  <si>
    <t>900-PS-0733-2021</t>
  </si>
  <si>
    <t>JUAN CARLOS RAMIREZ DELGADO</t>
  </si>
  <si>
    <t>900-PS-0804-2021</t>
  </si>
  <si>
    <t>5 MESES</t>
  </si>
  <si>
    <t>MATEO OLARTE GIRALDO</t>
  </si>
  <si>
    <t>900-IP-0083-2021</t>
  </si>
  <si>
    <t>900-PS-0850-2021</t>
  </si>
  <si>
    <t>10 MESES</t>
  </si>
  <si>
    <t>900-IP-0084-2021</t>
  </si>
  <si>
    <t>900-PS-0863-2021</t>
  </si>
  <si>
    <t xml:space="preserve">Prestación de servicios profesionales para el apoyo en la ejecución y gestión de Abastecimiento Empresarial en las etapas de planeación, precontractual, contractual y post-contractual en la Gerencia de Área de Abastecimiento Empresarial de EMCALI E.I.C.E E.S.P </t>
  </si>
  <si>
    <t>JULIO GARCIA</t>
  </si>
  <si>
    <t>900-IP-0085-2021</t>
  </si>
  <si>
    <t>900-PS-0864-2021</t>
  </si>
  <si>
    <t>BLANCA DORIS ORDOÑEZ</t>
  </si>
  <si>
    <t>900-IP-0168-2021</t>
  </si>
  <si>
    <t>900-PS-1135-2021</t>
  </si>
  <si>
    <t>8 MESES</t>
  </si>
  <si>
    <t>MABEL YESENIA RODRIGUEZ</t>
  </si>
  <si>
    <t>900-IP-0184-2021</t>
  </si>
  <si>
    <t>900-PS-1161-2021</t>
  </si>
  <si>
    <t>CAROLINA GIRALDO AYERBE</t>
  </si>
  <si>
    <t>900-IP-0218-2021</t>
  </si>
  <si>
    <t>900-PS-1173-2021</t>
  </si>
  <si>
    <t>MARIO ANDRES AREVALO</t>
  </si>
  <si>
    <t>900-IP-0219-2021</t>
  </si>
  <si>
    <t>900-PS-1174-2021</t>
  </si>
  <si>
    <t>JHON LARRY CAICEDO</t>
  </si>
  <si>
    <t>900-IP-0166-2021</t>
  </si>
  <si>
    <t>900-PS-1335-2021</t>
  </si>
  <si>
    <t>MARIA CAMILA OLIVEROS MEDINA</t>
  </si>
  <si>
    <t>900-IP-0364-2021</t>
  </si>
  <si>
    <t>900-PS-1474-2021</t>
  </si>
  <si>
    <t>900-IP-0366-2021</t>
  </si>
  <si>
    <t>900-PS-1462-2021</t>
  </si>
  <si>
    <t>900-IP-0367-2021</t>
  </si>
  <si>
    <t>900-PS-1476-2021</t>
  </si>
  <si>
    <t>900-IP-0365-2021</t>
  </si>
  <si>
    <t>900-PS-1473-2021</t>
  </si>
  <si>
    <t>900-IP-0363-2021</t>
  </si>
  <si>
    <t>900-PS-1475-2021</t>
  </si>
  <si>
    <t>900-IP-0429-2021</t>
  </si>
  <si>
    <t>900-PS-1737-2021</t>
  </si>
  <si>
    <t>JESSICA ROJAS</t>
  </si>
  <si>
    <t>900-IP-0490-2021</t>
  </si>
  <si>
    <t>900-PS-1882-2021</t>
  </si>
  <si>
    <t>LAURA MARCELA ANGEL AGUDELO</t>
  </si>
  <si>
    <t>900-IP-0510-2021</t>
  </si>
  <si>
    <t>900-PS-1952-2021</t>
  </si>
  <si>
    <t>XAIRO BELTRAN RESTREPO</t>
  </si>
  <si>
    <t>900-IP-0545-2021</t>
  </si>
  <si>
    <t>900-PS-2035-2021</t>
  </si>
  <si>
    <t xml:space="preserve">CAROLINA  GIRALDO </t>
  </si>
  <si>
    <t>200-GTI-0038-2021</t>
  </si>
  <si>
    <t>200-GTI-0037-2021</t>
  </si>
  <si>
    <t>200-GTI-0036-2021</t>
  </si>
  <si>
    <t>200-GTI-0026-2021</t>
  </si>
  <si>
    <t>200-GTI-0028-2021</t>
  </si>
  <si>
    <t>200-GTI-0029-2021</t>
  </si>
  <si>
    <t>200-IP-103-2021</t>
  </si>
  <si>
    <t>200-IP'247-2021</t>
  </si>
  <si>
    <t>6 MESES</t>
  </si>
  <si>
    <t>4 MESE</t>
  </si>
  <si>
    <t>7 MESES</t>
  </si>
  <si>
    <t>4 MESES</t>
  </si>
  <si>
    <t>DUPLICADOS</t>
  </si>
  <si>
    <t>72-73</t>
  </si>
  <si>
    <t>900-IP-0028-2021</t>
  </si>
  <si>
    <t>OK</t>
  </si>
  <si>
    <t>500-IP-0108-2021</t>
  </si>
  <si>
    <t>300-IP-1228-2021</t>
  </si>
  <si>
    <t>300-IP-1392-2021</t>
  </si>
  <si>
    <t>300-PS-1836-2021</t>
  </si>
  <si>
    <t>100-IP-019-2021</t>
  </si>
  <si>
    <t>200-AO-1409-2021</t>
  </si>
  <si>
    <t>900-IP-0454-2021</t>
  </si>
  <si>
    <t>900-IP-0583-2021</t>
  </si>
  <si>
    <t>900-IP-0576-2021</t>
  </si>
  <si>
    <t>900-AO-1931-2021</t>
  </si>
  <si>
    <t>900-IP-0518-2021</t>
  </si>
  <si>
    <t>ALMAGRARIO S.A.</t>
  </si>
  <si>
    <t>REPORTADOS POR LA GAE</t>
  </si>
  <si>
    <t>60 DÍAS</t>
  </si>
  <si>
    <t>800-IP-132-2021</t>
  </si>
  <si>
    <t>900-IP-0566-2021</t>
  </si>
  <si>
    <t>900-IP-0585-2021</t>
  </si>
  <si>
    <t>900-IP-0235-2021</t>
  </si>
  <si>
    <t>900-IP-0252-2021</t>
  </si>
  <si>
    <t>900-IP-0292-2021</t>
  </si>
  <si>
    <t>900-IP-0326-2021</t>
  </si>
  <si>
    <t>900-IP-0327-2021</t>
  </si>
  <si>
    <t>900-IP-0373-2021</t>
  </si>
  <si>
    <t>900-IP-0438-2021</t>
  </si>
  <si>
    <t>900-IP-0439-2021</t>
  </si>
  <si>
    <t>900-IP-0012-2021</t>
  </si>
  <si>
    <t>900-IP-0127-2021</t>
  </si>
  <si>
    <t>900-IP-0129-2021</t>
  </si>
  <si>
    <t>900-IP-0062-2021</t>
  </si>
  <si>
    <t>900-IP-0069-2021</t>
  </si>
  <si>
    <t>Reparación de los motores eléctricos de condensadoras y blowers de los equipos de climatización requeridos para el mantenimiento preventivo y correctivo de los aires acondicionados de los nodos de la GUENTIC de EMCALI EICE ESP que soportan lo normal operación de los equipos activos de la red TDM y NGN, garantizando la continuidad del servicio y aportando positivamente a los TMR comprometidos con
los clientes.</t>
  </si>
  <si>
    <t>900-IP-0474-2021</t>
  </si>
  <si>
    <t>Soporte y mantenimiento de aplicaciones del componente SCADA del Centro de Control Maestro Ac y Alc.</t>
  </si>
  <si>
    <t>300-AO-2003-2021</t>
  </si>
  <si>
    <t>SHEINDER ELECTRIC SYSTEMS COLOMBIA LTDA</t>
  </si>
  <si>
    <t>900-IP-0498-2021</t>
  </si>
  <si>
    <t>Realizar servicio de configuración de "Gateway de integración loT para la infraestructura AMI"</t>
  </si>
  <si>
    <t>200-AO-2111-2021</t>
  </si>
  <si>
    <t>Suministro bombas sumerjible para puente desarenador Bocatoma Cauca</t>
  </si>
  <si>
    <t>900-IP-0531-2021</t>
  </si>
  <si>
    <t>300-AO-1990-2021</t>
  </si>
  <si>
    <t>ABCE INGENIERIA Y REPRESENTACIONES SAS</t>
  </si>
  <si>
    <t>900-IP-0537-2021</t>
  </si>
  <si>
    <t>900-IP-0538-2021</t>
  </si>
  <si>
    <t>La prestación de los servicios de consultoría funcional, consultoría abap y consultoría BW, consultoría BO para el soporte y mantenimiento sobre el software implementado en EMCALI SAP HANA, y la prestación de servicios de soporte y mantenimiento preventivo y correctivo para con la plataforma SAP HANA de primer y segundo nivel, DBA.</t>
  </si>
  <si>
    <t>200-PS-2129-2021</t>
  </si>
  <si>
    <t>UNION TEMPORAL IMPLEMENTACION SAP</t>
  </si>
  <si>
    <t>Suministro, instalación y puesta en marcha de equipos espectrofotómetro y digestor en el Laboratorio de Agua Potable.</t>
  </si>
  <si>
    <t>300-AO-2039-2021</t>
  </si>
  <si>
    <t>900-IP-0554-2021</t>
  </si>
  <si>
    <t>900-IP-0553-2021</t>
  </si>
  <si>
    <t>Suministrar protectores solares y elementos de bioseguridad para mitigar, controlar y realizar un adecuado manejo del COVID-19, en EMCALI EICE ESP.</t>
  </si>
  <si>
    <t>800-AO-2135-2021</t>
  </si>
  <si>
    <t>HECTOR ANGULO SINISTERRA</t>
  </si>
  <si>
    <t>Reposición de tubería (20" a 30") en los tramos más críticos y sellamiento de válvulas en el sector industrial ACOPI-YUMBO.</t>
  </si>
  <si>
    <t>300-AO-2053-2021</t>
  </si>
  <si>
    <t>900-IP-0557-2021</t>
  </si>
  <si>
    <t>Suministro e instalación de Lamelas en los Canales Centrales del Sedimentador 1 - Parte Inicial Ubicado en la PTAP Río Cali.</t>
  </si>
  <si>
    <t>300-AO-2112-2021</t>
  </si>
  <si>
    <t>900-IP-0568-2021</t>
  </si>
  <si>
    <t>900-IP-0569-2021</t>
  </si>
  <si>
    <t>900-IP-0570-2021</t>
  </si>
  <si>
    <t>900-IP-0571-2021</t>
  </si>
  <si>
    <t>Mantenimiento preventivo a equipo de medición de tensión interfacial.</t>
  </si>
  <si>
    <t>500-AO-2102-2021</t>
  </si>
  <si>
    <t>TRANSEQUIPOS SA</t>
  </si>
  <si>
    <t>Suministro de empalmes, terminales y conectores</t>
  </si>
  <si>
    <t>500-AO-2110-2021</t>
  </si>
  <si>
    <t>Suministro de Conectores de Perforación</t>
  </si>
  <si>
    <t>500-AO-2105-2021</t>
  </si>
  <si>
    <t>PROELCO SAS</t>
  </si>
  <si>
    <t>Suministro de Accesorios  en madera para transporte de mercancias (Estibas Tipo Cuarton)</t>
  </si>
  <si>
    <t>900-AO-2127-2021</t>
  </si>
  <si>
    <t>ALFREDO MARTINEZ SAS</t>
  </si>
  <si>
    <t>900-IP-0577-2021</t>
  </si>
  <si>
    <t>900-IP-0578-2021</t>
  </si>
  <si>
    <t>Mantenimiento de gaveteros o tarjeteros y cajones de archivadores de madera, estanterías de madera de lamplanoteca para garantizar la conservación de información análoga del catastro de redes de acueducto y alcantarillado y de otros elementos del mobiliario del Centro de Control Maestro de Acueducto y Alcantarillado de la Unidad de Ingenieria de la GUENAA que presentan deterioro y se requiere tapizar o cambiar o proteger para conservar en buen estado y mejorar la presentación y seguridad del mobiliario. incluye suministro de materiales y mano de obra, colocados o instalados en el CCM.</t>
  </si>
  <si>
    <t>300-AO-2109-2021</t>
  </si>
  <si>
    <t>GUSTAVO LOPEZ LASSO</t>
  </si>
  <si>
    <t>Suministro de herrajes</t>
  </si>
  <si>
    <t>500-AO-2106-2021</t>
  </si>
  <si>
    <t>INGENIERIA EN GALVANIZADOS DE OCCIDENTE SAS</t>
  </si>
  <si>
    <t>900-IP-0595-2021</t>
  </si>
  <si>
    <t>900-IP-0599-2021</t>
  </si>
  <si>
    <t>900-IP-0600-2021</t>
  </si>
  <si>
    <t>900-IP-0604-2021</t>
  </si>
  <si>
    <t>Servicio en la Nube (SaaS) del software AutoCad (AutoCad Full, AutoCad Map 3D, AutoCad Electrical, AutoCad Civil 3D, AutoCad LT)</t>
  </si>
  <si>
    <t>200-AO-2140-2021</t>
  </si>
  <si>
    <t>MCAD TRAINIG  &amp; CONSULTING SAS</t>
  </si>
  <si>
    <t>Servicios profesionales especializados de producción la configuración un portal de acceso exclusivo fortalecer las reglas de acceso de usuarios a los servidores/maquinas virtuales que EMCALI utiliza en su operación general</t>
  </si>
  <si>
    <t>200-AO-2134-2021</t>
  </si>
  <si>
    <t>Suministro e instalación sistema de rectificador 480 VAC + T de entrada/ 125 VDC - 60 amperios, incluye banco de baterias</t>
  </si>
  <si>
    <t>300-AO-2147-2021</t>
  </si>
  <si>
    <t>STEWART Y STEVENSON DE LAS AMERICAS COLOMBIA LTDA</t>
  </si>
  <si>
    <t>Adquisición del equipo de almacenamiento para la estabilización de la infraestructura de TI, CC y Seguridad.</t>
  </si>
  <si>
    <t>200-AO-2153-2021</t>
  </si>
  <si>
    <t>NOVOPANGEA GROUP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</si>
</sst>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8" formatCode="&quot;$&quot;\ #,##0.00;[Red]\-&quot;$&quot;\ #,##0.00"/>
    <numFmt numFmtId="42" formatCode="_-&quot;$&quot;\ * #,##0_-;\-&quot;$&quot;\ * #,##0_-;_-&quot;$&quot;\ * &quot;-&quot;_-;_-@_-"/>
    <numFmt numFmtId="44" formatCode="_-&quot;$&quot;\ * #,##0.00_-;\-&quot;$&quot;\ * #,##0.00_-;_-&quot;$&quot;\ * &quot;-&quot;??_-;_-@_-"/>
    <numFmt numFmtId="43" formatCode="_-* #,##0.00_-;\-* #,##0.00_-;_-* &quot;-&quot;??_-;_-@_-"/>
    <numFmt numFmtId="164" formatCode="_(&quot;$&quot;\ * #,##0.00_);_(&quot;$&quot;\ * \(#,##0.00\);_(&quot;$&quot;\ * &quot;-&quot;??_);_(@_)"/>
    <numFmt numFmtId="165" formatCode="&quot;$&quot;\ #,##0"/>
    <numFmt numFmtId="166" formatCode="[$-240A]d&quot; de &quot;mmmm&quot; de &quot;yyyy;@"/>
    <numFmt numFmtId="167" formatCode="_(&quot;$&quot;\ * #,##0_);_(&quot;$&quot;\ * \(#,##0\);_(&quot;$&quot;\ * &quot;-&quot;??_);_(@_)"/>
    <numFmt numFmtId="168" formatCode="yyyy\-mm\-dd;@"/>
    <numFmt numFmtId="169" formatCode="_-* #,##0_-;\-* #,##0_-;_-* &quot;-&quot;??_-;_-@_-"/>
    <numFmt numFmtId="170" formatCode="_-&quot;$&quot;\ * #,##0.0_-;\-&quot;$&quot;\ * #,##0.0_-;_-&quot;$&quot;\ * &quot;-&quot;_-;_-@_-"/>
    <numFmt numFmtId="171" formatCode="&quot;$&quot;\ #,##0_);[Red]\(&quot;$&quot;\ #,##0\)"/>
  </numFmts>
  <fonts count="23" x14ac:knownFonts="1">
    <font>
      <sz val="11"/>
      <color theme="1"/>
      <name val="Calibri"/>
      <family val="2"/>
      <scheme val="minor"/>
    </font>
    <font>
      <b/>
      <sz val="11"/>
      <color theme="1"/>
      <name val="Calibri"/>
      <family val="2"/>
      <scheme val="minor"/>
    </font>
    <font>
      <sz val="11"/>
      <color theme="1"/>
      <name val="Calibri"/>
      <family val="2"/>
    </font>
    <font>
      <sz val="10"/>
      <color theme="1"/>
      <name val="Arial"/>
      <family val="2"/>
    </font>
    <font>
      <b/>
      <sz val="24"/>
      <color theme="1"/>
      <name val="Calibri"/>
      <family val="2"/>
      <scheme val="minor"/>
    </font>
    <font>
      <sz val="10"/>
      <color theme="1"/>
      <name val="Calibri"/>
      <family val="2"/>
      <scheme val="minor"/>
    </font>
    <font>
      <b/>
      <sz val="11"/>
      <name val="Arial"/>
      <family val="2"/>
    </font>
    <font>
      <sz val="10"/>
      <name val="Arial"/>
      <family val="2"/>
    </font>
    <font>
      <sz val="11"/>
      <color theme="1"/>
      <name val="Calibri"/>
      <family val="2"/>
      <scheme val="minor"/>
    </font>
    <font>
      <sz val="11"/>
      <color theme="1"/>
      <name val="Arial"/>
      <family val="2"/>
    </font>
    <font>
      <sz val="11"/>
      <name val="Arial"/>
      <family val="2"/>
    </font>
    <font>
      <sz val="11"/>
      <name val="Calibri"/>
      <family val="2"/>
      <scheme val="minor"/>
    </font>
    <font>
      <b/>
      <sz val="24"/>
      <name val="Calibri"/>
      <family val="2"/>
      <scheme val="minor"/>
    </font>
    <font>
      <b/>
      <sz val="11"/>
      <name val="Calibri"/>
      <family val="2"/>
      <scheme val="minor"/>
    </font>
    <font>
      <sz val="11"/>
      <name val="Calibri"/>
      <family val="2"/>
    </font>
    <font>
      <sz val="10"/>
      <name val="Calibri"/>
      <family val="2"/>
      <scheme val="minor"/>
    </font>
    <font>
      <sz val="11"/>
      <color rgb="FF000000"/>
      <name val="Calibri"/>
      <family val="2"/>
      <scheme val="minor"/>
    </font>
    <font>
      <sz val="9"/>
      <color theme="1"/>
      <name val="Arial"/>
      <family val="2"/>
    </font>
    <font>
      <sz val="11"/>
      <color rgb="FF000000"/>
      <name val="Arial"/>
      <family val="2"/>
    </font>
    <font>
      <sz val="9"/>
      <color rgb="FF000000"/>
      <name val="Arial"/>
      <family val="2"/>
    </font>
    <font>
      <sz val="8"/>
      <color theme="1"/>
      <name val="Calibri"/>
      <family val="2"/>
      <scheme val="minor"/>
    </font>
    <font>
      <sz val="10"/>
      <color rgb="FF000000"/>
      <name val="Arial"/>
      <family val="2"/>
    </font>
    <font>
      <b/>
      <sz val="10"/>
      <name val="Arial"/>
      <family val="2"/>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FFFF"/>
        <bgColor rgb="FFFFFFCC"/>
      </patternFill>
    </fill>
    <fill>
      <patternFill patternType="solid">
        <fgColor rgb="FFFFFFFF"/>
        <bgColor indexed="64"/>
      </patternFill>
    </fill>
    <fill>
      <patternFill patternType="solid">
        <fgColor theme="8" tint="0.79998168889431442"/>
        <bgColor indexed="64"/>
      </patternFill>
    </fill>
    <fill>
      <patternFill patternType="solid">
        <fgColor theme="0"/>
        <bgColor rgb="FFFFFFCC"/>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auto="1"/>
      </left>
      <right/>
      <top/>
      <bottom style="thin">
        <color auto="1"/>
      </bottom>
      <diagonal/>
    </border>
  </borders>
  <cellStyleXfs count="19">
    <xf numFmtId="0" fontId="0" fillId="0" borderId="0"/>
    <xf numFmtId="0" fontId="2" fillId="0" borderId="0"/>
    <xf numFmtId="42" fontId="2" fillId="0" borderId="0" applyFont="0" applyFill="0" applyBorder="0" applyAlignment="0" applyProtection="0"/>
    <xf numFmtId="0" fontId="2"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9" fillId="0" borderId="0"/>
    <xf numFmtId="0" fontId="7" fillId="0" borderId="0"/>
    <xf numFmtId="0" fontId="2" fillId="0" borderId="0"/>
    <xf numFmtId="164" fontId="8" fillId="0" borderId="0" applyFont="0" applyFill="0" applyBorder="0" applyAlignment="0" applyProtection="0"/>
    <xf numFmtId="0" fontId="2" fillId="0" borderId="0"/>
  </cellStyleXfs>
  <cellXfs count="319">
    <xf numFmtId="0" fontId="0" fillId="0" borderId="0" xfId="0"/>
    <xf numFmtId="0" fontId="0" fillId="0" borderId="0" xfId="0" applyAlignment="1">
      <alignment horizontal="center"/>
    </xf>
    <xf numFmtId="0" fontId="0" fillId="0" borderId="0" xfId="0" applyAlignment="1">
      <alignment vertical="center"/>
    </xf>
    <xf numFmtId="0" fontId="1" fillId="0" borderId="0" xfId="0" applyFont="1" applyAlignment="1">
      <alignment horizontal="center" vertical="center" wrapText="1"/>
    </xf>
    <xf numFmtId="0" fontId="5" fillId="0" borderId="0" xfId="0" applyFont="1" applyAlignment="1">
      <alignment vertical="center"/>
    </xf>
    <xf numFmtId="0" fontId="5" fillId="0" borderId="0" xfId="0" applyFont="1" applyAlignment="1">
      <alignment horizontal="center" vertical="center"/>
    </xf>
    <xf numFmtId="0" fontId="6" fillId="2" borderId="1" xfId="1" applyFont="1" applyFill="1" applyBorder="1" applyAlignment="1">
      <alignment horizontal="center" vertical="center" wrapText="1"/>
    </xf>
    <xf numFmtId="0" fontId="3" fillId="0" borderId="1" xfId="0" applyFont="1" applyBorder="1" applyAlignment="1">
      <alignment horizontal="center" vertical="center"/>
    </xf>
    <xf numFmtId="0" fontId="7" fillId="0" borderId="1" xfId="3" applyFont="1" applyFill="1" applyBorder="1" applyAlignment="1">
      <alignment horizontal="center" vertical="center"/>
    </xf>
    <xf numFmtId="0" fontId="3" fillId="0" borderId="1" xfId="0" applyFont="1" applyBorder="1" applyAlignment="1">
      <alignment vertical="center"/>
    </xf>
    <xf numFmtId="0" fontId="7" fillId="0" borderId="1" xfId="3" applyFont="1" applyFill="1" applyBorder="1" applyAlignment="1">
      <alignment horizontal="center" vertical="center" wrapText="1"/>
    </xf>
    <xf numFmtId="8" fontId="3" fillId="0" borderId="1" xfId="0" applyNumberFormat="1" applyFont="1" applyBorder="1" applyAlignment="1">
      <alignment vertical="center"/>
    </xf>
    <xf numFmtId="0" fontId="3" fillId="0" borderId="1" xfId="0" applyFont="1" applyBorder="1" applyAlignment="1">
      <alignment horizontal="center" vertical="center" wrapText="1"/>
    </xf>
    <xf numFmtId="42" fontId="3" fillId="0" borderId="1" xfId="11" applyFont="1" applyBorder="1" applyAlignment="1">
      <alignment vertical="center"/>
    </xf>
    <xf numFmtId="0" fontId="5" fillId="0" borderId="0" xfId="0" applyFont="1" applyAlignment="1">
      <alignment horizontal="center"/>
    </xf>
    <xf numFmtId="0" fontId="5" fillId="0" borderId="0" xfId="0" applyFont="1"/>
    <xf numFmtId="0" fontId="5" fillId="0" borderId="0" xfId="0" applyFont="1" applyAlignment="1">
      <alignment wrapText="1"/>
    </xf>
    <xf numFmtId="14" fontId="3" fillId="0" borderId="1" xfId="0" applyNumberFormat="1" applyFont="1" applyBorder="1" applyAlignment="1">
      <alignment horizontal="center" vertical="center"/>
    </xf>
    <xf numFmtId="0" fontId="6" fillId="2" borderId="1" xfId="1" applyFont="1" applyFill="1" applyBorder="1" applyAlignment="1">
      <alignment horizontal="center" vertical="center"/>
    </xf>
    <xf numFmtId="0" fontId="7" fillId="0" borderId="1" xfId="3" applyFont="1" applyFill="1" applyBorder="1" applyAlignment="1">
      <alignment horizontal="justify" vertical="center" wrapText="1"/>
    </xf>
    <xf numFmtId="0" fontId="9" fillId="0" borderId="1" xfId="0" applyFont="1" applyBorder="1" applyAlignment="1">
      <alignment horizontal="center" vertical="center"/>
    </xf>
    <xf numFmtId="0" fontId="10" fillId="0" borderId="1" xfId="3" applyFont="1" applyFill="1" applyBorder="1" applyAlignment="1">
      <alignment horizontal="center" vertical="center"/>
    </xf>
    <xf numFmtId="0" fontId="10" fillId="0" borderId="1" xfId="3" applyFont="1" applyFill="1" applyBorder="1" applyAlignment="1">
      <alignment horizontal="left" vertical="center" wrapText="1"/>
    </xf>
    <xf numFmtId="42" fontId="9" fillId="0" borderId="1" xfId="11" applyFont="1" applyBorder="1" applyAlignment="1">
      <alignment vertical="center"/>
    </xf>
    <xf numFmtId="14" fontId="9" fillId="0" borderId="1" xfId="0" applyNumberFormat="1" applyFont="1" applyBorder="1" applyAlignment="1">
      <alignment horizontal="center" vertical="center"/>
    </xf>
    <xf numFmtId="0" fontId="0" fillId="0" borderId="0" xfId="0" applyAlignment="1">
      <alignment horizontal="left" wrapText="1"/>
    </xf>
    <xf numFmtId="0" fontId="11" fillId="0" borderId="0" xfId="0" applyFont="1" applyAlignment="1">
      <alignment vertical="center"/>
    </xf>
    <xf numFmtId="0" fontId="6" fillId="2" borderId="4" xfId="1" applyFont="1" applyFill="1" applyBorder="1" applyAlignment="1">
      <alignment horizontal="center" vertical="center" wrapText="1"/>
    </xf>
    <xf numFmtId="0" fontId="13" fillId="0" borderId="0" xfId="0" applyFont="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left" vertical="center"/>
    </xf>
    <xf numFmtId="0" fontId="7" fillId="0" borderId="8" xfId="0" applyFont="1" applyBorder="1" applyAlignment="1">
      <alignment horizontal="center" vertical="center"/>
    </xf>
    <xf numFmtId="0" fontId="7" fillId="0" borderId="1" xfId="0" applyFont="1" applyBorder="1" applyAlignment="1">
      <alignment vertical="top" wrapText="1"/>
    </xf>
    <xf numFmtId="42" fontId="7" fillId="0" borderId="5" xfId="11" applyFont="1" applyBorder="1" applyAlignment="1">
      <alignment vertical="center"/>
    </xf>
    <xf numFmtId="42" fontId="7" fillId="0" borderId="1" xfId="11" applyFont="1" applyBorder="1" applyAlignment="1">
      <alignment vertical="center"/>
    </xf>
    <xf numFmtId="14" fontId="7" fillId="0" borderId="1" xfId="0" applyNumberFormat="1" applyFont="1" applyFill="1" applyBorder="1" applyAlignment="1">
      <alignment horizontal="center" vertical="center" wrapText="1"/>
    </xf>
    <xf numFmtId="0" fontId="7" fillId="0" borderId="1" xfId="14" applyFont="1" applyFill="1" applyBorder="1" applyAlignment="1">
      <alignment vertical="center" wrapText="1"/>
    </xf>
    <xf numFmtId="0" fontId="7" fillId="0" borderId="0" xfId="0" applyFont="1" applyAlignment="1">
      <alignment vertical="center"/>
    </xf>
    <xf numFmtId="0" fontId="7" fillId="0" borderId="7" xfId="0"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3" applyFont="1" applyFill="1" applyBorder="1" applyAlignment="1">
      <alignment horizontal="left" vertical="center" wrapText="1"/>
    </xf>
    <xf numFmtId="0" fontId="7" fillId="0" borderId="1" xfId="0" applyFont="1" applyFill="1" applyBorder="1" applyAlignment="1">
      <alignment vertical="center"/>
    </xf>
    <xf numFmtId="166" fontId="7" fillId="0" borderId="1" xfId="0" applyNumberFormat="1" applyFont="1" applyFill="1" applyBorder="1" applyAlignment="1">
      <alignment vertical="center" wrapText="1"/>
    </xf>
    <xf numFmtId="0" fontId="7" fillId="0" borderId="1" xfId="0" applyFont="1" applyFill="1" applyBorder="1" applyAlignment="1">
      <alignment horizontal="left" vertical="center"/>
    </xf>
    <xf numFmtId="0" fontId="7" fillId="0" borderId="1" xfId="15" applyFont="1" applyFill="1" applyBorder="1" applyAlignment="1">
      <alignment horizontal="left" vertical="center" wrapText="1"/>
    </xf>
    <xf numFmtId="0" fontId="7" fillId="0" borderId="1" xfId="0" applyFont="1" applyFill="1" applyBorder="1" applyAlignment="1">
      <alignment vertical="center" wrapText="1"/>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4" xfId="0" applyFont="1" applyFill="1" applyBorder="1" applyAlignment="1">
      <alignment vertical="center"/>
    </xf>
    <xf numFmtId="0" fontId="7" fillId="0" borderId="1" xfId="0" applyFont="1" applyFill="1" applyBorder="1" applyAlignment="1">
      <alignment horizontal="center" vertical="center"/>
    </xf>
    <xf numFmtId="0" fontId="7" fillId="0" borderId="4" xfId="0" applyFont="1" applyBorder="1" applyAlignment="1">
      <alignment horizontal="center" vertical="center"/>
    </xf>
    <xf numFmtId="0" fontId="7" fillId="0" borderId="4" xfId="0" applyFont="1" applyFill="1" applyBorder="1" applyAlignment="1">
      <alignment horizontal="left" vertical="center" wrapText="1"/>
    </xf>
    <xf numFmtId="0" fontId="7" fillId="0" borderId="1" xfId="0" applyFont="1" applyFill="1" applyBorder="1" applyAlignment="1">
      <alignment horizontal="justify" vertical="center" wrapText="1"/>
    </xf>
    <xf numFmtId="0" fontId="7" fillId="0" borderId="4" xfId="0" applyFont="1" applyFill="1" applyBorder="1" applyAlignment="1">
      <alignment horizontal="center" vertical="center"/>
    </xf>
    <xf numFmtId="14" fontId="7" fillId="0" borderId="4" xfId="0" applyNumberFormat="1" applyFont="1" applyFill="1" applyBorder="1" applyAlignment="1">
      <alignment horizontal="center" vertical="center" wrapText="1"/>
    </xf>
    <xf numFmtId="0" fontId="7" fillId="0" borderId="4" xfId="0" applyFont="1" applyFill="1" applyBorder="1" applyAlignment="1">
      <alignment vertical="center" wrapText="1"/>
    </xf>
    <xf numFmtId="167" fontId="7" fillId="0" borderId="5" xfId="13" applyNumberFormat="1" applyFont="1" applyBorder="1" applyAlignment="1">
      <alignment vertical="center"/>
    </xf>
    <xf numFmtId="0" fontId="11" fillId="0" borderId="0" xfId="0" applyFont="1" applyAlignment="1">
      <alignment horizontal="center" vertical="center"/>
    </xf>
    <xf numFmtId="0" fontId="11" fillId="0" borderId="0" xfId="0" applyFont="1" applyAlignment="1">
      <alignment vertical="center" wrapText="1"/>
    </xf>
    <xf numFmtId="168" fontId="6" fillId="2" borderId="1" xfId="1" applyNumberFormat="1" applyFont="1" applyFill="1" applyBorder="1" applyAlignment="1">
      <alignment horizontal="center" vertical="center" wrapText="1"/>
    </xf>
    <xf numFmtId="0" fontId="0" fillId="0" borderId="1" xfId="0" applyBorder="1" applyAlignment="1">
      <alignment horizontal="center" vertical="center"/>
    </xf>
    <xf numFmtId="0" fontId="14" fillId="0" borderId="1" xfId="3" applyFont="1" applyFill="1" applyBorder="1" applyAlignment="1">
      <alignment horizontal="center" vertical="center"/>
    </xf>
    <xf numFmtId="0" fontId="14" fillId="0" borderId="1" xfId="3" applyFont="1" applyFill="1" applyBorder="1" applyAlignment="1">
      <alignment vertical="center"/>
    </xf>
    <xf numFmtId="8" fontId="0" fillId="0" borderId="1" xfId="0" applyNumberFormat="1" applyBorder="1" applyAlignment="1">
      <alignment vertical="center"/>
    </xf>
    <xf numFmtId="168" fontId="3" fillId="0" borderId="1" xfId="0" applyNumberFormat="1" applyFont="1" applyFill="1" applyBorder="1" applyAlignment="1">
      <alignment horizontal="center" vertical="center"/>
    </xf>
    <xf numFmtId="168" fontId="3" fillId="0" borderId="1" xfId="0" applyNumberFormat="1" applyFont="1" applyBorder="1" applyAlignment="1">
      <alignment horizontal="center" vertical="center"/>
    </xf>
    <xf numFmtId="0" fontId="11" fillId="0" borderId="1" xfId="0" applyFont="1" applyBorder="1" applyAlignment="1">
      <alignment horizontal="center" vertical="center"/>
    </xf>
    <xf numFmtId="8" fontId="11" fillId="0" borderId="1" xfId="0" applyNumberFormat="1" applyFont="1" applyBorder="1" applyAlignment="1">
      <alignment vertical="center"/>
    </xf>
    <xf numFmtId="168" fontId="7" fillId="0" borderId="1" xfId="0" applyNumberFormat="1" applyFont="1" applyFill="1" applyBorder="1" applyAlignment="1">
      <alignment horizontal="center" vertical="center"/>
    </xf>
    <xf numFmtId="168" fontId="7" fillId="0" borderId="1" xfId="0" applyNumberFormat="1" applyFont="1" applyBorder="1" applyAlignment="1">
      <alignment horizontal="center" vertical="center"/>
    </xf>
    <xf numFmtId="0" fontId="15" fillId="0" borderId="0" xfId="0" applyFont="1" applyAlignment="1">
      <alignment vertical="center"/>
    </xf>
    <xf numFmtId="49" fontId="14" fillId="0" borderId="1" xfId="3" applyNumberFormat="1" applyFont="1" applyFill="1" applyBorder="1" applyAlignment="1">
      <alignment horizontal="center" vertical="center"/>
    </xf>
    <xf numFmtId="0" fontId="0" fillId="0" borderId="1" xfId="0" applyBorder="1" applyAlignment="1">
      <alignment vertical="center"/>
    </xf>
    <xf numFmtId="0" fontId="2" fillId="0" borderId="1" xfId="3" applyFill="1" applyBorder="1" applyAlignment="1">
      <alignment horizontal="center" vertical="center"/>
    </xf>
    <xf numFmtId="0" fontId="2" fillId="0" borderId="1" xfId="3" applyFill="1" applyBorder="1" applyAlignment="1">
      <alignment vertical="center"/>
    </xf>
    <xf numFmtId="0" fontId="0" fillId="0" borderId="0" xfId="0" applyAlignment="1"/>
    <xf numFmtId="0" fontId="0" fillId="0" borderId="0" xfId="0" applyAlignment="1">
      <alignment wrapText="1"/>
    </xf>
    <xf numFmtId="168" fontId="0" fillId="0" borderId="0" xfId="0" applyNumberFormat="1" applyAlignment="1">
      <alignment horizontal="center"/>
    </xf>
    <xf numFmtId="0" fontId="3" fillId="0" borderId="1" xfId="0" applyFont="1" applyBorder="1" applyAlignment="1">
      <alignment vertical="center" wrapText="1"/>
    </xf>
    <xf numFmtId="0" fontId="7" fillId="0" borderId="1" xfId="0" applyFont="1" applyFill="1" applyBorder="1" applyAlignment="1">
      <alignment horizontal="center" vertical="center" wrapText="1"/>
    </xf>
    <xf numFmtId="0" fontId="0" fillId="0" borderId="1" xfId="0" applyBorder="1" applyAlignment="1">
      <alignment vertical="center" wrapText="1"/>
    </xf>
    <xf numFmtId="169" fontId="0" fillId="0" borderId="0" xfId="12" applyNumberFormat="1" applyFont="1"/>
    <xf numFmtId="0" fontId="6" fillId="4" borderId="1" xfId="1" applyFont="1" applyFill="1" applyBorder="1" applyAlignment="1">
      <alignment horizontal="center" vertical="center" wrapText="1"/>
    </xf>
    <xf numFmtId="168" fontId="6" fillId="4" borderId="1" xfId="1" applyNumberFormat="1" applyFont="1" applyFill="1" applyBorder="1" applyAlignment="1">
      <alignment horizontal="center" vertical="center" wrapText="1"/>
    </xf>
    <xf numFmtId="169" fontId="1" fillId="0" borderId="0" xfId="12" applyNumberFormat="1" applyFont="1" applyAlignment="1">
      <alignment horizontal="center" vertical="center" wrapText="1"/>
    </xf>
    <xf numFmtId="0" fontId="3" fillId="0" borderId="1" xfId="0" applyFont="1" applyFill="1" applyBorder="1" applyAlignment="1">
      <alignment horizontal="center" vertical="center"/>
    </xf>
    <xf numFmtId="0" fontId="0" fillId="0" borderId="1" xfId="0" applyFill="1" applyBorder="1" applyAlignment="1">
      <alignment horizontal="center" vertical="center"/>
    </xf>
    <xf numFmtId="0" fontId="14" fillId="0" borderId="1" xfId="0" applyFont="1" applyFill="1" applyBorder="1" applyAlignment="1">
      <alignment horizontal="center" vertical="center"/>
    </xf>
    <xf numFmtId="0" fontId="0" fillId="0" borderId="1" xfId="0" applyFill="1" applyBorder="1" applyAlignment="1">
      <alignment vertical="center"/>
    </xf>
    <xf numFmtId="8" fontId="0" fillId="0" borderId="1" xfId="0" applyNumberFormat="1" applyFill="1" applyBorder="1" applyAlignment="1">
      <alignment vertical="center"/>
    </xf>
    <xf numFmtId="170" fontId="14" fillId="0" borderId="1" xfId="2" applyNumberFormat="1" applyFont="1" applyFill="1" applyBorder="1" applyAlignment="1">
      <alignment vertical="center"/>
    </xf>
    <xf numFmtId="168" fontId="3" fillId="0" borderId="1" xfId="0" applyNumberFormat="1" applyFont="1" applyFill="1" applyBorder="1" applyAlignment="1">
      <alignment vertical="center"/>
    </xf>
    <xf numFmtId="0" fontId="14" fillId="0" borderId="1" xfId="0" applyFont="1" applyFill="1" applyBorder="1" applyAlignment="1">
      <alignment vertical="center"/>
    </xf>
    <xf numFmtId="8" fontId="5" fillId="0" borderId="0" xfId="0" applyNumberFormat="1" applyFont="1" applyAlignment="1">
      <alignment vertical="center"/>
    </xf>
    <xf numFmtId="0" fontId="3" fillId="3" borderId="1" xfId="0" applyFont="1" applyFill="1" applyBorder="1" applyAlignment="1">
      <alignment horizontal="center" vertical="center"/>
    </xf>
    <xf numFmtId="0" fontId="0" fillId="3" borderId="1" xfId="0" applyFill="1" applyBorder="1" applyAlignment="1">
      <alignment horizontal="center" vertical="center"/>
    </xf>
    <xf numFmtId="0" fontId="14" fillId="3" borderId="1" xfId="0" applyFont="1" applyFill="1" applyBorder="1" applyAlignment="1">
      <alignment horizontal="center" vertical="center"/>
    </xf>
    <xf numFmtId="0" fontId="0" fillId="3" borderId="1" xfId="0" applyFill="1" applyBorder="1" applyAlignment="1">
      <alignment vertical="center" wrapText="1"/>
    </xf>
    <xf numFmtId="8" fontId="0" fillId="3" borderId="1" xfId="0" applyNumberFormat="1" applyFill="1" applyBorder="1" applyAlignment="1">
      <alignment vertical="center"/>
    </xf>
    <xf numFmtId="170" fontId="14" fillId="3" borderId="1" xfId="2" applyNumberFormat="1" applyFont="1" applyFill="1" applyBorder="1" applyAlignment="1">
      <alignment vertical="center"/>
    </xf>
    <xf numFmtId="168" fontId="3" fillId="3" borderId="1" xfId="0" applyNumberFormat="1" applyFont="1" applyFill="1" applyBorder="1" applyAlignment="1">
      <alignment vertical="center"/>
    </xf>
    <xf numFmtId="0" fontId="3" fillId="4" borderId="1" xfId="0" applyFont="1" applyFill="1" applyBorder="1" applyAlignment="1">
      <alignment horizontal="center" vertical="center"/>
    </xf>
    <xf numFmtId="0" fontId="14" fillId="3" borderId="1" xfId="0" applyFont="1" applyFill="1" applyBorder="1" applyAlignment="1">
      <alignment vertical="center"/>
    </xf>
    <xf numFmtId="169" fontId="5" fillId="3" borderId="0" xfId="12" applyNumberFormat="1" applyFont="1" applyFill="1" applyAlignment="1">
      <alignment vertical="center"/>
    </xf>
    <xf numFmtId="0" fontId="5" fillId="3" borderId="0" xfId="0" applyFont="1" applyFill="1" applyAlignment="1">
      <alignment vertical="center"/>
    </xf>
    <xf numFmtId="0" fontId="14" fillId="0" borderId="1" xfId="0" applyFont="1" applyFill="1" applyBorder="1" applyAlignment="1">
      <alignment horizontal="center"/>
    </xf>
    <xf numFmtId="8" fontId="3" fillId="0" borderId="1" xfId="0" applyNumberFormat="1" applyFont="1" applyFill="1" applyBorder="1" applyAlignment="1">
      <alignment vertical="center"/>
    </xf>
    <xf numFmtId="168" fontId="11" fillId="0" borderId="1" xfId="0" applyNumberFormat="1" applyFont="1" applyFill="1" applyBorder="1"/>
    <xf numFmtId="0" fontId="5" fillId="4" borderId="0" xfId="0" applyFont="1" applyFill="1" applyAlignment="1">
      <alignment vertical="center"/>
    </xf>
    <xf numFmtId="0" fontId="0" fillId="0" borderId="1" xfId="0" applyFill="1" applyBorder="1" applyAlignment="1">
      <alignment vertical="center" wrapText="1"/>
    </xf>
    <xf numFmtId="0" fontId="11" fillId="0" borderId="1" xfId="0" applyFont="1" applyFill="1" applyBorder="1" applyAlignment="1">
      <alignment vertical="center"/>
    </xf>
    <xf numFmtId="8" fontId="11" fillId="0" borderId="1" xfId="0" applyNumberFormat="1" applyFont="1" applyFill="1" applyBorder="1" applyAlignment="1">
      <alignment vertical="center"/>
    </xf>
    <xf numFmtId="168" fontId="7" fillId="0" borderId="1" xfId="0" applyNumberFormat="1" applyFont="1" applyFill="1" applyBorder="1" applyAlignment="1">
      <alignment vertical="center"/>
    </xf>
    <xf numFmtId="0" fontId="11" fillId="0" borderId="1" xfId="0" applyFont="1" applyFill="1" applyBorder="1" applyAlignment="1">
      <alignment vertical="center" wrapText="1"/>
    </xf>
    <xf numFmtId="14" fontId="3" fillId="0" borderId="1" xfId="0" applyNumberFormat="1" applyFont="1" applyFill="1" applyBorder="1" applyAlignment="1">
      <alignment vertical="center"/>
    </xf>
    <xf numFmtId="8" fontId="7" fillId="0" borderId="1" xfId="0" applyNumberFormat="1" applyFont="1" applyFill="1" applyBorder="1" applyAlignment="1">
      <alignment vertical="center"/>
    </xf>
    <xf numFmtId="168" fontId="3" fillId="3" borderId="1" xfId="0" applyNumberFormat="1" applyFont="1" applyFill="1" applyBorder="1" applyAlignment="1">
      <alignment horizontal="center" vertical="center"/>
    </xf>
    <xf numFmtId="0" fontId="15" fillId="3" borderId="0" xfId="0" applyFont="1" applyFill="1" applyAlignment="1">
      <alignment vertical="center"/>
    </xf>
    <xf numFmtId="0" fontId="11" fillId="0" borderId="1" xfId="0" applyFont="1" applyFill="1" applyBorder="1"/>
    <xf numFmtId="0" fontId="11" fillId="0" borderId="0" xfId="0" applyFont="1"/>
    <xf numFmtId="168" fontId="0" fillId="0" borderId="1" xfId="0" applyNumberFormat="1" applyFill="1" applyBorder="1"/>
    <xf numFmtId="0" fontId="0" fillId="4" borderId="0" xfId="0" applyFill="1"/>
    <xf numFmtId="0" fontId="16" fillId="0" borderId="1" xfId="0" applyFont="1" applyFill="1" applyBorder="1" applyAlignment="1">
      <alignment vertical="center" wrapText="1"/>
    </xf>
    <xf numFmtId="168" fontId="0" fillId="0" borderId="0" xfId="0" applyNumberFormat="1"/>
    <xf numFmtId="0" fontId="7" fillId="3" borderId="1" xfId="0" applyFont="1" applyFill="1" applyBorder="1" applyAlignment="1">
      <alignment horizontal="center" vertical="center"/>
    </xf>
    <xf numFmtId="0" fontId="3" fillId="3" borderId="1" xfId="3" applyFont="1" applyFill="1" applyBorder="1" applyAlignment="1">
      <alignment horizontal="center" vertical="center" wrapText="1"/>
    </xf>
    <xf numFmtId="168" fontId="7" fillId="3" borderId="1" xfId="0" applyNumberFormat="1" applyFont="1" applyFill="1" applyBorder="1" applyAlignment="1">
      <alignment horizontal="center" vertical="center"/>
    </xf>
    <xf numFmtId="0" fontId="5" fillId="0" borderId="0" xfId="0" applyFont="1" applyAlignment="1">
      <alignment horizontal="center" vertical="center" wrapText="1"/>
    </xf>
    <xf numFmtId="0" fontId="5" fillId="0" borderId="0" xfId="0" applyFont="1" applyAlignment="1">
      <alignment vertical="center" wrapText="1"/>
    </xf>
    <xf numFmtId="0" fontId="0" fillId="0" borderId="0" xfId="0" pivotButton="1" applyAlignment="1">
      <alignment vertical="center"/>
    </xf>
    <xf numFmtId="0" fontId="0" fillId="0" borderId="0" xfId="0" applyAlignment="1">
      <alignment horizontal="left" vertical="center"/>
    </xf>
    <xf numFmtId="165" fontId="0" fillId="0" borderId="0" xfId="0" applyNumberFormat="1" applyAlignment="1">
      <alignment vertical="center"/>
    </xf>
    <xf numFmtId="0" fontId="0" fillId="0" borderId="0" xfId="0" applyAlignment="1">
      <alignment horizontal="center" vertical="center"/>
    </xf>
    <xf numFmtId="0" fontId="0" fillId="0" borderId="0" xfId="0" applyNumberFormat="1" applyAlignment="1">
      <alignment horizontal="center" vertical="center"/>
    </xf>
    <xf numFmtId="0" fontId="9" fillId="3" borderId="7" xfId="0" quotePrefix="1" applyFont="1" applyFill="1" applyBorder="1" applyAlignment="1">
      <alignment horizontal="center" vertical="center"/>
    </xf>
    <xf numFmtId="0" fontId="9" fillId="0" borderId="7" xfId="0" applyFont="1" applyBorder="1" applyAlignment="1">
      <alignment horizontal="left" vertical="center"/>
    </xf>
    <xf numFmtId="0" fontId="17" fillId="0" borderId="1" xfId="0" applyFont="1" applyBorder="1" applyAlignment="1">
      <alignment vertical="center" wrapText="1"/>
    </xf>
    <xf numFmtId="43" fontId="9" fillId="0" borderId="1" xfId="12" applyFont="1" applyBorder="1" applyAlignment="1">
      <alignment horizontal="center" vertical="center" wrapText="1"/>
    </xf>
    <xf numFmtId="0" fontId="18" fillId="5" borderId="10" xfId="0" applyFont="1" applyFill="1" applyBorder="1" applyAlignment="1">
      <alignment horizontal="left" vertical="center" wrapText="1"/>
    </xf>
    <xf numFmtId="0" fontId="9" fillId="3" borderId="1" xfId="0" quotePrefix="1" applyFont="1" applyFill="1" applyBorder="1" applyAlignment="1">
      <alignment horizontal="center" vertical="center"/>
    </xf>
    <xf numFmtId="0" fontId="9" fillId="0" borderId="1" xfId="0" applyFont="1" applyBorder="1" applyAlignment="1">
      <alignment horizontal="left" vertical="center"/>
    </xf>
    <xf numFmtId="0" fontId="18" fillId="5" borderId="8" xfId="0" applyFont="1" applyFill="1" applyBorder="1" applyAlignment="1">
      <alignment horizontal="left" vertical="center" wrapText="1"/>
    </xf>
    <xf numFmtId="0" fontId="9" fillId="0" borderId="1" xfId="0" applyFont="1" applyBorder="1" applyAlignment="1">
      <alignment horizontal="left" vertical="center" wrapText="1"/>
    </xf>
    <xf numFmtId="0" fontId="18" fillId="0" borderId="8" xfId="0" applyFont="1" applyFill="1" applyBorder="1" applyAlignment="1">
      <alignment horizontal="left" vertical="center" wrapText="1"/>
    </xf>
    <xf numFmtId="0" fontId="9" fillId="3" borderId="1" xfId="0" applyFont="1" applyFill="1" applyBorder="1" applyAlignment="1">
      <alignment horizontal="center" vertical="center"/>
    </xf>
    <xf numFmtId="43" fontId="9" fillId="0" borderId="1" xfId="12" applyFont="1" applyFill="1" applyBorder="1" applyAlignment="1">
      <alignment horizontal="center" vertical="center" wrapText="1"/>
    </xf>
    <xf numFmtId="0" fontId="9" fillId="0" borderId="8" xfId="0" applyFont="1" applyFill="1" applyBorder="1" applyAlignment="1">
      <alignment vertical="center" wrapText="1"/>
    </xf>
    <xf numFmtId="0" fontId="9" fillId="0" borderId="1" xfId="0" quotePrefix="1" applyFont="1" applyBorder="1" applyAlignment="1">
      <alignment horizontal="center" vertical="center"/>
    </xf>
    <xf numFmtId="0" fontId="9" fillId="0" borderId="1" xfId="0" quotePrefix="1" applyFont="1" applyBorder="1" applyAlignment="1">
      <alignment horizontal="left" vertical="center"/>
    </xf>
    <xf numFmtId="0" fontId="17" fillId="0" borderId="7" xfId="0" applyFont="1" applyBorder="1" applyAlignment="1">
      <alignment vertical="center" wrapText="1"/>
    </xf>
    <xf numFmtId="0" fontId="17" fillId="0" borderId="1" xfId="0" applyFont="1" applyFill="1" applyBorder="1" applyAlignment="1">
      <alignment horizontal="left" vertical="center" wrapText="1"/>
    </xf>
    <xf numFmtId="0" fontId="9" fillId="0" borderId="1" xfId="0" quotePrefix="1" applyFont="1" applyFill="1" applyBorder="1" applyAlignment="1">
      <alignment horizontal="center" vertical="center"/>
    </xf>
    <xf numFmtId="0" fontId="17" fillId="0" borderId="1" xfId="0" applyFont="1" applyFill="1" applyBorder="1" applyAlignment="1">
      <alignment vertical="center" wrapText="1"/>
    </xf>
    <xf numFmtId="0" fontId="9" fillId="0" borderId="8" xfId="0" applyFont="1" applyFill="1" applyBorder="1" applyAlignment="1">
      <alignment horizontal="left" vertical="center" wrapText="1"/>
    </xf>
    <xf numFmtId="0" fontId="19" fillId="0" borderId="1" xfId="0" applyFont="1" applyFill="1" applyBorder="1" applyAlignment="1">
      <alignment vertical="top" wrapText="1"/>
    </xf>
    <xf numFmtId="0" fontId="9" fillId="0" borderId="8" xfId="0" applyFont="1" applyBorder="1" applyAlignment="1">
      <alignment vertical="center" wrapText="1"/>
    </xf>
    <xf numFmtId="0" fontId="9" fillId="0" borderId="1" xfId="0" quotePrefix="1" applyFont="1" applyFill="1" applyBorder="1" applyAlignment="1">
      <alignment horizontal="left" vertical="center"/>
    </xf>
    <xf numFmtId="0" fontId="9" fillId="3" borderId="1" xfId="0" applyFont="1" applyFill="1" applyBorder="1" applyAlignment="1">
      <alignment horizontal="left" vertical="center" wrapText="1"/>
    </xf>
    <xf numFmtId="0" fontId="17" fillId="3" borderId="1" xfId="0" applyFont="1" applyFill="1" applyBorder="1" applyAlignment="1">
      <alignment vertical="center" wrapText="1"/>
    </xf>
    <xf numFmtId="43" fontId="9" fillId="3" borderId="1" xfId="12" applyFont="1" applyFill="1" applyBorder="1" applyAlignment="1">
      <alignment horizontal="center" vertical="center" wrapText="1"/>
    </xf>
    <xf numFmtId="0" fontId="9" fillId="3" borderId="8" xfId="0" applyFont="1" applyFill="1" applyBorder="1" applyAlignment="1">
      <alignment vertical="center" wrapText="1"/>
    </xf>
    <xf numFmtId="0" fontId="9" fillId="0" borderId="1" xfId="16" applyFont="1" applyFill="1" applyBorder="1" applyAlignment="1">
      <alignment horizontal="center" vertical="center"/>
    </xf>
    <xf numFmtId="0" fontId="9" fillId="0" borderId="1" xfId="0" applyFont="1" applyBorder="1" applyAlignment="1">
      <alignment horizontal="center" vertical="center" wrapText="1"/>
    </xf>
    <xf numFmtId="0" fontId="17" fillId="0" borderId="1" xfId="0" applyFont="1" applyBorder="1" applyAlignment="1">
      <alignment wrapText="1"/>
    </xf>
    <xf numFmtId="0" fontId="7" fillId="0" borderId="1" xfId="3" applyFont="1" applyFill="1" applyBorder="1" applyAlignment="1">
      <alignment horizontal="left" vertical="center"/>
    </xf>
    <xf numFmtId="0" fontId="20" fillId="6" borderId="1" xfId="0" applyFont="1" applyFill="1" applyBorder="1" applyAlignment="1">
      <alignment horizontal="justify" vertical="center" wrapText="1"/>
    </xf>
    <xf numFmtId="0" fontId="20" fillId="0" borderId="1" xfId="0" applyFont="1" applyBorder="1" applyAlignment="1">
      <alignment horizontal="left" vertical="center" wrapText="1"/>
    </xf>
    <xf numFmtId="42" fontId="9" fillId="0" borderId="5" xfId="11" applyFont="1" applyBorder="1" applyAlignment="1">
      <alignment vertical="center"/>
    </xf>
    <xf numFmtId="0" fontId="20" fillId="6" borderId="7" xfId="0" applyFont="1" applyFill="1" applyBorder="1" applyAlignment="1">
      <alignment horizontal="justify" vertical="center" wrapText="1"/>
    </xf>
    <xf numFmtId="0" fontId="3" fillId="0" borderId="0" xfId="0" applyFont="1" applyAlignment="1">
      <alignment vertical="center"/>
    </xf>
    <xf numFmtId="0" fontId="7" fillId="3" borderId="1" xfId="0" applyFont="1" applyFill="1" applyBorder="1" applyAlignment="1" applyProtection="1">
      <alignment horizontal="center" vertical="center" wrapText="1"/>
      <protection locked="0"/>
    </xf>
    <xf numFmtId="0" fontId="7" fillId="3" borderId="1" xfId="0" applyFont="1" applyFill="1" applyBorder="1" applyAlignment="1">
      <alignment horizontal="center" vertical="center" wrapText="1"/>
    </xf>
    <xf numFmtId="1" fontId="7" fillId="3" borderId="1" xfId="11" applyNumberFormat="1" applyFont="1" applyFill="1" applyBorder="1" applyAlignment="1">
      <alignment horizontal="center" vertical="center" wrapText="1"/>
    </xf>
    <xf numFmtId="165" fontId="7" fillId="3" borderId="1" xfId="0" applyNumberFormat="1" applyFont="1" applyFill="1" applyBorder="1" applyAlignment="1" applyProtection="1">
      <alignment horizontal="center" vertical="center" wrapText="1"/>
      <protection locked="0"/>
    </xf>
    <xf numFmtId="14" fontId="7" fillId="3" borderId="1" xfId="0" applyNumberFormat="1" applyFont="1" applyFill="1" applyBorder="1" applyAlignment="1">
      <alignment horizontal="center" vertical="center"/>
    </xf>
    <xf numFmtId="0" fontId="3" fillId="3" borderId="1" xfId="0" quotePrefix="1" applyFont="1" applyFill="1" applyBorder="1" applyAlignment="1">
      <alignment horizontal="center" vertical="center"/>
    </xf>
    <xf numFmtId="0" fontId="3"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43" fontId="3" fillId="3" borderId="1" xfId="12" applyFont="1" applyFill="1" applyBorder="1" applyAlignment="1">
      <alignment horizontal="center" vertical="center" wrapText="1"/>
    </xf>
    <xf numFmtId="0" fontId="10" fillId="0" borderId="1" xfId="3" applyFont="1" applyFill="1" applyBorder="1" applyAlignment="1">
      <alignment horizontal="center" vertical="center" wrapText="1"/>
    </xf>
    <xf numFmtId="0" fontId="9" fillId="0" borderId="1" xfId="0" applyFont="1" applyBorder="1" applyAlignment="1">
      <alignment vertical="center" wrapText="1"/>
    </xf>
    <xf numFmtId="0" fontId="9"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10" fillId="4" borderId="1" xfId="3" applyFont="1" applyFill="1" applyBorder="1" applyAlignment="1">
      <alignment horizontal="center" vertical="center"/>
    </xf>
    <xf numFmtId="0" fontId="10" fillId="4" borderId="1" xfId="3" applyFont="1" applyFill="1" applyBorder="1" applyAlignment="1">
      <alignment horizontal="center" vertical="center" wrapText="1"/>
    </xf>
    <xf numFmtId="42" fontId="9" fillId="4" borderId="1" xfId="11" applyFont="1" applyFill="1" applyBorder="1" applyAlignment="1">
      <alignment vertical="center"/>
    </xf>
    <xf numFmtId="0" fontId="9" fillId="4" borderId="1" xfId="0" applyFont="1" applyFill="1" applyBorder="1" applyAlignment="1">
      <alignment vertical="center" wrapText="1"/>
    </xf>
    <xf numFmtId="0" fontId="22" fillId="2" borderId="4" xfId="1" applyFont="1" applyFill="1" applyBorder="1" applyAlignment="1">
      <alignment horizontal="center" vertical="center" wrapText="1"/>
    </xf>
    <xf numFmtId="14" fontId="3" fillId="0" borderId="1" xfId="0" applyNumberFormat="1" applyFont="1" applyBorder="1" applyAlignment="1">
      <alignment vertical="center"/>
    </xf>
    <xf numFmtId="14" fontId="3" fillId="0" borderId="1" xfId="0" applyNumberFormat="1" applyFont="1" applyBorder="1" applyAlignment="1">
      <alignment horizontal="right" vertical="center"/>
    </xf>
    <xf numFmtId="14" fontId="3" fillId="0" borderId="1" xfId="0" applyNumberFormat="1" applyFont="1" applyFill="1" applyBorder="1" applyAlignment="1">
      <alignment horizontal="right" vertical="center" wrapText="1"/>
    </xf>
    <xf numFmtId="0" fontId="3" fillId="0" borderId="1" xfId="0" applyFont="1" applyFill="1" applyBorder="1" applyAlignment="1">
      <alignment vertical="center"/>
    </xf>
    <xf numFmtId="0" fontId="0" fillId="0" borderId="0" xfId="0" applyAlignment="1">
      <alignment vertical="center" wrapText="1"/>
    </xf>
    <xf numFmtId="0" fontId="0" fillId="0" borderId="1" xfId="0" applyFont="1" applyFill="1" applyBorder="1" applyAlignment="1">
      <alignment vertical="center" wrapText="1"/>
    </xf>
    <xf numFmtId="0" fontId="5" fillId="0" borderId="1" xfId="0" applyFont="1" applyFill="1" applyBorder="1" applyAlignment="1">
      <alignment vertical="center" wrapText="1"/>
    </xf>
    <xf numFmtId="167" fontId="0" fillId="0" borderId="1" xfId="13" applyNumberFormat="1" applyFont="1" applyFill="1" applyBorder="1" applyAlignment="1">
      <alignment horizontal="right" vertical="center"/>
    </xf>
    <xf numFmtId="167" fontId="0" fillId="0" borderId="1" xfId="13" applyNumberFormat="1" applyFont="1" applyFill="1" applyBorder="1" applyAlignment="1">
      <alignment vertical="center"/>
    </xf>
    <xf numFmtId="0" fontId="0" fillId="0" borderId="1" xfId="0" applyFont="1" applyFill="1" applyBorder="1" applyAlignment="1">
      <alignment horizontal="center" vertical="center"/>
    </xf>
    <xf numFmtId="0" fontId="0"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14" fontId="0" fillId="0" borderId="1" xfId="0" applyNumberFormat="1" applyFont="1" applyFill="1" applyBorder="1" applyAlignment="1">
      <alignment horizontal="center" vertical="center"/>
    </xf>
    <xf numFmtId="0" fontId="0" fillId="3" borderId="1" xfId="0" applyFont="1" applyFill="1" applyBorder="1" applyAlignment="1">
      <alignment vertical="center" wrapText="1"/>
    </xf>
    <xf numFmtId="0" fontId="5" fillId="3" borderId="1" xfId="0" applyFont="1" applyFill="1" applyBorder="1" applyAlignment="1">
      <alignment vertical="center" wrapText="1"/>
    </xf>
    <xf numFmtId="167" fontId="0" fillId="3" borderId="1" xfId="13" applyNumberFormat="1" applyFont="1" applyFill="1" applyBorder="1" applyAlignment="1">
      <alignment horizontal="right" vertical="center"/>
    </xf>
    <xf numFmtId="167" fontId="0" fillId="3" borderId="1" xfId="13" applyNumberFormat="1" applyFont="1" applyFill="1" applyBorder="1" applyAlignment="1">
      <alignment vertical="center"/>
    </xf>
    <xf numFmtId="14" fontId="0" fillId="3" borderId="1" xfId="0" applyNumberFormat="1" applyFont="1" applyFill="1" applyBorder="1" applyAlignment="1">
      <alignment horizontal="center" vertical="center"/>
    </xf>
    <xf numFmtId="0" fontId="0" fillId="3" borderId="1" xfId="0" applyFont="1" applyFill="1" applyBorder="1" applyAlignment="1">
      <alignment horizontal="left" vertical="center" wrapText="1"/>
    </xf>
    <xf numFmtId="0" fontId="9" fillId="0" borderId="1" xfId="0" applyFont="1" applyFill="1" applyBorder="1" applyAlignment="1">
      <alignment horizontal="center" vertical="center"/>
    </xf>
    <xf numFmtId="171" fontId="0" fillId="0" borderId="1" xfId="0" applyNumberFormat="1" applyBorder="1" applyAlignment="1">
      <alignment vertical="center"/>
    </xf>
    <xf numFmtId="14" fontId="0" fillId="3" borderId="1" xfId="0" applyNumberFormat="1" applyFill="1" applyBorder="1" applyAlignment="1">
      <alignment vertical="center"/>
    </xf>
    <xf numFmtId="0" fontId="0" fillId="4" borderId="1" xfId="0" applyFont="1" applyFill="1" applyBorder="1" applyAlignment="1">
      <alignment horizontal="left" vertical="center" wrapText="1"/>
    </xf>
    <xf numFmtId="0" fontId="0" fillId="0" borderId="4" xfId="0" applyBorder="1" applyAlignment="1">
      <alignment horizontal="center" vertical="center"/>
    </xf>
    <xf numFmtId="0" fontId="9" fillId="0" borderId="4" xfId="0" applyFont="1" applyBorder="1" applyAlignment="1">
      <alignment horizontal="center" vertical="center" wrapText="1"/>
    </xf>
    <xf numFmtId="0" fontId="0" fillId="4" borderId="4" xfId="0" applyFill="1" applyBorder="1" applyAlignment="1">
      <alignment horizontal="center" vertical="center"/>
    </xf>
    <xf numFmtId="0" fontId="0" fillId="4" borderId="4" xfId="0" applyFill="1" applyBorder="1" applyAlignment="1">
      <alignment vertical="center"/>
    </xf>
    <xf numFmtId="0" fontId="0" fillId="0" borderId="4" xfId="0" applyBorder="1" applyAlignment="1">
      <alignment vertical="center" wrapText="1"/>
    </xf>
    <xf numFmtId="167" fontId="0" fillId="0" borderId="4" xfId="13" applyNumberFormat="1" applyFont="1" applyBorder="1" applyAlignment="1">
      <alignment vertical="center"/>
    </xf>
    <xf numFmtId="167" fontId="0" fillId="0" borderId="4" xfId="13" applyNumberFormat="1" applyFont="1" applyFill="1" applyBorder="1" applyAlignment="1">
      <alignment vertical="center"/>
    </xf>
    <xf numFmtId="0" fontId="9" fillId="0" borderId="4" xfId="0" applyFont="1" applyBorder="1" applyAlignment="1">
      <alignment horizontal="center" vertical="center"/>
    </xf>
    <xf numFmtId="14" fontId="0" fillId="0" borderId="4" xfId="0" applyNumberFormat="1" applyBorder="1" applyAlignment="1">
      <alignment vertical="center"/>
    </xf>
    <xf numFmtId="0" fontId="3" fillId="0" borderId="4" xfId="0" applyFont="1" applyBorder="1" applyAlignment="1">
      <alignment horizontal="center" vertical="center"/>
    </xf>
    <xf numFmtId="0" fontId="9" fillId="0" borderId="4" xfId="0" applyFont="1" applyFill="1" applyBorder="1" applyAlignment="1">
      <alignment horizontal="center" vertical="center" wrapText="1"/>
    </xf>
    <xf numFmtId="0" fontId="3" fillId="3" borderId="1" xfId="0" applyFont="1" applyFill="1" applyBorder="1" applyAlignment="1">
      <alignment vertical="center"/>
    </xf>
    <xf numFmtId="0" fontId="3" fillId="3" borderId="8"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17" applyNumberFormat="1" applyFont="1" applyFill="1" applyBorder="1" applyAlignment="1">
      <alignment horizontal="center" vertical="center" wrapText="1"/>
    </xf>
    <xf numFmtId="167" fontId="3" fillId="3" borderId="1" xfId="17" applyNumberFormat="1" applyFont="1" applyFill="1" applyBorder="1" applyAlignment="1">
      <alignment horizontal="center" vertical="center" wrapText="1"/>
    </xf>
    <xf numFmtId="0" fontId="3" fillId="0" borderId="0" xfId="0" applyFont="1"/>
    <xf numFmtId="0" fontId="3" fillId="3" borderId="1" xfId="0" applyFont="1" applyFill="1" applyBorder="1" applyAlignment="1">
      <alignment horizontal="left" vertical="center"/>
    </xf>
    <xf numFmtId="0" fontId="7" fillId="3" borderId="1" xfId="17" applyNumberFormat="1" applyFont="1" applyFill="1" applyBorder="1" applyAlignment="1">
      <alignment horizontal="center" vertical="center" wrapText="1"/>
    </xf>
    <xf numFmtId="0" fontId="9" fillId="4" borderId="1" xfId="0" quotePrefix="1" applyFont="1" applyFill="1" applyBorder="1" applyAlignment="1">
      <alignment horizontal="center" vertical="center"/>
    </xf>
    <xf numFmtId="0" fontId="7" fillId="3" borderId="1" xfId="3" applyFont="1" applyFill="1" applyBorder="1" applyAlignment="1">
      <alignment horizontal="center" vertical="center" wrapText="1"/>
    </xf>
    <xf numFmtId="0" fontId="3" fillId="3" borderId="1" xfId="0" applyFont="1" applyFill="1" applyBorder="1" applyAlignment="1" applyProtection="1">
      <alignment horizontal="center" vertical="center" wrapText="1"/>
      <protection locked="0"/>
    </xf>
    <xf numFmtId="0" fontId="3" fillId="3" borderId="1" xfId="16" applyFont="1" applyFill="1" applyBorder="1" applyAlignment="1">
      <alignment horizontal="center" vertical="center"/>
    </xf>
    <xf numFmtId="0" fontId="3" fillId="3" borderId="8" xfId="0" applyFont="1" applyFill="1" applyBorder="1" applyAlignment="1">
      <alignment horizontal="center" vertical="center"/>
    </xf>
    <xf numFmtId="0" fontId="1" fillId="0" borderId="0" xfId="0" applyFont="1" applyAlignment="1">
      <alignment horizontal="center" vertical="center"/>
    </xf>
    <xf numFmtId="0" fontId="20" fillId="6" borderId="4" xfId="0" applyFont="1" applyFill="1" applyBorder="1" applyAlignment="1">
      <alignment horizontal="justify" vertical="center" wrapText="1"/>
    </xf>
    <xf numFmtId="0" fontId="7" fillId="0" borderId="8" xfId="3" applyFont="1" applyFill="1" applyBorder="1" applyAlignment="1">
      <alignment horizontal="left" vertical="center"/>
    </xf>
    <xf numFmtId="0" fontId="9" fillId="0" borderId="8" xfId="16" applyFont="1" applyFill="1" applyBorder="1" applyAlignment="1">
      <alignment vertical="center" wrapText="1"/>
    </xf>
    <xf numFmtId="169" fontId="5" fillId="3" borderId="1" xfId="12" applyNumberFormat="1" applyFont="1" applyFill="1" applyBorder="1" applyAlignment="1">
      <alignment vertical="center"/>
    </xf>
    <xf numFmtId="0" fontId="3" fillId="3" borderId="0" xfId="0" applyFont="1" applyFill="1" applyBorder="1" applyAlignment="1">
      <alignment horizontal="center" vertical="center"/>
    </xf>
    <xf numFmtId="0" fontId="5" fillId="3" borderId="1" xfId="0" applyFont="1" applyFill="1" applyBorder="1" applyAlignment="1">
      <alignment vertical="center"/>
    </xf>
    <xf numFmtId="0" fontId="14" fillId="0" borderId="0" xfId="0" applyFont="1" applyFill="1" applyBorder="1" applyAlignment="1">
      <alignment vertical="center"/>
    </xf>
    <xf numFmtId="0" fontId="3" fillId="0" borderId="0" xfId="0" applyFont="1" applyFill="1" applyBorder="1" applyAlignment="1">
      <alignment horizontal="center" vertical="center"/>
    </xf>
    <xf numFmtId="0" fontId="5" fillId="0" borderId="1" xfId="0" applyFont="1" applyBorder="1" applyAlignment="1">
      <alignment vertical="center"/>
    </xf>
    <xf numFmtId="0" fontId="7" fillId="0" borderId="9" xfId="0" applyFont="1" applyBorder="1" applyAlignment="1">
      <alignment horizontal="center" vertical="center"/>
    </xf>
    <xf numFmtId="0" fontId="7" fillId="0" borderId="7" xfId="15" applyFont="1" applyFill="1" applyBorder="1" applyAlignment="1">
      <alignment horizontal="left" vertical="center" wrapText="1"/>
    </xf>
    <xf numFmtId="0" fontId="5" fillId="0" borderId="0" xfId="0" applyFont="1" applyAlignment="1"/>
    <xf numFmtId="0" fontId="7" fillId="3" borderId="8" xfId="0" applyFont="1" applyFill="1" applyBorder="1" applyAlignment="1" applyProtection="1">
      <alignment horizontal="center" vertical="center" wrapText="1"/>
      <protection locked="0"/>
    </xf>
    <xf numFmtId="0" fontId="7" fillId="3" borderId="1" xfId="0" applyFont="1" applyFill="1" applyBorder="1" applyAlignment="1">
      <alignment horizontal="justify" vertical="center"/>
    </xf>
    <xf numFmtId="14" fontId="3" fillId="3" borderId="1" xfId="0" applyNumberFormat="1" applyFont="1" applyFill="1" applyBorder="1" applyAlignment="1">
      <alignment horizontal="center" vertical="center" wrapText="1"/>
    </xf>
    <xf numFmtId="0" fontId="7" fillId="3" borderId="8" xfId="0" applyFont="1" applyFill="1" applyBorder="1" applyAlignment="1">
      <alignment horizontal="center" vertical="center" wrapText="1"/>
    </xf>
    <xf numFmtId="42" fontId="3" fillId="3" borderId="1" xfId="11" applyFont="1" applyFill="1" applyBorder="1" applyAlignment="1">
      <alignment vertical="center"/>
    </xf>
    <xf numFmtId="49" fontId="7" fillId="3" borderId="1" xfId="3" applyNumberFormat="1" applyFont="1" applyFill="1" applyBorder="1" applyAlignment="1">
      <alignment horizontal="center" vertical="center" wrapText="1"/>
    </xf>
    <xf numFmtId="0" fontId="7" fillId="3" borderId="8" xfId="3" applyFont="1" applyFill="1" applyBorder="1" applyAlignment="1">
      <alignment horizontal="center" vertical="center"/>
    </xf>
    <xf numFmtId="0" fontId="7" fillId="3" borderId="1" xfId="3" applyFont="1" applyFill="1" applyBorder="1" applyAlignment="1">
      <alignment horizontal="center" vertical="center"/>
    </xf>
    <xf numFmtId="0" fontId="7" fillId="3" borderId="1" xfId="15" applyFont="1" applyFill="1" applyBorder="1" applyAlignment="1">
      <alignment horizontal="center" vertical="center" wrapText="1"/>
    </xf>
    <xf numFmtId="166" fontId="7" fillId="3" borderId="1" xfId="0" applyNumberFormat="1" applyFont="1" applyFill="1" applyBorder="1" applyAlignment="1">
      <alignment horizontal="center" vertical="center" wrapText="1"/>
    </xf>
    <xf numFmtId="0" fontId="7" fillId="3" borderId="1" xfId="14" applyFont="1" applyFill="1" applyBorder="1" applyAlignment="1">
      <alignment horizontal="center" vertical="center" wrapText="1"/>
    </xf>
    <xf numFmtId="0" fontId="7" fillId="3" borderId="4"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wrapText="1"/>
    </xf>
    <xf numFmtId="0" fontId="3" fillId="3" borderId="7" xfId="0" applyFont="1" applyFill="1" applyBorder="1" applyAlignment="1">
      <alignment horizontal="center" vertical="center"/>
    </xf>
    <xf numFmtId="0" fontId="7" fillId="3" borderId="7" xfId="3" applyFont="1" applyFill="1" applyBorder="1" applyAlignment="1">
      <alignment horizontal="center" vertical="center"/>
    </xf>
    <xf numFmtId="0" fontId="7" fillId="3" borderId="10" xfId="3" applyFont="1" applyFill="1" applyBorder="1" applyAlignment="1">
      <alignment horizontal="center" vertical="center"/>
    </xf>
    <xf numFmtId="0" fontId="7" fillId="3" borderId="8" xfId="3" applyFont="1" applyFill="1" applyBorder="1" applyAlignment="1">
      <alignment horizontal="center" vertical="center" wrapText="1"/>
    </xf>
    <xf numFmtId="165" fontId="3" fillId="3" borderId="1" xfId="0" applyNumberFormat="1" applyFont="1" applyFill="1" applyBorder="1" applyAlignment="1" applyProtection="1">
      <alignment horizontal="center" vertical="center" wrapText="1"/>
      <protection locked="0"/>
    </xf>
    <xf numFmtId="42" fontId="3" fillId="3" borderId="5" xfId="11" applyFont="1" applyFill="1" applyBorder="1" applyAlignment="1">
      <alignment vertical="center"/>
    </xf>
    <xf numFmtId="0" fontId="3" fillId="3" borderId="8" xfId="0" applyFont="1" applyFill="1" applyBorder="1" applyAlignment="1" applyProtection="1">
      <alignment horizontal="center" vertical="center" wrapText="1"/>
      <protection locked="0"/>
    </xf>
    <xf numFmtId="165" fontId="7" fillId="3" borderId="1" xfId="11" applyNumberFormat="1" applyFont="1" applyFill="1" applyBorder="1" applyAlignment="1" applyProtection="1">
      <alignment horizontal="right" vertical="center" wrapText="1"/>
      <protection locked="0"/>
    </xf>
    <xf numFmtId="0" fontId="7" fillId="3" borderId="1" xfId="3" applyFont="1" applyFill="1" applyBorder="1" applyAlignment="1">
      <alignment horizontal="justify" vertical="center"/>
    </xf>
    <xf numFmtId="0" fontId="3" fillId="3" borderId="7" xfId="0" applyFont="1" applyFill="1" applyBorder="1" applyAlignment="1">
      <alignment vertical="center"/>
    </xf>
    <xf numFmtId="0" fontId="21" fillId="3" borderId="1" xfId="0" applyFont="1" applyFill="1" applyBorder="1" applyAlignment="1">
      <alignment vertical="top"/>
    </xf>
    <xf numFmtId="0" fontId="3" fillId="3" borderId="1" xfId="0" applyFont="1" applyFill="1" applyBorder="1" applyAlignment="1">
      <alignment horizontal="justify" vertical="center"/>
    </xf>
    <xf numFmtId="0" fontId="3" fillId="3" borderId="4" xfId="0" applyFont="1" applyFill="1" applyBorder="1" applyAlignment="1">
      <alignment horizontal="justify" vertical="center"/>
    </xf>
    <xf numFmtId="0" fontId="3" fillId="3" borderId="7" xfId="0" applyFont="1" applyFill="1" applyBorder="1" applyAlignment="1">
      <alignment horizontal="justify" vertical="center"/>
    </xf>
    <xf numFmtId="0" fontId="3" fillId="3" borderId="1" xfId="0" applyFont="1" applyFill="1" applyBorder="1" applyAlignment="1"/>
    <xf numFmtId="0" fontId="7" fillId="3" borderId="7" xfId="3" applyFont="1" applyFill="1" applyBorder="1" applyAlignment="1">
      <alignment horizontal="justify" vertical="center"/>
    </xf>
    <xf numFmtId="0" fontId="3" fillId="3" borderId="7" xfId="0" applyFont="1" applyFill="1" applyBorder="1" applyAlignment="1">
      <alignment horizontal="center" vertical="center" wrapText="1"/>
    </xf>
    <xf numFmtId="0" fontId="7" fillId="3" borderId="7" xfId="3" applyFont="1" applyFill="1" applyBorder="1" applyAlignment="1">
      <alignment horizontal="center" vertical="center" wrapText="1"/>
    </xf>
    <xf numFmtId="0" fontId="3" fillId="3" borderId="8" xfId="0" quotePrefix="1" applyFont="1" applyFill="1" applyBorder="1" applyAlignment="1">
      <alignment horizontal="center" vertical="center"/>
    </xf>
    <xf numFmtId="0" fontId="3" fillId="3" borderId="8" xfId="3" applyFont="1" applyFill="1" applyBorder="1" applyAlignment="1">
      <alignment horizontal="center" vertical="center" wrapText="1"/>
    </xf>
    <xf numFmtId="0" fontId="7" fillId="3" borderId="10" xfId="3" applyFont="1" applyFill="1" applyBorder="1" applyAlignment="1">
      <alignment horizontal="center" vertical="center" wrapText="1"/>
    </xf>
    <xf numFmtId="0" fontId="3" fillId="7" borderId="1" xfId="0" applyFont="1" applyFill="1" applyBorder="1" applyAlignment="1">
      <alignment horizontal="center" vertical="center"/>
    </xf>
    <xf numFmtId="0" fontId="1" fillId="0" borderId="0" xfId="0" applyFont="1" applyAlignment="1">
      <alignment horizontal="left"/>
    </xf>
    <xf numFmtId="169" fontId="0" fillId="0" borderId="0" xfId="12" applyNumberFormat="1" applyFont="1" applyAlignment="1">
      <alignment vertical="center"/>
    </xf>
    <xf numFmtId="168" fontId="0" fillId="0" borderId="1" xfId="0" applyNumberFormat="1" applyFill="1" applyBorder="1" applyAlignment="1">
      <alignment vertical="center"/>
    </xf>
    <xf numFmtId="168" fontId="11" fillId="0" borderId="1" xfId="0" applyNumberFormat="1" applyFont="1" applyFill="1" applyBorder="1" applyAlignment="1">
      <alignment vertical="center"/>
    </xf>
    <xf numFmtId="0" fontId="3" fillId="3" borderId="4" xfId="0" applyFont="1" applyFill="1" applyBorder="1" applyAlignment="1">
      <alignment horizontal="left" vertical="center"/>
    </xf>
    <xf numFmtId="14" fontId="3" fillId="3" borderId="1" xfId="0" applyNumberFormat="1" applyFont="1" applyFill="1" applyBorder="1" applyAlignment="1">
      <alignment horizontal="center" vertical="center"/>
    </xf>
    <xf numFmtId="0" fontId="21" fillId="8" borderId="8"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3" fillId="3" borderId="1" xfId="16" applyFont="1" applyFill="1" applyBorder="1" applyAlignment="1">
      <alignment horizontal="center" vertical="center" wrapText="1"/>
    </xf>
    <xf numFmtId="0" fontId="21" fillId="8" borderId="1" xfId="0" applyFont="1" applyFill="1" applyBorder="1" applyAlignment="1">
      <alignment horizontal="center" vertical="center" wrapText="1"/>
    </xf>
    <xf numFmtId="0" fontId="0" fillId="2" borderId="0" xfId="0" applyFill="1" applyAlignment="1">
      <alignment horizontal="center" vertical="center"/>
    </xf>
    <xf numFmtId="0" fontId="0" fillId="2" borderId="0" xfId="0" applyFill="1" applyAlignment="1">
      <alignment horizontal="center" vertical="center" wrapText="1"/>
    </xf>
    <xf numFmtId="0" fontId="0" fillId="2" borderId="2" xfId="0" applyFill="1" applyBorder="1" applyAlignment="1">
      <alignment horizontal="center" vertical="center"/>
    </xf>
    <xf numFmtId="0" fontId="0" fillId="2" borderId="2" xfId="0" applyFill="1" applyBorder="1" applyAlignment="1">
      <alignment horizontal="center" vertical="center" wrapText="1"/>
    </xf>
    <xf numFmtId="0" fontId="4" fillId="2" borderId="0" xfId="0" applyFont="1" applyFill="1" applyAlignment="1">
      <alignment horizontal="center" vertical="center"/>
    </xf>
    <xf numFmtId="0" fontId="4" fillId="2" borderId="2" xfId="0" applyFont="1" applyFill="1" applyBorder="1" applyAlignment="1">
      <alignment horizontal="center" vertical="center"/>
    </xf>
    <xf numFmtId="0" fontId="0" fillId="2" borderId="0" xfId="0" applyFill="1" applyAlignment="1">
      <alignment horizontal="center"/>
    </xf>
    <xf numFmtId="0" fontId="0" fillId="2" borderId="2" xfId="0" applyFill="1" applyBorder="1" applyAlignment="1">
      <alignment horizontal="center"/>
    </xf>
    <xf numFmtId="0" fontId="4" fillId="2" borderId="0" xfId="0" applyFont="1" applyFill="1" applyAlignment="1">
      <alignment horizontal="center" vertical="center" wrapText="1"/>
    </xf>
    <xf numFmtId="168" fontId="4" fillId="2" borderId="0" xfId="0" applyNumberFormat="1" applyFont="1" applyFill="1" applyAlignment="1">
      <alignment horizontal="center" vertical="center"/>
    </xf>
    <xf numFmtId="0" fontId="4" fillId="2" borderId="2" xfId="0" applyFont="1" applyFill="1" applyBorder="1" applyAlignment="1">
      <alignment horizontal="center" vertical="center" wrapText="1"/>
    </xf>
    <xf numFmtId="168" fontId="4" fillId="2" borderId="2" xfId="0" applyNumberFormat="1" applyFont="1" applyFill="1" applyBorder="1" applyAlignment="1">
      <alignment horizontal="center" vertical="center"/>
    </xf>
    <xf numFmtId="0" fontId="11" fillId="2" borderId="0" xfId="0" applyFont="1" applyFill="1" applyAlignment="1">
      <alignment horizontal="center" vertical="center"/>
    </xf>
    <xf numFmtId="0" fontId="11" fillId="2" borderId="2" xfId="0" applyFont="1" applyFill="1" applyBorder="1" applyAlignment="1">
      <alignment horizontal="center" vertical="center"/>
    </xf>
    <xf numFmtId="0" fontId="12" fillId="2" borderId="1" xfId="0" applyFont="1" applyFill="1" applyBorder="1" applyAlignment="1">
      <alignment horizontal="center" vertical="center"/>
    </xf>
    <xf numFmtId="14" fontId="3" fillId="0" borderId="1" xfId="0" applyNumberFormat="1" applyFont="1" applyFill="1" applyBorder="1" applyAlignment="1" applyProtection="1">
      <alignment horizontal="center" vertical="center" wrapText="1"/>
      <protection locked="0"/>
    </xf>
    <xf numFmtId="165" fontId="7" fillId="3" borderId="1" xfId="0" applyNumberFormat="1" applyFont="1" applyFill="1" applyBorder="1" applyAlignment="1" applyProtection="1">
      <alignment horizontal="right" vertical="center" wrapText="1"/>
      <protection locked="0"/>
    </xf>
    <xf numFmtId="165" fontId="7" fillId="3" borderId="4" xfId="0" applyNumberFormat="1" applyFont="1" applyFill="1" applyBorder="1" applyAlignment="1" applyProtection="1">
      <alignment horizontal="center" vertical="center" wrapText="1"/>
      <protection locked="0"/>
    </xf>
    <xf numFmtId="165" fontId="7" fillId="3" borderId="4" xfId="0" applyNumberFormat="1" applyFont="1" applyFill="1" applyBorder="1" applyAlignment="1" applyProtection="1">
      <alignment horizontal="right" vertical="center" wrapText="1"/>
      <protection locked="0"/>
    </xf>
    <xf numFmtId="165" fontId="7" fillId="3" borderId="5" xfId="0" applyNumberFormat="1" applyFont="1" applyFill="1" applyBorder="1" applyAlignment="1" applyProtection="1">
      <alignment horizontal="center" vertical="center" wrapText="1"/>
      <protection locked="0"/>
    </xf>
  </cellXfs>
  <cellStyles count="19">
    <cellStyle name="Millares" xfId="12" builtinId="3"/>
    <cellStyle name="Moneda" xfId="13" builtinId="4"/>
    <cellStyle name="Moneda [0]" xfId="11" builtinId="7"/>
    <cellStyle name="Moneda [0] 2" xfId="2"/>
    <cellStyle name="Moneda 2" xfId="4"/>
    <cellStyle name="Moneda 2 2" xfId="17"/>
    <cellStyle name="Moneda 3" xfId="5"/>
    <cellStyle name="Moneda 4" xfId="6"/>
    <cellStyle name="Moneda 5" xfId="7"/>
    <cellStyle name="Moneda 6" xfId="8"/>
    <cellStyle name="Moneda 7" xfId="9"/>
    <cellStyle name="Moneda 8" xfId="10"/>
    <cellStyle name="Normal" xfId="0" builtinId="0"/>
    <cellStyle name="Normal 2" xfId="3"/>
    <cellStyle name="Normal 3" xfId="1"/>
    <cellStyle name="Normal 3 2" xfId="15"/>
    <cellStyle name="Normal 3 5" xfId="14"/>
    <cellStyle name="Normal 4 2" xfId="16"/>
    <cellStyle name="Normal 8" xfId="18"/>
  </cellStyles>
  <dxfs count="56">
    <dxf>
      <numFmt numFmtId="165" formatCode="&quot;$&quot;\ #,##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numFmt numFmtId="165" formatCode="&quot;$&quot;\ #,##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numFmt numFmtId="165" formatCode="&quot;$&quot;\ #,##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numFmt numFmtId="165" formatCode="&quot;$&quot;\ #,##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85726</xdr:colOff>
      <xdr:row>0</xdr:row>
      <xdr:rowOff>78581</xdr:rowOff>
    </xdr:from>
    <xdr:to>
      <xdr:col>3</xdr:col>
      <xdr:colOff>307398</xdr:colOff>
      <xdr:row>4</xdr:row>
      <xdr:rowOff>85725</xdr:rowOff>
    </xdr:to>
    <xdr:pic>
      <xdr:nvPicPr>
        <xdr:cNvPr id="2" name="Imagen 1">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6" y="78581"/>
          <a:ext cx="2301239" cy="7386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xdr:colOff>
      <xdr:row>1</xdr:row>
      <xdr:rowOff>11906</xdr:rowOff>
    </xdr:from>
    <xdr:to>
      <xdr:col>2</xdr:col>
      <xdr:colOff>11907</xdr:colOff>
      <xdr:row>4</xdr:row>
      <xdr:rowOff>35718</xdr:rowOff>
    </xdr:to>
    <xdr:pic>
      <xdr:nvPicPr>
        <xdr:cNvPr id="2" name="Imagen 1">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94786"/>
          <a:ext cx="2244566" cy="572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xdr:colOff>
      <xdr:row>1</xdr:row>
      <xdr:rowOff>11906</xdr:rowOff>
    </xdr:from>
    <xdr:to>
      <xdr:col>1</xdr:col>
      <xdr:colOff>1559720</xdr:colOff>
      <xdr:row>4</xdr:row>
      <xdr:rowOff>35718</xdr:rowOff>
    </xdr:to>
    <xdr:pic>
      <xdr:nvPicPr>
        <xdr:cNvPr id="2" name="Imagen 1">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94786"/>
          <a:ext cx="2207419" cy="572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85726</xdr:colOff>
      <xdr:row>0</xdr:row>
      <xdr:rowOff>78581</xdr:rowOff>
    </xdr:from>
    <xdr:to>
      <xdr:col>2</xdr:col>
      <xdr:colOff>161925</xdr:colOff>
      <xdr:row>4</xdr:row>
      <xdr:rowOff>85725</xdr:rowOff>
    </xdr:to>
    <xdr:pic>
      <xdr:nvPicPr>
        <xdr:cNvPr id="3" name="Imagen 2">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6" y="78581"/>
          <a:ext cx="2301239" cy="7386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1</xdr:row>
      <xdr:rowOff>11906</xdr:rowOff>
    </xdr:from>
    <xdr:to>
      <xdr:col>1</xdr:col>
      <xdr:colOff>1559720</xdr:colOff>
      <xdr:row>4</xdr:row>
      <xdr:rowOff>35718</xdr:rowOff>
    </xdr:to>
    <xdr:pic>
      <xdr:nvPicPr>
        <xdr:cNvPr id="2" name="Imagen 1">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94786"/>
          <a:ext cx="2207419" cy="572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1</xdr:row>
      <xdr:rowOff>11906</xdr:rowOff>
    </xdr:from>
    <xdr:to>
      <xdr:col>1</xdr:col>
      <xdr:colOff>1559720</xdr:colOff>
      <xdr:row>4</xdr:row>
      <xdr:rowOff>35718</xdr:rowOff>
    </xdr:to>
    <xdr:pic>
      <xdr:nvPicPr>
        <xdr:cNvPr id="2" name="Imagen 1">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94786"/>
          <a:ext cx="2207419" cy="572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1</xdr:row>
      <xdr:rowOff>11906</xdr:rowOff>
    </xdr:from>
    <xdr:to>
      <xdr:col>1</xdr:col>
      <xdr:colOff>1559720</xdr:colOff>
      <xdr:row>4</xdr:row>
      <xdr:rowOff>35718</xdr:rowOff>
    </xdr:to>
    <xdr:pic>
      <xdr:nvPicPr>
        <xdr:cNvPr id="2" name="Imagen 1">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94786"/>
          <a:ext cx="2207419" cy="572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85726</xdr:colOff>
      <xdr:row>0</xdr:row>
      <xdr:rowOff>78581</xdr:rowOff>
    </xdr:from>
    <xdr:to>
      <xdr:col>2</xdr:col>
      <xdr:colOff>161925</xdr:colOff>
      <xdr:row>4</xdr:row>
      <xdr:rowOff>85725</xdr:rowOff>
    </xdr:to>
    <xdr:pic>
      <xdr:nvPicPr>
        <xdr:cNvPr id="3" name="Imagen 2">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6" y="78581"/>
          <a:ext cx="2305049" cy="7310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1</xdr:row>
      <xdr:rowOff>11906</xdr:rowOff>
    </xdr:from>
    <xdr:to>
      <xdr:col>1</xdr:col>
      <xdr:colOff>1571626</xdr:colOff>
      <xdr:row>4</xdr:row>
      <xdr:rowOff>35718</xdr:rowOff>
    </xdr:to>
    <xdr:pic>
      <xdr:nvPicPr>
        <xdr:cNvPr id="2" name="Imagen 1">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94786"/>
          <a:ext cx="2211705" cy="572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1</xdr:row>
      <xdr:rowOff>11906</xdr:rowOff>
    </xdr:from>
    <xdr:to>
      <xdr:col>1</xdr:col>
      <xdr:colOff>1559720</xdr:colOff>
      <xdr:row>4</xdr:row>
      <xdr:rowOff>35718</xdr:rowOff>
    </xdr:to>
    <xdr:pic>
      <xdr:nvPicPr>
        <xdr:cNvPr id="2" name="Imagen 1">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194786"/>
          <a:ext cx="2207419" cy="5724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107157</xdr:colOff>
      <xdr:row>0</xdr:row>
      <xdr:rowOff>107154</xdr:rowOff>
    </xdr:from>
    <xdr:to>
      <xdr:col>1</xdr:col>
      <xdr:colOff>1929766</xdr:colOff>
      <xdr:row>4</xdr:row>
      <xdr:rowOff>71437</xdr:rowOff>
    </xdr:to>
    <xdr:pic>
      <xdr:nvPicPr>
        <xdr:cNvPr id="2" name="Imagen 1">
          <a:extLst>
            <a:ext uri="{FF2B5EF4-FFF2-40B4-BE49-F238E27FC236}">
              <a16:creationId xmlns:a16="http://schemas.microsoft.com/office/drawing/2014/main" id="{4E0E67C9-A2CB-46E1-8B85-54BB3A1AF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157" y="107154"/>
          <a:ext cx="2295049" cy="6958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CESOSO%20LAURA%20-%20DIC%201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GAE%20P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Heapaz/AppData/Local/Temp/Copia%20de%20Formato%20Publicaci&#243;n%20Contratos%20Pagina%20WEB%20GAGHA%20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eapaz/AppData/Local/Temp/Formato%20Publicaci&#243;n%20Contratos%20Pagina%20web%20V%20final%20-%20Gerencia%20de%20&#193;rea%20Financier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Heapaz/AppData/Local/Temp/Copia%20de%20Public%20contratos%20pagina%20WEB%20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Heapaz/AppData/Local/Temp/Formato%20Publicaci&#243;n%20Contratos%20Pagina%20web%20Secretar&#237;a%20Gen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Heapaz/AppData/Local/Temp/Formato%20Publicaci&#243;n%20Contratos%20Pagina%20web%20Gerencia%20Genera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Heapaz/AppData/Local/Temp/Formato%20Publicaci&#243;n%20Contratos%20Pagina%20Web%20GTI%20202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Heapaz/AppData/Local/Temp/Formato%20Publicaci&#243;n%20Contratos%20Pagina%20web%20V%20final.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Heapaz/AppData/Local/Temp/Formato%20Publicaci&#243;n%20Contratos%20Pagina%20web%20V%20final%20-%20DIC.17%20(2)-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Heapaz/AppData/Local/Temp/Formato%20Publicaci&#243;n%20Contratos%20Pagina%20Web%20GTI%202021%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GESTORES"/>
    </sheetNames>
    <sheetDataSet>
      <sheetData sheetId="0">
        <row r="6">
          <cell r="G6" t="str">
            <v>900-IP-0017-2021</v>
          </cell>
          <cell r="H6" t="str">
            <v>20 De Diciembre de 2021</v>
          </cell>
          <cell r="I6">
            <v>44215</v>
          </cell>
          <cell r="J6">
            <v>44550</v>
          </cell>
          <cell r="K6" t="str">
            <v>Invitacion  Privada</v>
          </cell>
        </row>
        <row r="7">
          <cell r="G7" t="str">
            <v>900-IP-0019-2021</v>
          </cell>
          <cell r="H7" t="str">
            <v>31 de Diciembre 2021</v>
          </cell>
          <cell r="I7">
            <v>44231</v>
          </cell>
          <cell r="J7">
            <v>44561</v>
          </cell>
          <cell r="K7" t="str">
            <v>Invitacion  Privada</v>
          </cell>
        </row>
        <row r="8">
          <cell r="G8" t="str">
            <v>900-IP-0047-2021</v>
          </cell>
          <cell r="H8" t="str">
            <v>8 meses</v>
          </cell>
          <cell r="I8">
            <v>44256</v>
          </cell>
          <cell r="J8">
            <v>44509</v>
          </cell>
          <cell r="K8" t="str">
            <v>Invitacion  Privada</v>
          </cell>
        </row>
        <row r="9">
          <cell r="G9" t="str">
            <v>900-IP-0050-2021</v>
          </cell>
          <cell r="H9" t="str">
            <v>8 meses</v>
          </cell>
          <cell r="I9">
            <v>44266</v>
          </cell>
          <cell r="J9">
            <v>44516</v>
          </cell>
          <cell r="K9" t="str">
            <v>Invitacion  Privada</v>
          </cell>
        </row>
        <row r="10">
          <cell r="G10" t="str">
            <v>900-IP-0048-2021</v>
          </cell>
          <cell r="H10" t="str">
            <v>7 meses</v>
          </cell>
          <cell r="I10">
            <v>44259</v>
          </cell>
          <cell r="J10">
            <v>44484</v>
          </cell>
          <cell r="K10" t="str">
            <v>Invitacion  Privada</v>
          </cell>
        </row>
        <row r="11">
          <cell r="G11" t="str">
            <v>900-IP-0055-2021</v>
          </cell>
          <cell r="H11" t="str">
            <v>2 meses</v>
          </cell>
          <cell r="I11">
            <v>44265</v>
          </cell>
          <cell r="J11">
            <v>44333</v>
          </cell>
          <cell r="K11" t="str">
            <v>Invitacion  Privada</v>
          </cell>
        </row>
        <row r="12">
          <cell r="G12" t="str">
            <v>900-IP-0060-2021</v>
          </cell>
          <cell r="H12" t="str">
            <v>6 meses</v>
          </cell>
          <cell r="I12">
            <v>44265</v>
          </cell>
          <cell r="J12" t="str">
            <v>180 DÍAS</v>
          </cell>
          <cell r="K12" t="str">
            <v>Invitacion  Privada</v>
          </cell>
        </row>
        <row r="13">
          <cell r="G13" t="str">
            <v>900-IP-0054-2021</v>
          </cell>
          <cell r="H13" t="str">
            <v>15 dias</v>
          </cell>
          <cell r="I13">
            <v>44266</v>
          </cell>
          <cell r="J13">
            <v>44278</v>
          </cell>
          <cell r="K13" t="str">
            <v>Invitacion  Privada</v>
          </cell>
        </row>
        <row r="14">
          <cell r="G14" t="str">
            <v>900-IP-0052-2021</v>
          </cell>
          <cell r="H14" t="str">
            <v>15 dias</v>
          </cell>
          <cell r="I14">
            <v>44263</v>
          </cell>
          <cell r="J14">
            <v>44280</v>
          </cell>
          <cell r="K14" t="str">
            <v>Invitacion  Privada</v>
          </cell>
        </row>
        <row r="15">
          <cell r="G15" t="str">
            <v>900-IP-0056-2021</v>
          </cell>
          <cell r="H15" t="str">
            <v>60 dias</v>
          </cell>
          <cell r="I15">
            <v>44261</v>
          </cell>
          <cell r="J15">
            <v>44351</v>
          </cell>
          <cell r="K15" t="str">
            <v>Invitacion  Privada</v>
          </cell>
        </row>
        <row r="16">
          <cell r="G16" t="str">
            <v>900-IP-0065-2021</v>
          </cell>
          <cell r="H16" t="str">
            <v>30 dias</v>
          </cell>
          <cell r="I16">
            <v>44271</v>
          </cell>
          <cell r="J16">
            <v>44334</v>
          </cell>
          <cell r="K16" t="str">
            <v>Invitacion  Privada</v>
          </cell>
        </row>
        <row r="17">
          <cell r="G17" t="str">
            <v>900-IP-0064-2021</v>
          </cell>
          <cell r="H17" t="str">
            <v>4 meses</v>
          </cell>
          <cell r="I17">
            <v>44266</v>
          </cell>
          <cell r="J17">
            <v>44395</v>
          </cell>
          <cell r="K17" t="str">
            <v>Invitacion  Privada</v>
          </cell>
        </row>
        <row r="18">
          <cell r="G18" t="str">
            <v>900-IP-0071-2021</v>
          </cell>
          <cell r="H18" t="str">
            <v>60 dias</v>
          </cell>
          <cell r="I18">
            <v>44305</v>
          </cell>
          <cell r="J18">
            <v>44348</v>
          </cell>
          <cell r="K18" t="str">
            <v>Invitacion  Privada</v>
          </cell>
        </row>
        <row r="19">
          <cell r="G19" t="str">
            <v>900-IP-0066-2021</v>
          </cell>
          <cell r="H19" t="str">
            <v>8 meses</v>
          </cell>
          <cell r="I19">
            <v>44291</v>
          </cell>
          <cell r="J19">
            <v>44534</v>
          </cell>
          <cell r="K19" t="str">
            <v>Invitacion  Privada</v>
          </cell>
        </row>
        <row r="20">
          <cell r="G20" t="str">
            <v>900-IP-0109-2021</v>
          </cell>
          <cell r="H20" t="str">
            <v>1 mes</v>
          </cell>
          <cell r="I20">
            <v>44278</v>
          </cell>
          <cell r="J20">
            <v>44315</v>
          </cell>
          <cell r="K20" t="str">
            <v>Invitacion  Privada</v>
          </cell>
        </row>
        <row r="21">
          <cell r="G21" t="str">
            <v>900-IP-0102-2021</v>
          </cell>
          <cell r="H21" t="str">
            <v xml:space="preserve">2 meses </v>
          </cell>
          <cell r="I21">
            <v>44258</v>
          </cell>
          <cell r="J21">
            <v>44346</v>
          </cell>
          <cell r="K21" t="str">
            <v>Invitacion  Privada</v>
          </cell>
        </row>
        <row r="22">
          <cell r="G22" t="str">
            <v>900-IP-0073-2021</v>
          </cell>
          <cell r="H22" t="str">
            <v>120 dias</v>
          </cell>
          <cell r="I22">
            <v>44281</v>
          </cell>
          <cell r="J22">
            <v>44413</v>
          </cell>
          <cell r="K22" t="str">
            <v>Invitacion  Privada</v>
          </cell>
        </row>
        <row r="23">
          <cell r="G23" t="str">
            <v>900-IP-0072-2021</v>
          </cell>
          <cell r="H23" t="str">
            <v>31 de Diciembre 2021</v>
          </cell>
          <cell r="I23">
            <v>44272</v>
          </cell>
          <cell r="J23">
            <v>44561</v>
          </cell>
          <cell r="K23" t="str">
            <v>Invitacion  Privada</v>
          </cell>
        </row>
        <row r="24">
          <cell r="G24" t="str">
            <v>900-IP-0078-2021</v>
          </cell>
          <cell r="H24" t="str">
            <v>12 dias</v>
          </cell>
          <cell r="I24">
            <v>44267</v>
          </cell>
          <cell r="J24" t="str">
            <v>12 DÍAS</v>
          </cell>
          <cell r="K24" t="str">
            <v>Invitacion  Privada</v>
          </cell>
        </row>
        <row r="25">
          <cell r="G25" t="str">
            <v>900-IP-0076-2021</v>
          </cell>
          <cell r="H25" t="str">
            <v>4 meses</v>
          </cell>
          <cell r="I25">
            <v>44308</v>
          </cell>
          <cell r="J25">
            <v>44431</v>
          </cell>
          <cell r="K25" t="str">
            <v>Invitacion  Privada</v>
          </cell>
        </row>
        <row r="26">
          <cell r="G26" t="str">
            <v>900-IP-0077-2021</v>
          </cell>
          <cell r="H26" t="str">
            <v>4 meses</v>
          </cell>
          <cell r="I26">
            <v>44328</v>
          </cell>
          <cell r="J26">
            <v>44458</v>
          </cell>
          <cell r="K26" t="str">
            <v>Invitacion  Privada</v>
          </cell>
        </row>
        <row r="27">
          <cell r="G27" t="str">
            <v>900-IP-0074-2021</v>
          </cell>
          <cell r="H27" t="str">
            <v>60 dias</v>
          </cell>
          <cell r="I27">
            <v>44300</v>
          </cell>
          <cell r="J27">
            <v>44366</v>
          </cell>
          <cell r="K27" t="str">
            <v>Invitacion  Privada</v>
          </cell>
        </row>
        <row r="28">
          <cell r="G28" t="str">
            <v>900-IP-0080-2021</v>
          </cell>
          <cell r="H28" t="str">
            <v xml:space="preserve">1  MES </v>
          </cell>
          <cell r="I28">
            <v>44293</v>
          </cell>
          <cell r="J28">
            <v>44323</v>
          </cell>
          <cell r="K28" t="str">
            <v>Invitacion  Privada</v>
          </cell>
        </row>
        <row r="29">
          <cell r="G29" t="str">
            <v>900-IP-0086-2021</v>
          </cell>
          <cell r="H29" t="str">
            <v>31 de diciembre 2021</v>
          </cell>
          <cell r="I29">
            <v>44267</v>
          </cell>
          <cell r="J29">
            <v>44561</v>
          </cell>
          <cell r="K29" t="str">
            <v>Invitacion  Privada</v>
          </cell>
        </row>
        <row r="30">
          <cell r="G30" t="str">
            <v>900-IP-0088-2021</v>
          </cell>
          <cell r="H30" t="str">
            <v>90 dias</v>
          </cell>
          <cell r="I30">
            <v>44310</v>
          </cell>
          <cell r="J30">
            <v>44402</v>
          </cell>
          <cell r="K30" t="str">
            <v>Invitacion  Privada</v>
          </cell>
        </row>
        <row r="31">
          <cell r="G31" t="str">
            <v>900-IP-0090-2021</v>
          </cell>
          <cell r="H31" t="str">
            <v>7 meses</v>
          </cell>
          <cell r="I31">
            <v>44315</v>
          </cell>
          <cell r="J31">
            <v>44559</v>
          </cell>
          <cell r="K31" t="str">
            <v>Invitacion  Privada</v>
          </cell>
        </row>
        <row r="32">
          <cell r="G32" t="str">
            <v>900-IP-0089-2021</v>
          </cell>
          <cell r="H32" t="str">
            <v>60 dias</v>
          </cell>
          <cell r="I32">
            <v>44279</v>
          </cell>
          <cell r="J32">
            <v>44360</v>
          </cell>
          <cell r="K32" t="str">
            <v>Invitacion  Privada</v>
          </cell>
        </row>
        <row r="33">
          <cell r="G33" t="str">
            <v>900-IP-0093-2021</v>
          </cell>
          <cell r="H33" t="str">
            <v>31 de diciembre</v>
          </cell>
          <cell r="I33">
            <v>44301</v>
          </cell>
          <cell r="J33">
            <v>44561</v>
          </cell>
          <cell r="K33" t="str">
            <v>Invitacion  Privada</v>
          </cell>
        </row>
        <row r="34">
          <cell r="G34" t="str">
            <v>900-IP-0096-2021</v>
          </cell>
          <cell r="H34" t="str">
            <v>210 dias</v>
          </cell>
          <cell r="I34">
            <v>44305</v>
          </cell>
          <cell r="J34">
            <v>44528</v>
          </cell>
          <cell r="K34" t="str">
            <v>Invitacion  Privada</v>
          </cell>
        </row>
        <row r="35">
          <cell r="G35" t="str">
            <v>900-IP-0097-2021</v>
          </cell>
          <cell r="H35" t="str">
            <v>120 dias</v>
          </cell>
          <cell r="I35">
            <v>44307</v>
          </cell>
          <cell r="J35">
            <v>44428</v>
          </cell>
          <cell r="K35" t="str">
            <v>Invitacion  Privada</v>
          </cell>
        </row>
        <row r="36">
          <cell r="G36" t="str">
            <v>900-IP-0094-2021</v>
          </cell>
          <cell r="H36" t="str">
            <v>60 dias</v>
          </cell>
          <cell r="I36">
            <v>44306</v>
          </cell>
          <cell r="J36">
            <v>44373</v>
          </cell>
          <cell r="K36" t="str">
            <v>Invitacion  Privada</v>
          </cell>
        </row>
        <row r="37">
          <cell r="G37" t="str">
            <v>900-IP-0095-2021</v>
          </cell>
          <cell r="H37" t="str">
            <v>120 dias</v>
          </cell>
          <cell r="I37">
            <v>44306</v>
          </cell>
          <cell r="J37">
            <v>44432</v>
          </cell>
          <cell r="K37" t="str">
            <v>Invitacion  Privada</v>
          </cell>
        </row>
        <row r="38">
          <cell r="G38" t="str">
            <v>900-IP-0098-2021</v>
          </cell>
          <cell r="H38" t="str">
            <v>31 de Diciembre 2021</v>
          </cell>
          <cell r="I38">
            <v>44308</v>
          </cell>
          <cell r="J38">
            <v>44561</v>
          </cell>
          <cell r="K38" t="str">
            <v>Invitacion  Privada</v>
          </cell>
        </row>
        <row r="39">
          <cell r="G39" t="str">
            <v>900-IP-0099-2021</v>
          </cell>
          <cell r="H39" t="str">
            <v>60 dias</v>
          </cell>
          <cell r="I39">
            <v>44307</v>
          </cell>
          <cell r="J39">
            <v>44408</v>
          </cell>
          <cell r="K39" t="str">
            <v>Invitacion  Privada</v>
          </cell>
        </row>
        <row r="40">
          <cell r="G40" t="str">
            <v>900-IP-0108-2021</v>
          </cell>
          <cell r="H40" t="str">
            <v>6 meses</v>
          </cell>
          <cell r="I40">
            <v>44335</v>
          </cell>
          <cell r="J40">
            <v>44523</v>
          </cell>
          <cell r="K40" t="str">
            <v>Invitacion  Privada</v>
          </cell>
        </row>
        <row r="41">
          <cell r="G41" t="str">
            <v>900-IP-0104-2021</v>
          </cell>
          <cell r="H41" t="str">
            <v>31 de Diciembre 2021</v>
          </cell>
          <cell r="I41">
            <v>44306</v>
          </cell>
          <cell r="J41">
            <v>44561</v>
          </cell>
          <cell r="K41" t="str">
            <v>Invitacion  Privada</v>
          </cell>
        </row>
        <row r="42">
          <cell r="G42" t="str">
            <v>900-IP-0106-2021</v>
          </cell>
          <cell r="H42" t="str">
            <v>31 de diciembre</v>
          </cell>
          <cell r="I42">
            <v>44315</v>
          </cell>
          <cell r="J42">
            <v>44561</v>
          </cell>
          <cell r="K42" t="str">
            <v>Invitacion  Privada</v>
          </cell>
        </row>
        <row r="43">
          <cell r="G43" t="str">
            <v>900-IP-0122-2021</v>
          </cell>
          <cell r="H43" t="str">
            <v>60 dias</v>
          </cell>
          <cell r="I43">
            <v>44308</v>
          </cell>
          <cell r="J43">
            <v>44455</v>
          </cell>
          <cell r="K43" t="str">
            <v>Invitacion  Privada</v>
          </cell>
        </row>
        <row r="44">
          <cell r="G44" t="str">
            <v>900-IP-0105-2021</v>
          </cell>
          <cell r="H44" t="str">
            <v>31 de diciembre</v>
          </cell>
          <cell r="I44">
            <v>44309</v>
          </cell>
          <cell r="J44">
            <v>44513</v>
          </cell>
          <cell r="K44" t="str">
            <v>Invitacion  Privada</v>
          </cell>
        </row>
        <row r="45">
          <cell r="G45" t="str">
            <v>900-IP-0113-2021</v>
          </cell>
          <cell r="H45" t="str">
            <v>31 de diciembre</v>
          </cell>
          <cell r="I45">
            <v>44312</v>
          </cell>
          <cell r="J45">
            <v>44561</v>
          </cell>
          <cell r="K45" t="str">
            <v>Invitacion  Privada</v>
          </cell>
        </row>
        <row r="46">
          <cell r="G46" t="str">
            <v>900-IP-0109-2021</v>
          </cell>
          <cell r="H46" t="str">
            <v>180 dias</v>
          </cell>
          <cell r="I46">
            <v>44342</v>
          </cell>
          <cell r="J46">
            <v>44315</v>
          </cell>
          <cell r="K46" t="str">
            <v>Invitacion  Privada</v>
          </cell>
        </row>
        <row r="47">
          <cell r="G47" t="str">
            <v>900-IP-0112-2021</v>
          </cell>
          <cell r="H47" t="str">
            <v>4 meses</v>
          </cell>
          <cell r="I47">
            <v>44344</v>
          </cell>
          <cell r="J47">
            <v>44471</v>
          </cell>
          <cell r="K47" t="str">
            <v>Invitacion  Privada</v>
          </cell>
        </row>
        <row r="48">
          <cell r="G48" t="str">
            <v>900-IP-0130-2021</v>
          </cell>
          <cell r="H48" t="str">
            <v>8 meses</v>
          </cell>
          <cell r="I48">
            <v>44306</v>
          </cell>
          <cell r="J48">
            <v>44545</v>
          </cell>
          <cell r="K48" t="str">
            <v>Invitacion  Privada</v>
          </cell>
        </row>
        <row r="49">
          <cell r="G49" t="str">
            <v>900-IP-0141-2021</v>
          </cell>
          <cell r="H49" t="str">
            <v>180 dias</v>
          </cell>
          <cell r="I49">
            <v>44365</v>
          </cell>
          <cell r="J49">
            <v>44551</v>
          </cell>
          <cell r="K49" t="str">
            <v>Invitacion  Privada</v>
          </cell>
        </row>
        <row r="50">
          <cell r="G50" t="str">
            <v>900-IP-0120-2021</v>
          </cell>
          <cell r="H50" t="str">
            <v>31 de diciembre 2021</v>
          </cell>
          <cell r="I50">
            <v>44305</v>
          </cell>
          <cell r="J50">
            <v>44561</v>
          </cell>
          <cell r="K50" t="str">
            <v>Invitacion  Privada</v>
          </cell>
        </row>
        <row r="51">
          <cell r="G51" t="str">
            <v>900-IP-0134-2021</v>
          </cell>
          <cell r="H51"/>
          <cell r="I51">
            <v>44349</v>
          </cell>
          <cell r="J51">
            <v>44561</v>
          </cell>
          <cell r="K51" t="str">
            <v>Invitacion  Privada</v>
          </cell>
        </row>
        <row r="52">
          <cell r="G52" t="str">
            <v>900-IP-00127-2021</v>
          </cell>
          <cell r="H52" t="str">
            <v>60 dias</v>
          </cell>
          <cell r="I52">
            <v>44330</v>
          </cell>
          <cell r="J52" t="str">
            <v>60 DÍAS</v>
          </cell>
          <cell r="K52" t="str">
            <v>Invitacion  Privada</v>
          </cell>
        </row>
        <row r="53">
          <cell r="G53" t="str">
            <v>900-IP-0131-2021</v>
          </cell>
          <cell r="H53" t="str">
            <v>3 meses</v>
          </cell>
          <cell r="I53">
            <v>44337</v>
          </cell>
          <cell r="J53">
            <v>44428</v>
          </cell>
          <cell r="K53" t="str">
            <v>Invitacion  Privada</v>
          </cell>
        </row>
        <row r="54">
          <cell r="G54" t="str">
            <v>900-IP-0135-2021</v>
          </cell>
          <cell r="H54" t="str">
            <v>45 Dias</v>
          </cell>
          <cell r="I54">
            <v>44317</v>
          </cell>
          <cell r="J54">
            <v>44375</v>
          </cell>
          <cell r="K54" t="str">
            <v>Invitacion  Privada</v>
          </cell>
        </row>
        <row r="55">
          <cell r="G55" t="str">
            <v>900-IP-00129-2021</v>
          </cell>
          <cell r="H55" t="str">
            <v>60 dias</v>
          </cell>
          <cell r="I55">
            <v>44347</v>
          </cell>
          <cell r="J55" t="str">
            <v>60 DÍAS</v>
          </cell>
          <cell r="K55" t="str">
            <v>Invitacion  Privada</v>
          </cell>
        </row>
        <row r="56">
          <cell r="G56" t="str">
            <v>900-IP-0125-2021</v>
          </cell>
          <cell r="H56" t="str">
            <v>3 meses</v>
          </cell>
          <cell r="I56">
            <v>44298</v>
          </cell>
          <cell r="J56">
            <v>44423</v>
          </cell>
          <cell r="K56" t="str">
            <v>Invitacion  Privada</v>
          </cell>
        </row>
        <row r="57">
          <cell r="G57" t="str">
            <v>900-IP-0147-2021</v>
          </cell>
          <cell r="H57" t="str">
            <v>60 dias</v>
          </cell>
          <cell r="I57">
            <v>44315</v>
          </cell>
          <cell r="J57">
            <v>44389</v>
          </cell>
          <cell r="K57" t="str">
            <v>Invitacion  Privada</v>
          </cell>
        </row>
        <row r="58">
          <cell r="G58" t="str">
            <v>900-IP-0161-2021</v>
          </cell>
          <cell r="H58" t="str">
            <v>120 dias</v>
          </cell>
          <cell r="I58">
            <v>44334</v>
          </cell>
          <cell r="J58">
            <v>44505</v>
          </cell>
          <cell r="K58" t="str">
            <v>Invitacion  Privada</v>
          </cell>
        </row>
        <row r="59">
          <cell r="G59" t="str">
            <v>900-IP-0174-2021</v>
          </cell>
          <cell r="H59" t="str">
            <v>120 dias</v>
          </cell>
          <cell r="I59">
            <v>44358</v>
          </cell>
          <cell r="J59">
            <v>44484</v>
          </cell>
          <cell r="K59" t="str">
            <v>Invitacion  Privada</v>
          </cell>
        </row>
        <row r="60">
          <cell r="G60" t="str">
            <v>900-IP-0144-2021</v>
          </cell>
          <cell r="H60" t="str">
            <v>120 dias</v>
          </cell>
          <cell r="I60">
            <v>44341</v>
          </cell>
          <cell r="J60">
            <v>44469</v>
          </cell>
          <cell r="K60" t="str">
            <v>Invitacion  Privada</v>
          </cell>
        </row>
        <row r="61">
          <cell r="G61" t="str">
            <v>900-IP-0145-2021</v>
          </cell>
          <cell r="H61" t="str">
            <v>180 dias</v>
          </cell>
          <cell r="I61">
            <v>44342</v>
          </cell>
          <cell r="J61">
            <v>44530</v>
          </cell>
          <cell r="K61" t="str">
            <v>Invitacion  Privada</v>
          </cell>
        </row>
        <row r="62">
          <cell r="G62" t="str">
            <v>900-IP-0137-2021</v>
          </cell>
          <cell r="H62" t="str">
            <v>120 días</v>
          </cell>
          <cell r="I62">
            <v>44315</v>
          </cell>
          <cell r="J62" t="str">
            <v>120 DÍAS</v>
          </cell>
          <cell r="K62" t="str">
            <v>Invitacion  Privada</v>
          </cell>
        </row>
        <row r="63">
          <cell r="G63" t="str">
            <v>900-IP-0139-2021</v>
          </cell>
          <cell r="H63" t="str">
            <v>120 días</v>
          </cell>
          <cell r="I63">
            <v>44347</v>
          </cell>
          <cell r="J63">
            <v>44537</v>
          </cell>
          <cell r="K63" t="str">
            <v>Invitacion  Privada</v>
          </cell>
        </row>
        <row r="64">
          <cell r="G64" t="str">
            <v>900-IP-0049-2021</v>
          </cell>
          <cell r="H64" t="str">
            <v>31 de Diciembre 2021</v>
          </cell>
          <cell r="I64">
            <v>44341</v>
          </cell>
          <cell r="J64">
            <v>44405</v>
          </cell>
          <cell r="K64" t="str">
            <v>Invitacion  Privada</v>
          </cell>
        </row>
        <row r="65">
          <cell r="G65" t="str">
            <v>900-IP-0177-2021</v>
          </cell>
          <cell r="H65" t="str">
            <v>120 dias</v>
          </cell>
          <cell r="I65">
            <v>44334</v>
          </cell>
          <cell r="J65">
            <v>44459</v>
          </cell>
          <cell r="K65" t="str">
            <v>Invitacion  Privada</v>
          </cell>
        </row>
        <row r="66">
          <cell r="G66" t="str">
            <v>900-IP-0148-2021</v>
          </cell>
          <cell r="H66" t="str">
            <v>31 de agosto 2021</v>
          </cell>
          <cell r="I66">
            <v>44330</v>
          </cell>
          <cell r="J66">
            <v>44439</v>
          </cell>
          <cell r="K66" t="str">
            <v>Invitacion  Privada</v>
          </cell>
        </row>
        <row r="67">
          <cell r="G67" t="str">
            <v>900-IP-0150-2021</v>
          </cell>
          <cell r="H67" t="str">
            <v>31 de agosto 2021</v>
          </cell>
          <cell r="I67">
            <v>44337</v>
          </cell>
          <cell r="J67">
            <v>44439</v>
          </cell>
          <cell r="K67" t="str">
            <v>Invitacion  Privada</v>
          </cell>
        </row>
        <row r="68">
          <cell r="G68" t="str">
            <v>900-IP-0149-2021</v>
          </cell>
          <cell r="H68" t="str">
            <v>31 de agosto 2021</v>
          </cell>
          <cell r="I68">
            <v>44335</v>
          </cell>
          <cell r="J68">
            <v>44439</v>
          </cell>
          <cell r="K68" t="str">
            <v>Invitacion  Privada</v>
          </cell>
        </row>
        <row r="69">
          <cell r="G69" t="str">
            <v>900-IP-0151-2021</v>
          </cell>
          <cell r="H69" t="str">
            <v>32 meses</v>
          </cell>
          <cell r="I69">
            <v>44343</v>
          </cell>
          <cell r="J69">
            <v>45291</v>
          </cell>
          <cell r="K69" t="str">
            <v>Invitacion  Privada</v>
          </cell>
        </row>
        <row r="70">
          <cell r="G70" t="str">
            <v>900-IP-0153-2021</v>
          </cell>
          <cell r="H70" t="str">
            <v>32 meses</v>
          </cell>
          <cell r="I70">
            <v>44344</v>
          </cell>
          <cell r="J70">
            <v>44561</v>
          </cell>
          <cell r="K70" t="str">
            <v>Invitacion  Privada</v>
          </cell>
        </row>
        <row r="71">
          <cell r="G71" t="str">
            <v>900-IP-0152-2021</v>
          </cell>
          <cell r="H71" t="str">
            <v>32 meses</v>
          </cell>
          <cell r="I71">
            <v>44348</v>
          </cell>
          <cell r="J71">
            <v>45291</v>
          </cell>
          <cell r="K71" t="str">
            <v>Invitacion  Privada</v>
          </cell>
        </row>
        <row r="72">
          <cell r="G72" t="str">
            <v>900-IP-0157-2021</v>
          </cell>
          <cell r="H72" t="str">
            <v>32 meses</v>
          </cell>
          <cell r="I72">
            <v>44320</v>
          </cell>
          <cell r="J72">
            <v>44453</v>
          </cell>
          <cell r="K72" t="str">
            <v>Invitacion  Privada</v>
          </cell>
        </row>
        <row r="73">
          <cell r="G73" t="str">
            <v>900-IP-0154-2021</v>
          </cell>
          <cell r="H73" t="str">
            <v>60 dias</v>
          </cell>
          <cell r="I73">
            <v>44321</v>
          </cell>
          <cell r="J73" t="str">
            <v>60 DÍAS</v>
          </cell>
          <cell r="K73" t="str">
            <v>Invitacion  Privada</v>
          </cell>
        </row>
        <row r="74">
          <cell r="G74" t="str">
            <v>900-IP-0159-2021</v>
          </cell>
          <cell r="H74" t="str">
            <v>120 dias</v>
          </cell>
          <cell r="I74">
            <v>44322</v>
          </cell>
          <cell r="J74">
            <v>44453</v>
          </cell>
          <cell r="K74" t="str">
            <v>Invitacion  Privada</v>
          </cell>
        </row>
        <row r="75">
          <cell r="G75" t="str">
            <v>900-IP-0176-2021</v>
          </cell>
          <cell r="H75" t="str">
            <v>30 dias</v>
          </cell>
          <cell r="I75">
            <v>44342</v>
          </cell>
          <cell r="J75">
            <v>44373</v>
          </cell>
          <cell r="K75" t="str">
            <v>Invitacion  Privada</v>
          </cell>
        </row>
        <row r="76">
          <cell r="G76" t="str">
            <v>900-IP-0171-2021</v>
          </cell>
          <cell r="H76" t="str">
            <v>30 dias</v>
          </cell>
          <cell r="I76">
            <v>44334</v>
          </cell>
          <cell r="J76">
            <v>44365</v>
          </cell>
          <cell r="K76" t="str">
            <v>Invitacion  Privada</v>
          </cell>
        </row>
        <row r="77">
          <cell r="G77" t="str">
            <v>900-IP-0156-2021</v>
          </cell>
          <cell r="H77" t="str">
            <v>120 dias</v>
          </cell>
          <cell r="I77">
            <v>44344</v>
          </cell>
          <cell r="J77">
            <v>44484</v>
          </cell>
          <cell r="K77" t="str">
            <v>Invitacion  Privada</v>
          </cell>
        </row>
        <row r="78">
          <cell r="G78" t="str">
            <v>900-IP-0163-2021</v>
          </cell>
          <cell r="H78" t="str">
            <v>120 dias</v>
          </cell>
          <cell r="I78">
            <v>44347</v>
          </cell>
          <cell r="J78">
            <v>44484</v>
          </cell>
          <cell r="K78" t="str">
            <v>Invitacion  Privada</v>
          </cell>
        </row>
        <row r="79">
          <cell r="G79" t="str">
            <v>900-IP-0162-2021</v>
          </cell>
          <cell r="H79" t="str">
            <v>120 dias</v>
          </cell>
          <cell r="I79">
            <v>44341</v>
          </cell>
          <cell r="J79">
            <v>44520</v>
          </cell>
          <cell r="K79" t="str">
            <v>Invitacion  Privada</v>
          </cell>
        </row>
        <row r="80">
          <cell r="G80" t="str">
            <v>900-IP-0170-2021</v>
          </cell>
          <cell r="H80" t="str">
            <v>120 dias</v>
          </cell>
          <cell r="I80">
            <v>44335</v>
          </cell>
          <cell r="J80">
            <v>44459</v>
          </cell>
          <cell r="K80" t="str">
            <v>Invitacion  Privada</v>
          </cell>
        </row>
        <row r="81">
          <cell r="G81" t="str">
            <v>900-IP-0158-2021</v>
          </cell>
          <cell r="H81" t="str">
            <v>31 de diciembre 2021</v>
          </cell>
          <cell r="I81">
            <v>44343</v>
          </cell>
          <cell r="J81">
            <v>44561</v>
          </cell>
          <cell r="K81" t="str">
            <v>Invitacion  Privada</v>
          </cell>
        </row>
        <row r="82">
          <cell r="G82" t="str">
            <v>900-IP-0164-2021</v>
          </cell>
          <cell r="H82" t="str">
            <v>90 dias</v>
          </cell>
          <cell r="I82">
            <v>44468</v>
          </cell>
          <cell r="J82" t="str">
            <v>90 DÍAS</v>
          </cell>
          <cell r="K82" t="str">
            <v>Invitacion  Privada</v>
          </cell>
        </row>
        <row r="83">
          <cell r="G83" t="str">
            <v>900-IP-0165-2021</v>
          </cell>
          <cell r="H83" t="str">
            <v>60 dias</v>
          </cell>
          <cell r="I83">
            <v>44347</v>
          </cell>
          <cell r="J83">
            <v>44423</v>
          </cell>
          <cell r="K83" t="str">
            <v>Invitacion  Privada</v>
          </cell>
        </row>
        <row r="84">
          <cell r="G84" t="str">
            <v>900-IP-0169-2021</v>
          </cell>
          <cell r="H84" t="str">
            <v>90 dias</v>
          </cell>
          <cell r="I84">
            <v>44343</v>
          </cell>
          <cell r="J84">
            <v>44448</v>
          </cell>
          <cell r="K84" t="str">
            <v>Invitacion  Privada</v>
          </cell>
        </row>
        <row r="85">
          <cell r="G85" t="str">
            <v>900-IP-0173-2021</v>
          </cell>
          <cell r="H85" t="str">
            <v>31 de Diciembre 2021</v>
          </cell>
          <cell r="I85">
            <v>44331</v>
          </cell>
          <cell r="J85">
            <v>44561</v>
          </cell>
          <cell r="K85" t="str">
            <v>Invitacion  Privada</v>
          </cell>
        </row>
        <row r="86">
          <cell r="G86" t="str">
            <v>900-IP-0172-2021</v>
          </cell>
          <cell r="H86" t="str">
            <v>30 de Noviembre 2021</v>
          </cell>
          <cell r="I86">
            <v>44334</v>
          </cell>
          <cell r="J86">
            <v>44530</v>
          </cell>
          <cell r="K86" t="str">
            <v>Invitacion  Privada</v>
          </cell>
        </row>
        <row r="87">
          <cell r="G87" t="str">
            <v>900-IP-0180-2021</v>
          </cell>
          <cell r="H87" t="str">
            <v>5 meses</v>
          </cell>
          <cell r="I87">
            <v>44349</v>
          </cell>
          <cell r="J87">
            <v>44501</v>
          </cell>
          <cell r="K87" t="str">
            <v>Invitacion  Privada</v>
          </cell>
        </row>
        <row r="88">
          <cell r="G88" t="str">
            <v>900-IP-0181-2021</v>
          </cell>
          <cell r="H88" t="str">
            <v>5 meses</v>
          </cell>
          <cell r="I88">
            <v>44330</v>
          </cell>
          <cell r="J88">
            <v>44482</v>
          </cell>
          <cell r="K88" t="str">
            <v>Invitacion  Privada</v>
          </cell>
        </row>
        <row r="89">
          <cell r="G89" t="str">
            <v>900-IP-0179-2021</v>
          </cell>
          <cell r="H89" t="str">
            <v>1 mes</v>
          </cell>
          <cell r="I89">
            <v>44349</v>
          </cell>
          <cell r="J89">
            <v>44391</v>
          </cell>
          <cell r="K89" t="str">
            <v>Invitacion  Privada</v>
          </cell>
        </row>
        <row r="90">
          <cell r="G90" t="str">
            <v>900-IP-0190-2021</v>
          </cell>
          <cell r="H90" t="str">
            <v>31 de diciembre</v>
          </cell>
          <cell r="I90">
            <v>44355</v>
          </cell>
          <cell r="J90">
            <v>44561</v>
          </cell>
          <cell r="K90" t="str">
            <v>Invitacion  Privada</v>
          </cell>
        </row>
        <row r="91">
          <cell r="G91" t="str">
            <v>900-IP-0210-2021</v>
          </cell>
          <cell r="H91" t="str">
            <v>150 dias</v>
          </cell>
          <cell r="I91">
            <v>44379</v>
          </cell>
          <cell r="J91">
            <v>44535</v>
          </cell>
          <cell r="K91" t="str">
            <v>Invitacion  Privada</v>
          </cell>
        </row>
        <row r="92">
          <cell r="G92" t="str">
            <v>900-IP-0111-2021</v>
          </cell>
          <cell r="H92" t="str">
            <v>2 meses</v>
          </cell>
          <cell r="I92">
            <v>44400</v>
          </cell>
          <cell r="J92">
            <v>44561</v>
          </cell>
          <cell r="K92" t="str">
            <v>Invitacion  Privada</v>
          </cell>
        </row>
        <row r="93">
          <cell r="G93" t="str">
            <v>900-IP-0186-2021</v>
          </cell>
          <cell r="H93" t="str">
            <v>31 de diciembre</v>
          </cell>
          <cell r="I93">
            <v>44331</v>
          </cell>
          <cell r="J93">
            <v>44561</v>
          </cell>
          <cell r="K93" t="str">
            <v>Invitacion  Privada</v>
          </cell>
        </row>
        <row r="94">
          <cell r="G94" t="str">
            <v>900-IP-0185-2021</v>
          </cell>
          <cell r="H94" t="str">
            <v>31 de Diciembre</v>
          </cell>
          <cell r="I94">
            <v>44331</v>
          </cell>
          <cell r="J94">
            <v>44561</v>
          </cell>
          <cell r="K94" t="str">
            <v>Invitacion  Privada</v>
          </cell>
        </row>
        <row r="95">
          <cell r="G95" t="str">
            <v>900-IP-235-2021</v>
          </cell>
          <cell r="H95" t="str">
            <v>120 dias</v>
          </cell>
          <cell r="I95">
            <v>44400</v>
          </cell>
          <cell r="J95" t="str">
            <v>120 DÍAS</v>
          </cell>
          <cell r="K95" t="str">
            <v>Invitacion  Privada</v>
          </cell>
        </row>
        <row r="96">
          <cell r="G96" t="str">
            <v>900-IP-0228-2021</v>
          </cell>
          <cell r="H96" t="str">
            <v>120 dias</v>
          </cell>
          <cell r="I96">
            <v>44347</v>
          </cell>
          <cell r="J96">
            <v>44468</v>
          </cell>
          <cell r="K96" t="str">
            <v>Invitacion  Privada</v>
          </cell>
        </row>
        <row r="97">
          <cell r="G97" t="str">
            <v>900-IP-0211-2021</v>
          </cell>
          <cell r="H97" t="str">
            <v>31 de diciembre 2021</v>
          </cell>
          <cell r="I97">
            <v>44342</v>
          </cell>
          <cell r="J97">
            <v>44561</v>
          </cell>
          <cell r="K97" t="str">
            <v>Invitacion  Privada</v>
          </cell>
        </row>
        <row r="98">
          <cell r="G98" t="str">
            <v>900-IP-0189-2021</v>
          </cell>
          <cell r="H98" t="str">
            <v>31 de Diciembre 2021</v>
          </cell>
          <cell r="I98">
            <v>44337</v>
          </cell>
          <cell r="J98">
            <v>44561</v>
          </cell>
          <cell r="K98" t="str">
            <v>Invitacion  Privada</v>
          </cell>
        </row>
        <row r="99">
          <cell r="G99" t="str">
            <v>900-IP-0191-2021</v>
          </cell>
          <cell r="H99" t="str">
            <v>31 de dicimebre 2021</v>
          </cell>
          <cell r="I99">
            <v>44349</v>
          </cell>
          <cell r="J99">
            <v>44561</v>
          </cell>
          <cell r="K99" t="str">
            <v>Invitacion  Privada</v>
          </cell>
        </row>
        <row r="100">
          <cell r="G100" t="str">
            <v>900-IP-0195-2021</v>
          </cell>
          <cell r="H100" t="str">
            <v>45 dias</v>
          </cell>
          <cell r="I100">
            <v>44348</v>
          </cell>
          <cell r="J100" t="str">
            <v>45 DÍAS</v>
          </cell>
          <cell r="K100" t="str">
            <v>Invitacion  Privada</v>
          </cell>
        </row>
        <row r="101">
          <cell r="G101" t="str">
            <v>900-IP-0234-2021</v>
          </cell>
          <cell r="H101" t="str">
            <v>15 dias</v>
          </cell>
          <cell r="I101">
            <v>44357</v>
          </cell>
          <cell r="J101">
            <v>44377</v>
          </cell>
          <cell r="K101" t="str">
            <v>Invitacion  Privada</v>
          </cell>
        </row>
        <row r="102">
          <cell r="G102" t="str">
            <v>900-IP-0188-2021</v>
          </cell>
          <cell r="H102" t="str">
            <v>15 dias</v>
          </cell>
          <cell r="I102">
            <v>44386</v>
          </cell>
          <cell r="J102">
            <v>44462</v>
          </cell>
          <cell r="K102" t="str">
            <v>Invitacion  Privada</v>
          </cell>
        </row>
        <row r="103">
          <cell r="G103" t="str">
            <v>900-IP-0199-2021</v>
          </cell>
          <cell r="H103"/>
          <cell r="I103">
            <v>44349</v>
          </cell>
          <cell r="J103">
            <v>44428</v>
          </cell>
          <cell r="K103" t="str">
            <v>Invitacion  Privada</v>
          </cell>
        </row>
        <row r="104">
          <cell r="G104" t="str">
            <v>900-IP-0201-2021</v>
          </cell>
          <cell r="H104" t="str">
            <v>50 dias</v>
          </cell>
          <cell r="I104">
            <v>44378</v>
          </cell>
          <cell r="J104">
            <v>44436</v>
          </cell>
          <cell r="K104" t="str">
            <v>Invitacion  Privada</v>
          </cell>
        </row>
        <row r="105">
          <cell r="G105" t="str">
            <v>900-IP-0178-2021</v>
          </cell>
          <cell r="H105" t="str">
            <v>6 meses</v>
          </cell>
          <cell r="I105">
            <v>44313</v>
          </cell>
          <cell r="J105">
            <v>44561</v>
          </cell>
          <cell r="K105" t="str">
            <v>Invitacion  Privada</v>
          </cell>
        </row>
        <row r="106">
          <cell r="G106" t="str">
            <v>900-IP-0202-2021</v>
          </cell>
          <cell r="H106" t="str">
            <v>4 meses</v>
          </cell>
          <cell r="I106">
            <v>44330</v>
          </cell>
          <cell r="J106">
            <v>44472</v>
          </cell>
          <cell r="K106" t="str">
            <v>Invitacion  Privada</v>
          </cell>
        </row>
        <row r="107">
          <cell r="G107" t="str">
            <v>900-IP-0209-2021</v>
          </cell>
          <cell r="H107"/>
          <cell r="I107">
            <v>44411</v>
          </cell>
          <cell r="J107">
            <v>44538</v>
          </cell>
          <cell r="K107" t="str">
            <v>Invitacion  Privada</v>
          </cell>
        </row>
        <row r="108">
          <cell r="G108" t="str">
            <v>900-IP-0206-2021</v>
          </cell>
          <cell r="H108" t="str">
            <v>30 dias</v>
          </cell>
          <cell r="I108">
            <v>44351</v>
          </cell>
          <cell r="J108">
            <v>44409</v>
          </cell>
          <cell r="K108" t="str">
            <v>Invitacion  Privada</v>
          </cell>
        </row>
        <row r="109">
          <cell r="G109" t="str">
            <v>900-IP-0236-2021</v>
          </cell>
          <cell r="H109" t="str">
            <v>90 dias</v>
          </cell>
          <cell r="I109">
            <v>44399</v>
          </cell>
          <cell r="J109">
            <v>44491</v>
          </cell>
          <cell r="K109" t="str">
            <v>Invitacion  Privada</v>
          </cell>
        </row>
        <row r="110">
          <cell r="G110" t="str">
            <v>900-IP-0207-2021</v>
          </cell>
          <cell r="H110" t="str">
            <v>90 dias</v>
          </cell>
          <cell r="I110">
            <v>44361</v>
          </cell>
          <cell r="J110">
            <v>44454</v>
          </cell>
          <cell r="K110" t="str">
            <v>Invitacion  Privada</v>
          </cell>
        </row>
        <row r="111">
          <cell r="G111" t="str">
            <v>900-IP-0259-2021</v>
          </cell>
          <cell r="H111" t="str">
            <v>90 dias</v>
          </cell>
          <cell r="I111">
            <v>44372</v>
          </cell>
          <cell r="J111">
            <v>44469</v>
          </cell>
          <cell r="K111" t="str">
            <v>Invitacion  Privada</v>
          </cell>
        </row>
        <row r="112">
          <cell r="G112" t="str">
            <v>900-IP-0226-2021</v>
          </cell>
          <cell r="H112" t="str">
            <v>90 dias</v>
          </cell>
          <cell r="I112">
            <v>44348</v>
          </cell>
          <cell r="J112">
            <v>44441</v>
          </cell>
          <cell r="K112" t="str">
            <v>Invitacion  Privada</v>
          </cell>
        </row>
        <row r="113">
          <cell r="G113" t="str">
            <v>900-IP-0257-2021</v>
          </cell>
          <cell r="H113" t="str">
            <v>90 dias</v>
          </cell>
          <cell r="I113">
            <v>44376</v>
          </cell>
          <cell r="J113">
            <v>44469</v>
          </cell>
          <cell r="K113" t="str">
            <v>Invitacion  Privada</v>
          </cell>
        </row>
        <row r="114">
          <cell r="G114" t="str">
            <v>900-IP-0258-2021</v>
          </cell>
          <cell r="H114" t="str">
            <v>90 dias</v>
          </cell>
          <cell r="I114">
            <v>44368</v>
          </cell>
          <cell r="J114">
            <v>44463</v>
          </cell>
          <cell r="K114" t="str">
            <v>Invitacion  Privada</v>
          </cell>
        </row>
        <row r="115">
          <cell r="G115" t="str">
            <v>900-IP-0256-2021</v>
          </cell>
          <cell r="H115" t="str">
            <v>90 dias</v>
          </cell>
          <cell r="I115">
            <v>44375</v>
          </cell>
          <cell r="J115">
            <v>44468</v>
          </cell>
          <cell r="K115" t="str">
            <v>Invitacion  Privada</v>
          </cell>
        </row>
        <row r="116">
          <cell r="G116" t="str">
            <v>900-IP-0205-2021</v>
          </cell>
          <cell r="H116" t="str">
            <v>90 dias</v>
          </cell>
          <cell r="I116">
            <v>44341</v>
          </cell>
          <cell r="J116">
            <v>44438</v>
          </cell>
          <cell r="K116" t="str">
            <v>Invitacion  Privada</v>
          </cell>
        </row>
        <row r="117">
          <cell r="G117" t="str">
            <v>900-IP-0217-2021</v>
          </cell>
          <cell r="H117" t="str">
            <v>31 de diciembre</v>
          </cell>
          <cell r="I117">
            <v>44404</v>
          </cell>
          <cell r="J117">
            <v>44561</v>
          </cell>
          <cell r="K117" t="str">
            <v>Invitacion  Privada</v>
          </cell>
        </row>
        <row r="118">
          <cell r="G118" t="str">
            <v>900-IP-0215-2021</v>
          </cell>
          <cell r="H118" t="str">
            <v>60 dias</v>
          </cell>
          <cell r="I118">
            <v>44344</v>
          </cell>
          <cell r="J118">
            <v>44407</v>
          </cell>
          <cell r="K118" t="str">
            <v>Invitacion  Privada</v>
          </cell>
        </row>
        <row r="119">
          <cell r="G119" t="str">
            <v>900-IP-0216-2021</v>
          </cell>
          <cell r="H119" t="str">
            <v>60 dias</v>
          </cell>
          <cell r="I119">
            <v>44369</v>
          </cell>
          <cell r="J119">
            <v>44431</v>
          </cell>
          <cell r="K119" t="str">
            <v>Invitacion  Privada</v>
          </cell>
        </row>
        <row r="120">
          <cell r="G120" t="str">
            <v>900-IP-0220-2021</v>
          </cell>
          <cell r="H120" t="str">
            <v>2 meses</v>
          </cell>
          <cell r="I120">
            <v>44350</v>
          </cell>
          <cell r="J120">
            <v>44417</v>
          </cell>
          <cell r="K120" t="str">
            <v>Invitacion  Privada</v>
          </cell>
        </row>
        <row r="121">
          <cell r="G121" t="str">
            <v>900-IP-0222-2021</v>
          </cell>
          <cell r="H121" t="str">
            <v>7 meses</v>
          </cell>
          <cell r="I121">
            <v>44358</v>
          </cell>
          <cell r="J121">
            <v>44551</v>
          </cell>
          <cell r="K121" t="str">
            <v>Invitacion  Privada</v>
          </cell>
        </row>
        <row r="122">
          <cell r="G122" t="str">
            <v>900-IP-0223-2021</v>
          </cell>
          <cell r="H122" t="str">
            <v>60 dias</v>
          </cell>
          <cell r="I122">
            <v>44364</v>
          </cell>
          <cell r="J122">
            <v>44424</v>
          </cell>
          <cell r="K122" t="str">
            <v>Invitacion  Privada</v>
          </cell>
        </row>
        <row r="123">
          <cell r="G123" t="str">
            <v>900-IP-0224-2021</v>
          </cell>
          <cell r="H123" t="str">
            <v>60 dias</v>
          </cell>
          <cell r="I123">
            <v>44364</v>
          </cell>
          <cell r="J123">
            <v>44424</v>
          </cell>
          <cell r="K123" t="str">
            <v>Invitacion  Privada</v>
          </cell>
        </row>
        <row r="124">
          <cell r="G124" t="str">
            <v>900-IP-0233-2021</v>
          </cell>
          <cell r="H124" t="str">
            <v>3 meses</v>
          </cell>
          <cell r="I124">
            <v>44393</v>
          </cell>
          <cell r="J124">
            <v>44485</v>
          </cell>
          <cell r="K124" t="str">
            <v>Invitacion  Privada</v>
          </cell>
        </row>
        <row r="125">
          <cell r="G125" t="str">
            <v>900-IP-0214-2021</v>
          </cell>
          <cell r="H125" t="str">
            <v>6 meses</v>
          </cell>
          <cell r="I125">
            <v>44342</v>
          </cell>
          <cell r="J125" t="str">
            <v>180 DÍAS</v>
          </cell>
          <cell r="K125" t="str">
            <v>Invitacion  Privada</v>
          </cell>
        </row>
        <row r="126">
          <cell r="G126" t="str">
            <v>900-IP-0260-2021</v>
          </cell>
          <cell r="H126" t="str">
            <v>60 dias</v>
          </cell>
          <cell r="I126">
            <v>44358</v>
          </cell>
          <cell r="J126">
            <v>44421</v>
          </cell>
          <cell r="K126" t="str">
            <v>Invitacion  Privada</v>
          </cell>
        </row>
        <row r="127">
          <cell r="G127" t="str">
            <v>900-IP-0196-2021</v>
          </cell>
          <cell r="H127" t="str">
            <v>60 dias</v>
          </cell>
          <cell r="I127">
            <v>44344</v>
          </cell>
          <cell r="J127">
            <v>44387</v>
          </cell>
          <cell r="K127" t="str">
            <v>Invitacion  Privada</v>
          </cell>
        </row>
        <row r="128">
          <cell r="G128" t="str">
            <v>900-IP-0238-2021</v>
          </cell>
          <cell r="H128" t="str">
            <v>31 de diciembre</v>
          </cell>
          <cell r="I128">
            <v>44361</v>
          </cell>
          <cell r="J128">
            <v>44561</v>
          </cell>
          <cell r="K128" t="str">
            <v>Invitacion  Privada</v>
          </cell>
        </row>
        <row r="129">
          <cell r="G129" t="str">
            <v>900-IP-0246-2021</v>
          </cell>
          <cell r="H129" t="str">
            <v>31 de diciembre</v>
          </cell>
          <cell r="I129">
            <v>44342</v>
          </cell>
          <cell r="J129">
            <v>44561</v>
          </cell>
          <cell r="K129" t="str">
            <v>Invitacion  Privada</v>
          </cell>
        </row>
        <row r="130">
          <cell r="G130" t="str">
            <v>900-IP-0243-2021</v>
          </cell>
          <cell r="H130" t="str">
            <v>45 dias</v>
          </cell>
          <cell r="I130">
            <v>44361</v>
          </cell>
          <cell r="J130" t="str">
            <v>45 DÍAS</v>
          </cell>
          <cell r="K130" t="str">
            <v>Invitacion  Privada</v>
          </cell>
        </row>
        <row r="131">
          <cell r="G131" t="str">
            <v>900-IP-0239-2021</v>
          </cell>
          <cell r="H131" t="str">
            <v>90 dias</v>
          </cell>
          <cell r="I131">
            <v>44361</v>
          </cell>
          <cell r="J131">
            <v>44452</v>
          </cell>
          <cell r="K131" t="str">
            <v>Invitacion  Privada</v>
          </cell>
        </row>
        <row r="132">
          <cell r="G132" t="str">
            <v>900-IP-0267-2021</v>
          </cell>
          <cell r="H132" t="str">
            <v>60 dias</v>
          </cell>
          <cell r="I132">
            <v>44350</v>
          </cell>
          <cell r="J132">
            <v>44431</v>
          </cell>
          <cell r="K132" t="str">
            <v>Invitacion  Privada</v>
          </cell>
        </row>
        <row r="133">
          <cell r="G133" t="str">
            <v>900-IP-252-2021</v>
          </cell>
          <cell r="H133" t="str">
            <v>90 dias</v>
          </cell>
          <cell r="I133">
            <v>44349</v>
          </cell>
          <cell r="J133" t="str">
            <v>90 DÍAS</v>
          </cell>
          <cell r="K133" t="str">
            <v>Invitacion  Privada</v>
          </cell>
        </row>
        <row r="134">
          <cell r="G134" t="str">
            <v>900-IP-0244-2021</v>
          </cell>
          <cell r="H134" t="str">
            <v>6 meses</v>
          </cell>
          <cell r="I134">
            <v>44375</v>
          </cell>
          <cell r="J134">
            <v>44555</v>
          </cell>
          <cell r="K134" t="str">
            <v>Invitacion  Privada</v>
          </cell>
        </row>
        <row r="135">
          <cell r="G135" t="str">
            <v>900-IP-0265-2021</v>
          </cell>
          <cell r="H135" t="str">
            <v>90 dias</v>
          </cell>
          <cell r="I135">
            <v>44356</v>
          </cell>
          <cell r="J135">
            <v>44446</v>
          </cell>
          <cell r="K135" t="str">
            <v>Invitacion  Privada</v>
          </cell>
        </row>
        <row r="136">
          <cell r="G136" t="str">
            <v>900-IP-0280-2021</v>
          </cell>
          <cell r="H136" t="str">
            <v>60 dias</v>
          </cell>
          <cell r="I136">
            <v>44369</v>
          </cell>
          <cell r="J136">
            <v>44524</v>
          </cell>
          <cell r="K136" t="str">
            <v>Invitacion  Privada</v>
          </cell>
        </row>
        <row r="137">
          <cell r="G137" t="str">
            <v>900-IP-0247-2021</v>
          </cell>
          <cell r="H137" t="str">
            <v>60 dias</v>
          </cell>
          <cell r="I137">
            <v>44336</v>
          </cell>
          <cell r="J137">
            <v>44413</v>
          </cell>
          <cell r="K137" t="str">
            <v>Invitacion  Privada</v>
          </cell>
        </row>
        <row r="138">
          <cell r="G138" t="str">
            <v>900-IP-0237-2021</v>
          </cell>
          <cell r="H138" t="str">
            <v>30 dias</v>
          </cell>
          <cell r="I138">
            <v>44343</v>
          </cell>
          <cell r="J138" t="str">
            <v>30 DÍAS</v>
          </cell>
          <cell r="K138" t="str">
            <v>Invitacion  Privada</v>
          </cell>
        </row>
        <row r="139">
          <cell r="G139" t="str">
            <v>900-IP-0283-2021</v>
          </cell>
          <cell r="H139"/>
          <cell r="I139">
            <v>44370</v>
          </cell>
          <cell r="J139">
            <v>44561</v>
          </cell>
          <cell r="K139" t="str">
            <v>Invitacion  Privada</v>
          </cell>
        </row>
        <row r="140">
          <cell r="G140" t="str">
            <v>900-IP-0221-2021</v>
          </cell>
          <cell r="H140" t="str">
            <v>31de diciembre</v>
          </cell>
          <cell r="I140">
            <v>44355</v>
          </cell>
          <cell r="J140">
            <v>44370</v>
          </cell>
          <cell r="K140" t="str">
            <v>Invitacion  Privada</v>
          </cell>
        </row>
        <row r="141">
          <cell r="G141" t="str">
            <v>900-IP-0240-2021</v>
          </cell>
          <cell r="H141" t="str">
            <v>75 dias</v>
          </cell>
          <cell r="I141">
            <v>44348</v>
          </cell>
          <cell r="J141">
            <v>44425</v>
          </cell>
          <cell r="K141" t="str">
            <v>Invitacion  Privada</v>
          </cell>
        </row>
        <row r="142">
          <cell r="G142" t="str">
            <v>900-IP-0266-2021</v>
          </cell>
          <cell r="H142" t="str">
            <v>120 dias</v>
          </cell>
          <cell r="I142">
            <v>44376</v>
          </cell>
          <cell r="J142">
            <v>44496</v>
          </cell>
          <cell r="K142" t="str">
            <v>Invitacion  Privada</v>
          </cell>
        </row>
        <row r="143">
          <cell r="G143" t="str">
            <v>900-IP-0248-2021</v>
          </cell>
          <cell r="H143" t="str">
            <v>120 dias</v>
          </cell>
          <cell r="I143">
            <v>44389</v>
          </cell>
          <cell r="J143" t="str">
            <v>120 DÍAS</v>
          </cell>
          <cell r="K143" t="str">
            <v>Invitacion  Privada</v>
          </cell>
        </row>
        <row r="144">
          <cell r="G144" t="str">
            <v>900-IP-0249-2021</v>
          </cell>
          <cell r="H144" t="str">
            <v>120 dias</v>
          </cell>
          <cell r="I144">
            <v>44361</v>
          </cell>
          <cell r="J144">
            <v>44484</v>
          </cell>
          <cell r="K144" t="str">
            <v>Invitacion  Privada</v>
          </cell>
        </row>
        <row r="145">
          <cell r="G145" t="str">
            <v>900-IP-0254-2021</v>
          </cell>
          <cell r="H145" t="str">
            <v>120 dias</v>
          </cell>
          <cell r="I145">
            <v>44405</v>
          </cell>
          <cell r="J145">
            <v>44533</v>
          </cell>
          <cell r="K145" t="str">
            <v>Invitacion  Privada</v>
          </cell>
        </row>
        <row r="146">
          <cell r="G146" t="str">
            <v>900-IP-0264-2021</v>
          </cell>
          <cell r="H146" t="str">
            <v>90 dias</v>
          </cell>
          <cell r="I146">
            <v>44434</v>
          </cell>
          <cell r="J146">
            <v>44529</v>
          </cell>
          <cell r="K146" t="str">
            <v>Invitacion  Privada</v>
          </cell>
        </row>
        <row r="147">
          <cell r="G147" t="str">
            <v>900-IP-0262-2021</v>
          </cell>
          <cell r="H147"/>
          <cell r="I147">
            <v>44412</v>
          </cell>
          <cell r="J147">
            <v>44508</v>
          </cell>
          <cell r="K147" t="str">
            <v>Invitacion  Privada</v>
          </cell>
        </row>
        <row r="148">
          <cell r="G148" t="str">
            <v>900-IP-0263-2021</v>
          </cell>
          <cell r="H148" t="str">
            <v>90 dias</v>
          </cell>
          <cell r="I148">
            <v>44442</v>
          </cell>
          <cell r="J148" t="str">
            <v>90 DÍAS</v>
          </cell>
          <cell r="K148" t="str">
            <v>Invitacion  Privada</v>
          </cell>
        </row>
        <row r="149">
          <cell r="G149" t="str">
            <v>900-IP-0261-2021</v>
          </cell>
          <cell r="H149" t="str">
            <v>120 dias</v>
          </cell>
          <cell r="I149">
            <v>44420</v>
          </cell>
          <cell r="J149">
            <v>44546</v>
          </cell>
          <cell r="K149" t="str">
            <v>Invitacion  Privada</v>
          </cell>
        </row>
        <row r="150">
          <cell r="G150" t="str">
            <v>900-IP-0269-2021</v>
          </cell>
          <cell r="H150"/>
          <cell r="I150">
            <v>44357</v>
          </cell>
          <cell r="J150">
            <v>44561</v>
          </cell>
          <cell r="K150" t="str">
            <v>Invitacion  Privada</v>
          </cell>
        </row>
        <row r="151">
          <cell r="G151" t="str">
            <v>900-IP-0253-2021</v>
          </cell>
          <cell r="H151" t="str">
            <v>31 de diciembre</v>
          </cell>
          <cell r="I151">
            <v>44348</v>
          </cell>
          <cell r="J151">
            <v>44561</v>
          </cell>
          <cell r="K151" t="str">
            <v>Invitacion  Privada</v>
          </cell>
        </row>
        <row r="152">
          <cell r="G152" t="str">
            <v>900-IP-0272-2021</v>
          </cell>
          <cell r="H152" t="str">
            <v>180 dias</v>
          </cell>
          <cell r="I152">
            <v>44362</v>
          </cell>
          <cell r="J152">
            <v>44561</v>
          </cell>
          <cell r="K152" t="str">
            <v>Invitacion  Privada</v>
          </cell>
        </row>
        <row r="153">
          <cell r="G153" t="str">
            <v>900-IP-0277-2021</v>
          </cell>
          <cell r="H153" t="str">
            <v>180 dias</v>
          </cell>
          <cell r="I153">
            <v>44378</v>
          </cell>
          <cell r="J153">
            <v>44561</v>
          </cell>
          <cell r="K153" t="str">
            <v>Invitacion  Privada</v>
          </cell>
        </row>
        <row r="154">
          <cell r="G154" t="str">
            <v>900-IP-0310-2021</v>
          </cell>
          <cell r="H154" t="str">
            <v>31 de diciembre 2021</v>
          </cell>
          <cell r="I154">
            <v>44384</v>
          </cell>
          <cell r="J154">
            <v>44561</v>
          </cell>
          <cell r="K154" t="str">
            <v>Invitacion  Privada</v>
          </cell>
        </row>
        <row r="155">
          <cell r="G155" t="str">
            <v>900-IP-0278-2021</v>
          </cell>
          <cell r="H155" t="str">
            <v>31  de diciembre 2021</v>
          </cell>
          <cell r="I155">
            <v>44372</v>
          </cell>
          <cell r="J155">
            <v>44561</v>
          </cell>
          <cell r="K155" t="str">
            <v>Invitacion  Privada</v>
          </cell>
        </row>
        <row r="156">
          <cell r="G156" t="str">
            <v>900-IP-0282-2021</v>
          </cell>
          <cell r="H156" t="str">
            <v>31 de diciembre</v>
          </cell>
          <cell r="I156">
            <v>44372</v>
          </cell>
          <cell r="J156">
            <v>44561</v>
          </cell>
          <cell r="K156" t="str">
            <v>Invitacion  Privada</v>
          </cell>
        </row>
        <row r="157">
          <cell r="G157" t="str">
            <v>900-IP-0255-2021</v>
          </cell>
          <cell r="H157" t="str">
            <v>31 de diciembre</v>
          </cell>
          <cell r="I157">
            <v>44392</v>
          </cell>
          <cell r="J157">
            <v>44561</v>
          </cell>
          <cell r="K157" t="str">
            <v>Invitacion  Privada</v>
          </cell>
        </row>
        <row r="158">
          <cell r="G158" t="str">
            <v>900-IP-0229-2021</v>
          </cell>
          <cell r="H158" t="str">
            <v>4 meses</v>
          </cell>
          <cell r="I158">
            <v>44349</v>
          </cell>
          <cell r="J158">
            <v>44484</v>
          </cell>
          <cell r="K158" t="str">
            <v>Invitacion  Privada</v>
          </cell>
        </row>
        <row r="159">
          <cell r="G159" t="str">
            <v>900-IP-0230-2021</v>
          </cell>
          <cell r="H159" t="str">
            <v>4 meses</v>
          </cell>
          <cell r="I159">
            <v>44354</v>
          </cell>
          <cell r="J159">
            <v>44479</v>
          </cell>
          <cell r="K159" t="str">
            <v>Invitacion  Privada</v>
          </cell>
        </row>
        <row r="160">
          <cell r="G160" t="str">
            <v>900-IP-0231-2021</v>
          </cell>
          <cell r="H160" t="str">
            <v>4 meses</v>
          </cell>
          <cell r="I160">
            <v>44379</v>
          </cell>
          <cell r="J160">
            <v>44512</v>
          </cell>
          <cell r="K160" t="str">
            <v>Invitacion  Privada</v>
          </cell>
        </row>
        <row r="161">
          <cell r="G161" t="str">
            <v>900-IP-0232-2021</v>
          </cell>
          <cell r="H161" t="str">
            <v>4 meses</v>
          </cell>
          <cell r="I161">
            <v>44354</v>
          </cell>
          <cell r="J161">
            <v>44479</v>
          </cell>
          <cell r="K161" t="str">
            <v>Invitacion  Privada</v>
          </cell>
        </row>
        <row r="162">
          <cell r="G162" t="str">
            <v>900-IP-0275-2021</v>
          </cell>
          <cell r="H162" t="str">
            <v>30 dias</v>
          </cell>
          <cell r="I162">
            <v>44358</v>
          </cell>
          <cell r="J162">
            <v>44387</v>
          </cell>
          <cell r="K162" t="str">
            <v>Invitacion  Privada</v>
          </cell>
        </row>
        <row r="163">
          <cell r="G163" t="str">
            <v>900-IP-0286-2021</v>
          </cell>
          <cell r="H163" t="str">
            <v>120 dias</v>
          </cell>
          <cell r="I163">
            <v>44384</v>
          </cell>
          <cell r="J163">
            <v>44509</v>
          </cell>
          <cell r="K163" t="str">
            <v>Invitacion  Privada</v>
          </cell>
        </row>
        <row r="164">
          <cell r="G164" t="str">
            <v>900-IP-0285-2021</v>
          </cell>
          <cell r="H164" t="str">
            <v>120 dias</v>
          </cell>
          <cell r="I164">
            <v>44351</v>
          </cell>
          <cell r="J164">
            <v>44476</v>
          </cell>
          <cell r="K164" t="str">
            <v>Invitacion  Privada</v>
          </cell>
        </row>
        <row r="165">
          <cell r="G165" t="str">
            <v>900-IP-0140-2021</v>
          </cell>
          <cell r="H165"/>
          <cell r="I165">
            <v>44384</v>
          </cell>
          <cell r="J165">
            <v>1</v>
          </cell>
          <cell r="K165" t="str">
            <v>Invitacion  Privada</v>
          </cell>
        </row>
        <row r="166">
          <cell r="G166" t="str">
            <v>900-IP-0298-2021</v>
          </cell>
          <cell r="H166"/>
          <cell r="I166">
            <v>44375</v>
          </cell>
          <cell r="J166">
            <v>44561</v>
          </cell>
          <cell r="K166" t="str">
            <v>Invitacion  Privada</v>
          </cell>
        </row>
        <row r="167">
          <cell r="G167" t="str">
            <v>900-IP-0290-2021</v>
          </cell>
          <cell r="H167"/>
          <cell r="I167">
            <v>44371</v>
          </cell>
          <cell r="J167">
            <v>44511</v>
          </cell>
          <cell r="K167" t="str">
            <v>Invitacion  Privada</v>
          </cell>
        </row>
        <row r="168">
          <cell r="G168" t="str">
            <v>900-IP-0288-2021</v>
          </cell>
          <cell r="H168"/>
          <cell r="I168">
            <v>44371</v>
          </cell>
          <cell r="J168">
            <v>44554</v>
          </cell>
          <cell r="K168" t="str">
            <v>Invitacion  Privada</v>
          </cell>
        </row>
        <row r="169">
          <cell r="G169" t="str">
            <v>900-IP-0301-2021</v>
          </cell>
          <cell r="H169" t="str">
            <v>60 dias</v>
          </cell>
          <cell r="I169">
            <v>44384</v>
          </cell>
          <cell r="J169">
            <v>44451</v>
          </cell>
          <cell r="K169" t="str">
            <v>Invitacion  Privada</v>
          </cell>
        </row>
        <row r="170">
          <cell r="G170" t="str">
            <v>900-IP-0313-2021</v>
          </cell>
          <cell r="H170" t="str">
            <v>45 dias</v>
          </cell>
          <cell r="I170">
            <v>44384</v>
          </cell>
          <cell r="J170">
            <v>44429</v>
          </cell>
          <cell r="K170" t="str">
            <v>Invitacion  Privada</v>
          </cell>
        </row>
        <row r="171">
          <cell r="G171" t="str">
            <v>900-IP-0312-2021</v>
          </cell>
          <cell r="H171" t="str">
            <v>31 de diciembre</v>
          </cell>
          <cell r="I171">
            <v>44404</v>
          </cell>
          <cell r="J171">
            <v>44561</v>
          </cell>
          <cell r="K171" t="str">
            <v>Invitacion  Privada</v>
          </cell>
        </row>
        <row r="172">
          <cell r="G172" t="str">
            <v>900-IP-0309-2021</v>
          </cell>
          <cell r="H172" t="str">
            <v>31 de diciembre</v>
          </cell>
          <cell r="I172">
            <v>44412</v>
          </cell>
          <cell r="J172">
            <v>44561</v>
          </cell>
          <cell r="K172" t="str">
            <v>Invitacion  Privada</v>
          </cell>
        </row>
        <row r="173">
          <cell r="G173" t="str">
            <v>900-IP-292-2021</v>
          </cell>
          <cell r="H173" t="str">
            <v>150 dias</v>
          </cell>
          <cell r="I173">
            <v>44375</v>
          </cell>
          <cell r="J173" t="str">
            <v>150 DÍAS</v>
          </cell>
          <cell r="K173" t="str">
            <v>Invitacion  Privada</v>
          </cell>
        </row>
        <row r="174">
          <cell r="G174" t="str">
            <v>900-IP-0295-2021</v>
          </cell>
          <cell r="H174" t="str">
            <v>45 dias</v>
          </cell>
          <cell r="I174">
            <v>44393</v>
          </cell>
          <cell r="J174" t="str">
            <v>45 DÍAS</v>
          </cell>
          <cell r="K174" t="str">
            <v>Invitacion  Privada</v>
          </cell>
        </row>
        <row r="175">
          <cell r="G175" t="str">
            <v>900-IP-0308-2021</v>
          </cell>
          <cell r="H175"/>
          <cell r="I175">
            <v>44365</v>
          </cell>
          <cell r="J175">
            <v>44554</v>
          </cell>
          <cell r="K175" t="str">
            <v>Invitacion  Privada</v>
          </cell>
        </row>
        <row r="176">
          <cell r="G176" t="str">
            <v>900-IP-0297-2021</v>
          </cell>
          <cell r="H176" t="str">
            <v>31 de diciembre</v>
          </cell>
          <cell r="I176">
            <v>44369</v>
          </cell>
          <cell r="J176">
            <v>44561</v>
          </cell>
          <cell r="K176" t="str">
            <v>Invitacion  Privada</v>
          </cell>
        </row>
        <row r="177">
          <cell r="G177" t="str">
            <v>900-IP-0279-2021</v>
          </cell>
          <cell r="H177" t="str">
            <v>31 de diciembre</v>
          </cell>
          <cell r="I177">
            <v>44358</v>
          </cell>
          <cell r="J177">
            <v>44561</v>
          </cell>
          <cell r="K177" t="str">
            <v>Invitacion  Privada</v>
          </cell>
        </row>
        <row r="178">
          <cell r="G178" t="str">
            <v>900-IP-0319-2022</v>
          </cell>
          <cell r="H178" t="str">
            <v>30  de agosto 2021</v>
          </cell>
          <cell r="I178">
            <v>44396</v>
          </cell>
          <cell r="J178">
            <v>44438</v>
          </cell>
          <cell r="K178" t="str">
            <v>Invitacion  Privada</v>
          </cell>
        </row>
        <row r="179">
          <cell r="G179" t="str">
            <v>900-IP-0299-2021</v>
          </cell>
          <cell r="H179" t="str">
            <v>20 dias</v>
          </cell>
          <cell r="I179">
            <v>44384</v>
          </cell>
          <cell r="J179">
            <v>44410</v>
          </cell>
          <cell r="K179" t="str">
            <v>Invitacion  Privada</v>
          </cell>
        </row>
        <row r="180">
          <cell r="G180" t="str">
            <v>900-IP-0300-2021</v>
          </cell>
          <cell r="H180" t="str">
            <v>31 de diciembre</v>
          </cell>
          <cell r="I180">
            <v>44385</v>
          </cell>
          <cell r="J180">
            <v>44561</v>
          </cell>
          <cell r="K180" t="str">
            <v>Invitacion  Privada</v>
          </cell>
        </row>
        <row r="181">
          <cell r="G181" t="str">
            <v>900-IP-0318-2021</v>
          </cell>
          <cell r="H181" t="str">
            <v>31 de diciembre 2021</v>
          </cell>
          <cell r="I181">
            <v>44392</v>
          </cell>
          <cell r="J181">
            <v>44428</v>
          </cell>
          <cell r="K181" t="str">
            <v>Invitacion  Privada</v>
          </cell>
        </row>
        <row r="182">
          <cell r="G182" t="str">
            <v>900-IP-0305-2021</v>
          </cell>
          <cell r="H182" t="str">
            <v>3 meses</v>
          </cell>
          <cell r="I182">
            <v>44379</v>
          </cell>
          <cell r="J182">
            <v>44475</v>
          </cell>
          <cell r="K182" t="str">
            <v>Invitacion  Privada</v>
          </cell>
        </row>
        <row r="183">
          <cell r="G183" t="str">
            <v>900-IP-0307-2021</v>
          </cell>
          <cell r="H183" t="str">
            <v>5 meses</v>
          </cell>
          <cell r="I183">
            <v>44379</v>
          </cell>
          <cell r="J183">
            <v>44535</v>
          </cell>
          <cell r="K183" t="str">
            <v>Invitacion  Privada</v>
          </cell>
        </row>
        <row r="184">
          <cell r="G184" t="str">
            <v>900-IP-0310-2021</v>
          </cell>
          <cell r="H184" t="str">
            <v>31 de diciembre</v>
          </cell>
          <cell r="I184">
            <v>44386</v>
          </cell>
          <cell r="J184">
            <v>44561</v>
          </cell>
          <cell r="K184" t="str">
            <v>Invitacion  Privada</v>
          </cell>
        </row>
        <row r="185">
          <cell r="G185" t="str">
            <v>900-IP-0241-2021</v>
          </cell>
          <cell r="H185" t="str">
            <v>90 dias</v>
          </cell>
          <cell r="I185">
            <v>44377</v>
          </cell>
          <cell r="J185">
            <v>44468</v>
          </cell>
          <cell r="K185" t="str">
            <v>Invitacion  Privada</v>
          </cell>
        </row>
        <row r="186">
          <cell r="G186" t="str">
            <v>900-IP-0314-2021</v>
          </cell>
          <cell r="H186" t="str">
            <v>90 Dias</v>
          </cell>
          <cell r="I186">
            <v>44411</v>
          </cell>
          <cell r="J186">
            <v>44508</v>
          </cell>
          <cell r="K186" t="str">
            <v>Invitacion  Privada</v>
          </cell>
        </row>
        <row r="187">
          <cell r="G187" t="str">
            <v>900-IP-0325-2021</v>
          </cell>
          <cell r="H187" t="str">
            <v>31  de dicimebre 2021</v>
          </cell>
          <cell r="I187">
            <v>44431</v>
          </cell>
          <cell r="J187">
            <v>44561</v>
          </cell>
          <cell r="K187" t="str">
            <v>Invitacion  Privada</v>
          </cell>
        </row>
        <row r="188">
          <cell r="G188" t="str">
            <v>900-IP-327-2021</v>
          </cell>
          <cell r="H188"/>
          <cell r="I188">
            <v>44446</v>
          </cell>
          <cell r="J188">
            <v>1</v>
          </cell>
          <cell r="K188" t="str">
            <v>Invitacion  Privada</v>
          </cell>
        </row>
        <row r="189">
          <cell r="G189" t="str">
            <v>900-IP-326-2021</v>
          </cell>
          <cell r="H189" t="str">
            <v>31 de diciembre</v>
          </cell>
          <cell r="I189">
            <v>44438</v>
          </cell>
          <cell r="J189">
            <v>44561</v>
          </cell>
          <cell r="K189" t="str">
            <v>Invitacion  Privada</v>
          </cell>
        </row>
        <row r="190">
          <cell r="G190" t="str">
            <v>900-IP-0329-2021</v>
          </cell>
          <cell r="H190" t="str">
            <v>2 Meses</v>
          </cell>
          <cell r="I190">
            <v>44410</v>
          </cell>
          <cell r="J190">
            <v>44492</v>
          </cell>
          <cell r="K190" t="str">
            <v>Invitacion  Privada</v>
          </cell>
        </row>
        <row r="191">
          <cell r="G191"/>
          <cell r="H191" t="str">
            <v>31  de agosto 2021</v>
          </cell>
          <cell r="I191">
            <v>44442</v>
          </cell>
          <cell r="J191">
            <v>1</v>
          </cell>
          <cell r="K191" t="str">
            <v>Invitacion  Privada</v>
          </cell>
        </row>
        <row r="192">
          <cell r="G192" t="str">
            <v>900-IP-0323-2021</v>
          </cell>
          <cell r="H192" t="str">
            <v>120 dias</v>
          </cell>
          <cell r="I192">
            <v>44414</v>
          </cell>
          <cell r="J192" t="str">
            <v>120 DÍAS</v>
          </cell>
          <cell r="K192" t="str">
            <v>Invitacion  Privada</v>
          </cell>
        </row>
        <row r="193">
          <cell r="G193" t="str">
            <v>900-IP-0331-2021</v>
          </cell>
          <cell r="H193" t="str">
            <v>90 dias</v>
          </cell>
          <cell r="I193">
            <v>44396</v>
          </cell>
          <cell r="J193">
            <v>44502</v>
          </cell>
          <cell r="K193" t="str">
            <v>Invitacion  Privada</v>
          </cell>
        </row>
        <row r="194">
          <cell r="G194" t="str">
            <v>900-IP-0321-2021</v>
          </cell>
          <cell r="H194" t="str">
            <v>3 meses</v>
          </cell>
          <cell r="I194">
            <v>44377</v>
          </cell>
          <cell r="J194">
            <v>44482</v>
          </cell>
          <cell r="K194" t="str">
            <v>Invitacion  Privada</v>
          </cell>
        </row>
        <row r="195">
          <cell r="G195" t="str">
            <v>900-IP-0322-2021</v>
          </cell>
          <cell r="H195" t="str">
            <v>90 dias</v>
          </cell>
          <cell r="I195">
            <v>44400</v>
          </cell>
          <cell r="J195">
            <v>44502</v>
          </cell>
          <cell r="K195" t="str">
            <v>Invitacion  Privada</v>
          </cell>
        </row>
        <row r="196">
          <cell r="G196" t="str">
            <v>900-IP-0320-2021</v>
          </cell>
          <cell r="H196" t="str">
            <v>5 meses</v>
          </cell>
          <cell r="I196">
            <v>44396</v>
          </cell>
          <cell r="J196">
            <v>44561</v>
          </cell>
          <cell r="K196" t="str">
            <v>Invitacion  Privada</v>
          </cell>
        </row>
        <row r="197">
          <cell r="G197" t="str">
            <v>900-IP-0316-2021</v>
          </cell>
          <cell r="H197"/>
          <cell r="I197">
            <v>44370</v>
          </cell>
          <cell r="J197">
            <v>44490</v>
          </cell>
          <cell r="K197" t="str">
            <v>Invitacion  Privada</v>
          </cell>
        </row>
        <row r="198">
          <cell r="G198" t="str">
            <v>900-IP-0251-2021</v>
          </cell>
          <cell r="H198" t="str">
            <v>31 de diciembre</v>
          </cell>
          <cell r="I198">
            <v>44432</v>
          </cell>
          <cell r="J198">
            <v>44561</v>
          </cell>
          <cell r="K198" t="str">
            <v>Invitacion  Privada</v>
          </cell>
        </row>
        <row r="199">
          <cell r="G199" t="str">
            <v>900-IP-0344-2021</v>
          </cell>
          <cell r="H199" t="str">
            <v>60 dias</v>
          </cell>
          <cell r="I199">
            <v>44390</v>
          </cell>
          <cell r="J199">
            <v>44459</v>
          </cell>
          <cell r="K199" t="str">
            <v>Invitacion  Privada</v>
          </cell>
        </row>
        <row r="200">
          <cell r="G200" t="str">
            <v>900-IP-0293-2021</v>
          </cell>
          <cell r="H200" t="str">
            <v>180 dias</v>
          </cell>
          <cell r="I200">
            <v>44358</v>
          </cell>
          <cell r="J200">
            <v>44561</v>
          </cell>
          <cell r="K200" t="str">
            <v>Invitacion  Privada</v>
          </cell>
        </row>
        <row r="201">
          <cell r="G201" t="str">
            <v>900-IP-0332-2021</v>
          </cell>
          <cell r="H201" t="str">
            <v>6 meses</v>
          </cell>
          <cell r="I201">
            <v>44376</v>
          </cell>
          <cell r="J201">
            <v>44561</v>
          </cell>
          <cell r="K201" t="str">
            <v>Invitacion  Privada</v>
          </cell>
        </row>
        <row r="202">
          <cell r="G202" t="str">
            <v>900-IP-0333-2021</v>
          </cell>
          <cell r="H202" t="str">
            <v>31 de diciembre</v>
          </cell>
          <cell r="I202">
            <v>44411</v>
          </cell>
          <cell r="J202">
            <v>44561</v>
          </cell>
          <cell r="K202" t="str">
            <v>Invitacion  Privada</v>
          </cell>
        </row>
        <row r="203">
          <cell r="G203" t="str">
            <v>900-IP-0334-2021</v>
          </cell>
          <cell r="H203" t="str">
            <v>5 meses</v>
          </cell>
          <cell r="I203">
            <v>44386</v>
          </cell>
          <cell r="J203" t="str">
            <v>150 DÍAS</v>
          </cell>
          <cell r="K203" t="str">
            <v>Invitacion  Privada</v>
          </cell>
        </row>
        <row r="204">
          <cell r="G204" t="str">
            <v>900-IP-0270-2021</v>
          </cell>
          <cell r="H204" t="str">
            <v>30 dias</v>
          </cell>
          <cell r="I204">
            <v>44419</v>
          </cell>
          <cell r="J204">
            <v>44456</v>
          </cell>
          <cell r="K204" t="str">
            <v>Invitacion  Privada</v>
          </cell>
        </row>
        <row r="205">
          <cell r="G205" t="str">
            <v>900-IP-0336-2021</v>
          </cell>
          <cell r="H205" t="str">
            <v>60 dias</v>
          </cell>
          <cell r="I205">
            <v>44418</v>
          </cell>
          <cell r="J205" t="str">
            <v>60 DÍAS</v>
          </cell>
          <cell r="K205" t="str">
            <v>Invitacion  Privada</v>
          </cell>
        </row>
        <row r="206">
          <cell r="G206" t="str">
            <v>900-IP-0337-2021</v>
          </cell>
          <cell r="H206" t="str">
            <v>4 meses</v>
          </cell>
          <cell r="I206">
            <v>44410</v>
          </cell>
          <cell r="J206">
            <v>44539</v>
          </cell>
          <cell r="K206" t="str">
            <v>Invitacion  Privada</v>
          </cell>
        </row>
        <row r="207">
          <cell r="G207" t="str">
            <v>900-IP-0340-2021</v>
          </cell>
          <cell r="H207" t="str">
            <v>4 meses</v>
          </cell>
          <cell r="I207">
            <v>44418</v>
          </cell>
          <cell r="J207">
            <v>44548</v>
          </cell>
          <cell r="K207" t="str">
            <v>Invitacion  Privada</v>
          </cell>
        </row>
        <row r="208">
          <cell r="G208" t="str">
            <v>900-IP-0342-2021</v>
          </cell>
          <cell r="H208" t="str">
            <v>120 dias</v>
          </cell>
          <cell r="I208">
            <v>44416</v>
          </cell>
          <cell r="J208">
            <v>44540</v>
          </cell>
          <cell r="K208" t="str">
            <v>Invitacion  Privada</v>
          </cell>
        </row>
        <row r="209">
          <cell r="G209" t="str">
            <v>900-IP-0339-2021</v>
          </cell>
          <cell r="H209" t="str">
            <v>90 Dias</v>
          </cell>
          <cell r="I209">
            <v>44421</v>
          </cell>
          <cell r="J209">
            <v>44517</v>
          </cell>
          <cell r="K209" t="str">
            <v>Invitacion  Privada</v>
          </cell>
        </row>
        <row r="210">
          <cell r="G210" t="str">
            <v>900-IP-0346-2021</v>
          </cell>
          <cell r="H210" t="str">
            <v>90 dias</v>
          </cell>
          <cell r="I210">
            <v>44417</v>
          </cell>
          <cell r="J210">
            <v>44524</v>
          </cell>
          <cell r="K210" t="str">
            <v>Invitacion  Privada</v>
          </cell>
        </row>
        <row r="211">
          <cell r="G211" t="str">
            <v>900-IP-0341-2021</v>
          </cell>
          <cell r="H211" t="str">
            <v>3 Meses</v>
          </cell>
          <cell r="I211">
            <v>44413</v>
          </cell>
          <cell r="J211">
            <v>44561</v>
          </cell>
          <cell r="K211" t="str">
            <v>Invitacion  Privada</v>
          </cell>
        </row>
        <row r="212">
          <cell r="G212" t="str">
            <v>900-IP-0338-2021</v>
          </cell>
          <cell r="H212" t="str">
            <v>4 meses</v>
          </cell>
          <cell r="I212">
            <v>44425</v>
          </cell>
          <cell r="J212" t="str">
            <v>120 DÍAS</v>
          </cell>
          <cell r="K212" t="str">
            <v>Invitacion  Privada</v>
          </cell>
        </row>
        <row r="213">
          <cell r="G213" t="str">
            <v>900-IP-0349-2021</v>
          </cell>
          <cell r="H213"/>
          <cell r="I213">
            <v>44406</v>
          </cell>
          <cell r="J213">
            <v>44466</v>
          </cell>
          <cell r="K213" t="str">
            <v>Invitacion  Privada</v>
          </cell>
        </row>
        <row r="214">
          <cell r="G214" t="str">
            <v>900-IP-0350-2021</v>
          </cell>
          <cell r="H214" t="str">
            <v>60 dias</v>
          </cell>
          <cell r="I214">
            <v>44403</v>
          </cell>
          <cell r="J214">
            <v>44464</v>
          </cell>
          <cell r="K214" t="str">
            <v>Invitacion  Privada</v>
          </cell>
        </row>
        <row r="215">
          <cell r="G215" t="str">
            <v>900-IP-0353-2021</v>
          </cell>
          <cell r="H215" t="str">
            <v>30 dias</v>
          </cell>
          <cell r="I215">
            <v>44412</v>
          </cell>
          <cell r="J215">
            <v>44445</v>
          </cell>
          <cell r="K215" t="str">
            <v>Invitacion  Privada</v>
          </cell>
        </row>
        <row r="216">
          <cell r="G216" t="str">
            <v>900-IP-0354-2021</v>
          </cell>
          <cell r="H216" t="str">
            <v>60 dias</v>
          </cell>
          <cell r="I216">
            <v>44418</v>
          </cell>
          <cell r="J216">
            <v>44510</v>
          </cell>
          <cell r="K216" t="str">
            <v>Invitacion  Privada</v>
          </cell>
        </row>
        <row r="217">
          <cell r="G217" t="str">
            <v>900-IP-0348-2021</v>
          </cell>
          <cell r="H217" t="str">
            <v>60 dias</v>
          </cell>
          <cell r="I217">
            <v>44406</v>
          </cell>
          <cell r="J217">
            <v>44561</v>
          </cell>
          <cell r="K217" t="str">
            <v>Invitacion  Privada</v>
          </cell>
        </row>
        <row r="218">
          <cell r="G218" t="str">
            <v>900-IP-0362-2022</v>
          </cell>
          <cell r="H218" t="str">
            <v>90 dias</v>
          </cell>
          <cell r="I218">
            <v>44412</v>
          </cell>
          <cell r="J218" t="str">
            <v>90 DÍAS</v>
          </cell>
          <cell r="K218" t="str">
            <v>Invitacion  Privada</v>
          </cell>
        </row>
        <row r="219">
          <cell r="G219" t="str">
            <v>900-IP-0355-2021</v>
          </cell>
          <cell r="H219" t="str">
            <v>60 dias</v>
          </cell>
          <cell r="I219">
            <v>44418</v>
          </cell>
          <cell r="J219">
            <v>44500</v>
          </cell>
          <cell r="K219" t="str">
            <v>Invitacion  Privada</v>
          </cell>
        </row>
        <row r="220">
          <cell r="G220" t="str">
            <v>900-IP-0351-2021</v>
          </cell>
          <cell r="H220" t="str">
            <v>30 Dias</v>
          </cell>
          <cell r="I220">
            <v>44406</v>
          </cell>
          <cell r="J220">
            <v>44454</v>
          </cell>
          <cell r="K220" t="str">
            <v>Invitacion  Privada</v>
          </cell>
        </row>
        <row r="221">
          <cell r="G221" t="str">
            <v>900-IP-0356-2021</v>
          </cell>
          <cell r="H221" t="str">
            <v>30 Dias</v>
          </cell>
          <cell r="I221">
            <v>44417</v>
          </cell>
          <cell r="J221">
            <v>44457</v>
          </cell>
          <cell r="K221" t="str">
            <v>Invitacion  Privada</v>
          </cell>
        </row>
        <row r="222">
          <cell r="G222" t="str">
            <v>900-IP-0347-2021</v>
          </cell>
          <cell r="H222" t="str">
            <v>3 meses</v>
          </cell>
          <cell r="I222">
            <v>44407</v>
          </cell>
          <cell r="J222">
            <v>44510</v>
          </cell>
          <cell r="K222" t="str">
            <v>Invitacion  Privada</v>
          </cell>
        </row>
        <row r="223">
          <cell r="G223" t="str">
            <v>900-IP-0361-2021</v>
          </cell>
          <cell r="H223" t="str">
            <v>60 dias</v>
          </cell>
          <cell r="I223">
            <v>44438</v>
          </cell>
          <cell r="J223" t="str">
            <v>60 DÍAS</v>
          </cell>
          <cell r="K223" t="str">
            <v>Invitacion  Privada</v>
          </cell>
        </row>
        <row r="224">
          <cell r="G224" t="str">
            <v>900-IP-0358-2021</v>
          </cell>
          <cell r="H224" t="str">
            <v>10 dias</v>
          </cell>
          <cell r="I224">
            <v>44396</v>
          </cell>
          <cell r="J224">
            <v>44475</v>
          </cell>
          <cell r="K224" t="str">
            <v>Invitacion  Privada</v>
          </cell>
        </row>
        <row r="225">
          <cell r="G225" t="str">
            <v>900-IP-0368-2021</v>
          </cell>
          <cell r="H225" t="str">
            <v>4 meses</v>
          </cell>
          <cell r="I225">
            <v>44419</v>
          </cell>
          <cell r="J225" t="str">
            <v>120 DÍAS</v>
          </cell>
          <cell r="K225" t="str">
            <v>Invitacion  Privada</v>
          </cell>
        </row>
        <row r="226">
          <cell r="G226" t="str">
            <v>900-IP-373-2021</v>
          </cell>
          <cell r="H226" t="str">
            <v>30 DE NOVIEMBRE 2021</v>
          </cell>
          <cell r="I226">
            <v>44526</v>
          </cell>
          <cell r="J226">
            <v>44530</v>
          </cell>
          <cell r="K226" t="str">
            <v>Invitacion  Privada</v>
          </cell>
        </row>
        <row r="227">
          <cell r="G227" t="str">
            <v>900-IP-0371-2021</v>
          </cell>
          <cell r="H227" t="str">
            <v>45 dias</v>
          </cell>
          <cell r="I227">
            <v>44460</v>
          </cell>
          <cell r="J227">
            <v>44515</v>
          </cell>
          <cell r="K227" t="str">
            <v>Invitacion  Privada</v>
          </cell>
        </row>
        <row r="228">
          <cell r="G228" t="str">
            <v>900-IP-0370-2021</v>
          </cell>
          <cell r="H228" t="str">
            <v>31 de diciembre</v>
          </cell>
          <cell r="I228">
            <v>44411</v>
          </cell>
          <cell r="J228">
            <v>44561</v>
          </cell>
          <cell r="K228" t="str">
            <v>Invitacion  Privada</v>
          </cell>
        </row>
        <row r="229">
          <cell r="G229" t="str">
            <v>900-IP-0306-2021</v>
          </cell>
          <cell r="H229" t="str">
            <v>31  de diciembre 2021</v>
          </cell>
          <cell r="I229">
            <v>44409</v>
          </cell>
          <cell r="J229">
            <v>44561</v>
          </cell>
          <cell r="K229" t="str">
            <v>Invitacion  Privada</v>
          </cell>
        </row>
        <row r="230">
          <cell r="G230" t="str">
            <v>900-IP-0369-2021</v>
          </cell>
          <cell r="H230" t="str">
            <v>31de diciembre</v>
          </cell>
          <cell r="I230">
            <v>44411</v>
          </cell>
          <cell r="J230">
            <v>44561</v>
          </cell>
          <cell r="K230" t="str">
            <v>Invitacion  Privada</v>
          </cell>
        </row>
        <row r="231">
          <cell r="G231" t="str">
            <v>900-IP-0375-2021</v>
          </cell>
          <cell r="H231" t="str">
            <v>90 dias</v>
          </cell>
          <cell r="I231">
            <v>44439</v>
          </cell>
          <cell r="J231" t="str">
            <v>90 DÍAS</v>
          </cell>
          <cell r="K231" t="str">
            <v>Invitacion  Privada</v>
          </cell>
        </row>
        <row r="232">
          <cell r="G232" t="str">
            <v>900-IP-0381-2021</v>
          </cell>
          <cell r="H232" t="str">
            <v>90 dias</v>
          </cell>
          <cell r="I232">
            <v>44431</v>
          </cell>
          <cell r="J232">
            <v>44524</v>
          </cell>
          <cell r="K232" t="str">
            <v>Invitacion  Privada</v>
          </cell>
        </row>
        <row r="233">
          <cell r="G233" t="str">
            <v>900-IP-0379-2021</v>
          </cell>
          <cell r="H233" t="str">
            <v>3 meses</v>
          </cell>
          <cell r="I233">
            <v>44411</v>
          </cell>
          <cell r="J233">
            <v>44502</v>
          </cell>
          <cell r="K233" t="str">
            <v>Invitacion  Privada</v>
          </cell>
        </row>
        <row r="234">
          <cell r="G234" t="str">
            <v>900-IP-0407-2021</v>
          </cell>
          <cell r="H234" t="str">
            <v>31 de diciembre 2021</v>
          </cell>
          <cell r="I234">
            <v>44454</v>
          </cell>
          <cell r="J234">
            <v>44561</v>
          </cell>
          <cell r="K234" t="str">
            <v>Invitacion  Privada</v>
          </cell>
        </row>
        <row r="235">
          <cell r="G235" t="str">
            <v>900-IP-0377-2021</v>
          </cell>
          <cell r="H235"/>
          <cell r="I235">
            <v>44491</v>
          </cell>
          <cell r="J235">
            <v>1</v>
          </cell>
          <cell r="K235" t="str">
            <v>Invitacion  Privada</v>
          </cell>
        </row>
        <row r="236">
          <cell r="G236" t="str">
            <v>900-IP-0376-2021</v>
          </cell>
          <cell r="H236" t="str">
            <v>4 meses</v>
          </cell>
          <cell r="I236">
            <v>44438</v>
          </cell>
          <cell r="J236">
            <v>44561</v>
          </cell>
          <cell r="K236" t="str">
            <v>Invitacion  Privada</v>
          </cell>
        </row>
        <row r="237">
          <cell r="G237" t="str">
            <v>900-IP-0380-2021</v>
          </cell>
          <cell r="H237" t="str">
            <v>31 de diciembre</v>
          </cell>
          <cell r="I237">
            <v>44407</v>
          </cell>
          <cell r="J237">
            <v>44561</v>
          </cell>
          <cell r="K237" t="str">
            <v>Invitacion  Privada</v>
          </cell>
        </row>
        <row r="238">
          <cell r="G238" t="str">
            <v>900-IP-0390-2021</v>
          </cell>
          <cell r="H238" t="str">
            <v>60 dias</v>
          </cell>
          <cell r="I238">
            <v>44435</v>
          </cell>
          <cell r="J238" t="str">
            <v>60 DÍAS</v>
          </cell>
          <cell r="K238" t="str">
            <v>Invitacion  Privada</v>
          </cell>
        </row>
        <row r="239">
          <cell r="G239" t="str">
            <v>900-IP-0387-2021</v>
          </cell>
          <cell r="H239" t="str">
            <v>30  de Septiembre 2021</v>
          </cell>
          <cell r="I239">
            <v>44421</v>
          </cell>
          <cell r="J239">
            <v>44469</v>
          </cell>
          <cell r="K239" t="str">
            <v>Invitacion  Privada</v>
          </cell>
        </row>
        <row r="240">
          <cell r="G240" t="str">
            <v>900-IP-0393-2021</v>
          </cell>
          <cell r="H240" t="str">
            <v>30 dias</v>
          </cell>
          <cell r="I240">
            <v>44529</v>
          </cell>
          <cell r="J240" t="str">
            <v>30 DÍAS</v>
          </cell>
          <cell r="K240" t="str">
            <v>Invitacion  Privada</v>
          </cell>
        </row>
        <row r="241">
          <cell r="G241" t="str">
            <v>900-IP-0391-2021</v>
          </cell>
          <cell r="H241" t="str">
            <v>30 dias</v>
          </cell>
          <cell r="I241">
            <v>44440</v>
          </cell>
          <cell r="J241" t="str">
            <v>30 DÍAS</v>
          </cell>
          <cell r="K241" t="str">
            <v>Invitacion  Privada</v>
          </cell>
        </row>
        <row r="242">
          <cell r="G242" t="str">
            <v>900-IP-0392-2021</v>
          </cell>
          <cell r="H242" t="str">
            <v>45 dias</v>
          </cell>
          <cell r="I242">
            <v>44410</v>
          </cell>
          <cell r="J242">
            <v>44484</v>
          </cell>
          <cell r="K242" t="str">
            <v>Invitacion  Privada</v>
          </cell>
        </row>
        <row r="243">
          <cell r="G243" t="str">
            <v>900-IP-0396-2021</v>
          </cell>
          <cell r="H243" t="str">
            <v>90 dias</v>
          </cell>
          <cell r="I243">
            <v>44438</v>
          </cell>
          <cell r="J243">
            <v>44530</v>
          </cell>
          <cell r="K243" t="str">
            <v>Invitacion  Privada</v>
          </cell>
        </row>
        <row r="244">
          <cell r="G244" t="str">
            <v>900-IP-0395-2021</v>
          </cell>
          <cell r="H244" t="str">
            <v>2 Meses</v>
          </cell>
          <cell r="I244">
            <v>44434</v>
          </cell>
          <cell r="J244">
            <v>44523</v>
          </cell>
          <cell r="K244" t="str">
            <v>Invitacion  Privada</v>
          </cell>
        </row>
        <row r="245">
          <cell r="G245" t="str">
            <v>900-IP-0287-2021</v>
          </cell>
          <cell r="H245" t="str">
            <v>4 meses</v>
          </cell>
          <cell r="I245">
            <v>44432</v>
          </cell>
          <cell r="J245" t="str">
            <v>120 DÍAS</v>
          </cell>
          <cell r="K245" t="str">
            <v>Invitacion  Privada</v>
          </cell>
        </row>
        <row r="246">
          <cell r="G246" t="str">
            <v>900-IP-0289-2021</v>
          </cell>
          <cell r="H246" t="str">
            <v>4 meses</v>
          </cell>
          <cell r="I246">
            <v>44432</v>
          </cell>
          <cell r="J246" t="str">
            <v>120 DÍAS</v>
          </cell>
          <cell r="K246" t="str">
            <v>Invitacion  Privada</v>
          </cell>
        </row>
        <row r="247">
          <cell r="G247" t="str">
            <v>900-IP-0409-2021</v>
          </cell>
          <cell r="H247" t="str">
            <v>30 dias</v>
          </cell>
          <cell r="I247">
            <v>44438</v>
          </cell>
          <cell r="J247">
            <v>44484</v>
          </cell>
          <cell r="K247" t="str">
            <v>Invitacion  Privada</v>
          </cell>
        </row>
        <row r="248">
          <cell r="G248" t="str">
            <v>900-IP-0413-2021</v>
          </cell>
          <cell r="H248" t="str">
            <v>30 Dias</v>
          </cell>
          <cell r="I248">
            <v>44476</v>
          </cell>
          <cell r="J248">
            <v>44514</v>
          </cell>
          <cell r="K248" t="str">
            <v>Invitacion  Privada</v>
          </cell>
        </row>
        <row r="249">
          <cell r="G249" t="str">
            <v>900-IP-0400-2021</v>
          </cell>
          <cell r="H249" t="str">
            <v>2 meses</v>
          </cell>
          <cell r="I249">
            <v>44497</v>
          </cell>
          <cell r="J249" t="str">
            <v>60 DÍAS</v>
          </cell>
          <cell r="K249" t="str">
            <v>Invitacion  Privada</v>
          </cell>
        </row>
        <row r="250">
          <cell r="G250" t="str">
            <v>900-IP-0401-2021</v>
          </cell>
          <cell r="H250" t="str">
            <v>60 dias</v>
          </cell>
          <cell r="I250">
            <v>44448</v>
          </cell>
          <cell r="J250" t="str">
            <v>60 DÍAS</v>
          </cell>
          <cell r="K250" t="str">
            <v>Invitacion  Privada</v>
          </cell>
        </row>
        <row r="251">
          <cell r="G251" t="str">
            <v>900-IP-0406-2021</v>
          </cell>
          <cell r="H251" t="str">
            <v>60 Dias</v>
          </cell>
          <cell r="I251">
            <v>44431</v>
          </cell>
          <cell r="J251">
            <v>44492</v>
          </cell>
          <cell r="K251" t="str">
            <v>Invitacion  Privada</v>
          </cell>
        </row>
        <row r="252">
          <cell r="G252" t="str">
            <v>900-IP-0408-2021</v>
          </cell>
          <cell r="H252" t="str">
            <v>30 de Noviembre 2021</v>
          </cell>
          <cell r="I252">
            <v>44482</v>
          </cell>
          <cell r="J252">
            <v>44530</v>
          </cell>
          <cell r="K252" t="str">
            <v>Invitacion  Privada</v>
          </cell>
        </row>
        <row r="253">
          <cell r="G253" t="str">
            <v>900-IP-0404-2021</v>
          </cell>
          <cell r="H253" t="str">
            <v>90 Dias</v>
          </cell>
          <cell r="I253">
            <v>44421</v>
          </cell>
          <cell r="J253">
            <v>44510</v>
          </cell>
          <cell r="K253" t="str">
            <v>Invitacion  Privada</v>
          </cell>
        </row>
        <row r="254">
          <cell r="G254" t="str">
            <v>900-IP-0402-2021</v>
          </cell>
          <cell r="H254" t="str">
            <v>120 dias</v>
          </cell>
          <cell r="I254">
            <v>44466</v>
          </cell>
          <cell r="J254" t="str">
            <v>120 DÍAS</v>
          </cell>
          <cell r="K254" t="str">
            <v>Invitacion  Privada</v>
          </cell>
        </row>
        <row r="255">
          <cell r="G255" t="str">
            <v>900-IP-0405-2021</v>
          </cell>
          <cell r="H255"/>
          <cell r="I255">
            <v>44439</v>
          </cell>
          <cell r="J255">
            <v>44561</v>
          </cell>
          <cell r="K255" t="str">
            <v>Invitacion  Privada</v>
          </cell>
        </row>
        <row r="256">
          <cell r="G256" t="str">
            <v>900-IP-0412-2021</v>
          </cell>
          <cell r="H256"/>
          <cell r="I256">
            <v>44452</v>
          </cell>
          <cell r="J256">
            <v>1</v>
          </cell>
          <cell r="K256" t="str">
            <v>Invitacion  Privada</v>
          </cell>
        </row>
        <row r="257">
          <cell r="G257" t="str">
            <v>900-IP-0418-2021</v>
          </cell>
          <cell r="H257" t="str">
            <v>30 dias</v>
          </cell>
          <cell r="I257">
            <v>44522</v>
          </cell>
          <cell r="J257" t="str">
            <v>30 DÍAS</v>
          </cell>
          <cell r="K257" t="str">
            <v>Invitacion  Privada</v>
          </cell>
        </row>
        <row r="258">
          <cell r="G258" t="str">
            <v>900-IP-0411-2021</v>
          </cell>
          <cell r="H258" t="str">
            <v>90 dias</v>
          </cell>
          <cell r="I258">
            <v>44452</v>
          </cell>
          <cell r="J258" t="str">
            <v>90 DÍAS</v>
          </cell>
          <cell r="K258" t="str">
            <v>Invitacion  Privada</v>
          </cell>
        </row>
        <row r="259">
          <cell r="G259" t="str">
            <v>900-IP-0416-2021</v>
          </cell>
          <cell r="H259" t="str">
            <v>2 Meses</v>
          </cell>
          <cell r="I259">
            <v>44439</v>
          </cell>
          <cell r="J259" t="str">
            <v>60 DÍAS</v>
          </cell>
          <cell r="K259" t="str">
            <v>Invitacion  Privada</v>
          </cell>
        </row>
        <row r="260">
          <cell r="G260" t="str">
            <v>900-IP-0421-2021</v>
          </cell>
          <cell r="H260" t="str">
            <v>30 de noviembre 2021</v>
          </cell>
          <cell r="I260">
            <v>44530</v>
          </cell>
          <cell r="J260">
            <v>44540</v>
          </cell>
          <cell r="K260" t="str">
            <v>Invitacion  Privada</v>
          </cell>
        </row>
        <row r="261">
          <cell r="G261" t="str">
            <v>900-IP-0414-2021</v>
          </cell>
          <cell r="H261" t="str">
            <v>3 MESES</v>
          </cell>
          <cell r="I261">
            <v>44454</v>
          </cell>
          <cell r="J261" t="str">
            <v>90 DÍAS</v>
          </cell>
          <cell r="K261" t="str">
            <v>Invitacion  Privada</v>
          </cell>
        </row>
        <row r="262">
          <cell r="G262" t="str">
            <v>900-IP-0424-2021</v>
          </cell>
          <cell r="H262" t="str">
            <v>90 DIAS</v>
          </cell>
          <cell r="I262">
            <v>44455</v>
          </cell>
          <cell r="J262" t="str">
            <v>90 DÍAS</v>
          </cell>
          <cell r="K262" t="str">
            <v>Invitacion  Privada</v>
          </cell>
        </row>
        <row r="263">
          <cell r="G263" t="str">
            <v>900-IP-0423-2021</v>
          </cell>
          <cell r="H263" t="str">
            <v>60 dias</v>
          </cell>
          <cell r="I263">
            <v>44495</v>
          </cell>
          <cell r="J263" t="str">
            <v>60 DÍAS</v>
          </cell>
          <cell r="K263" t="str">
            <v>Invitacion  Privada</v>
          </cell>
        </row>
        <row r="264">
          <cell r="G264" t="str">
            <v>900-IP-0423-2021</v>
          </cell>
          <cell r="H264" t="str">
            <v>60 dias</v>
          </cell>
          <cell r="I264">
            <v>44481</v>
          </cell>
          <cell r="J264" t="str">
            <v>60 DÍAS</v>
          </cell>
          <cell r="K264" t="str">
            <v>Invitacion  Privada</v>
          </cell>
        </row>
        <row r="265">
          <cell r="G265" t="str">
            <v>900-IP-0428-2021</v>
          </cell>
          <cell r="H265" t="str">
            <v>31de diciembre 2021</v>
          </cell>
          <cell r="I265">
            <v>44461</v>
          </cell>
          <cell r="J265">
            <v>44560</v>
          </cell>
          <cell r="K265" t="str">
            <v>Invitacion  Privada</v>
          </cell>
        </row>
        <row r="266">
          <cell r="G266" t="str">
            <v>900-IP-0433-2021</v>
          </cell>
          <cell r="H266" t="str">
            <v>60 dias</v>
          </cell>
          <cell r="I266">
            <v>44468</v>
          </cell>
          <cell r="J266" t="str">
            <v>60 DÍAS</v>
          </cell>
          <cell r="K266" t="str">
            <v>Invitacion  Privada</v>
          </cell>
        </row>
        <row r="267">
          <cell r="G267" t="str">
            <v>900-IP-0431-2021</v>
          </cell>
          <cell r="H267" t="str">
            <v>60 dias</v>
          </cell>
          <cell r="I267">
            <v>44452</v>
          </cell>
          <cell r="J267" t="str">
            <v>60 DÍAS</v>
          </cell>
          <cell r="K267" t="str">
            <v>Invitacion  Privada</v>
          </cell>
        </row>
        <row r="268">
          <cell r="G268" t="str">
            <v>900-IP-0427-2021</v>
          </cell>
          <cell r="H268" t="str">
            <v>31  de diciembre 2021</v>
          </cell>
          <cell r="I268">
            <v>44441</v>
          </cell>
          <cell r="J268">
            <v>44561</v>
          </cell>
          <cell r="K268" t="str">
            <v>Invitacion  Privada</v>
          </cell>
        </row>
        <row r="269">
          <cell r="G269" t="str">
            <v>900-IP-0430-2021</v>
          </cell>
          <cell r="H269" t="str">
            <v>30 dias</v>
          </cell>
          <cell r="I269">
            <v>44448</v>
          </cell>
          <cell r="J269" t="str">
            <v>30 DÍAS</v>
          </cell>
          <cell r="K269" t="str">
            <v>Invitacion  Privada</v>
          </cell>
        </row>
        <row r="270">
          <cell r="G270" t="str">
            <v>900-IP-0432-2021</v>
          </cell>
          <cell r="H270" t="str">
            <v>60 dias</v>
          </cell>
          <cell r="I270">
            <v>44497</v>
          </cell>
          <cell r="J270" t="str">
            <v>60 DÍAS</v>
          </cell>
          <cell r="K270" t="str">
            <v>Invitacion  Privada</v>
          </cell>
        </row>
        <row r="271">
          <cell r="G271" t="str">
            <v>900-IP-438-2021</v>
          </cell>
          <cell r="H271" t="str">
            <v>2 meses</v>
          </cell>
          <cell r="I271">
            <v>44466</v>
          </cell>
          <cell r="J271" t="str">
            <v>60 DÍAS</v>
          </cell>
          <cell r="K271" t="str">
            <v>Invitacion  Privada</v>
          </cell>
        </row>
        <row r="272">
          <cell r="G272" t="str">
            <v>900-IP-0440-2021</v>
          </cell>
          <cell r="H272" t="str">
            <v>30 dias</v>
          </cell>
          <cell r="I272">
            <v>44460</v>
          </cell>
          <cell r="J272" t="str">
            <v>30 DÍAS</v>
          </cell>
          <cell r="K272" t="str">
            <v>Invitacion  Privada</v>
          </cell>
        </row>
        <row r="273">
          <cell r="G273" t="str">
            <v>900-IP-0442-2021</v>
          </cell>
          <cell r="H273" t="str">
            <v>60 dias</v>
          </cell>
          <cell r="I273">
            <v>44494</v>
          </cell>
          <cell r="J273" t="str">
            <v>60 DÍAS</v>
          </cell>
          <cell r="K273" t="str">
            <v>Invitacion  Privada</v>
          </cell>
        </row>
        <row r="274">
          <cell r="G274" t="str">
            <v>900-IP-0441-2021</v>
          </cell>
          <cell r="H274" t="str">
            <v>31  de diciembre 2021</v>
          </cell>
          <cell r="I274">
            <v>44463</v>
          </cell>
          <cell r="J274">
            <v>44561</v>
          </cell>
          <cell r="K274" t="str">
            <v>Invitacion  Privada</v>
          </cell>
        </row>
        <row r="275">
          <cell r="G275" t="str">
            <v>900-IP-0437-2021</v>
          </cell>
          <cell r="H275" t="str">
            <v>31  de dicimebre 2021</v>
          </cell>
          <cell r="I275">
            <v>44439</v>
          </cell>
          <cell r="J275">
            <v>44561</v>
          </cell>
          <cell r="K275" t="str">
            <v>Invitacion  Privada</v>
          </cell>
        </row>
        <row r="276">
          <cell r="G276" t="str">
            <v>900-IP-0242-2021</v>
          </cell>
          <cell r="H276" t="str">
            <v>31 de diciembre 2021</v>
          </cell>
          <cell r="I276">
            <v>44455</v>
          </cell>
          <cell r="J276">
            <v>44561</v>
          </cell>
          <cell r="K276" t="str">
            <v>Invitacion  Privada</v>
          </cell>
        </row>
        <row r="277">
          <cell r="G277" t="str">
            <v>900-IP-0447-2021</v>
          </cell>
          <cell r="H277" t="str">
            <v>2 meses</v>
          </cell>
          <cell r="I277">
            <v>44526</v>
          </cell>
          <cell r="J277">
            <v>44543</v>
          </cell>
          <cell r="K277" t="str">
            <v>Invitacion  Privada</v>
          </cell>
        </row>
        <row r="278">
          <cell r="G278" t="str">
            <v>900-IP-439-2021</v>
          </cell>
          <cell r="H278" t="str">
            <v>31 de diciembre</v>
          </cell>
          <cell r="I278">
            <v>44467</v>
          </cell>
          <cell r="J278">
            <v>44561</v>
          </cell>
          <cell r="K278" t="str">
            <v>Invitacion  Privada</v>
          </cell>
        </row>
        <row r="279">
          <cell r="G279" t="str">
            <v>900-IP-0443-2021</v>
          </cell>
          <cell r="H279" t="str">
            <v>1 MES</v>
          </cell>
          <cell r="I279">
            <v>44468</v>
          </cell>
          <cell r="J279" t="str">
            <v>30 DÍAS</v>
          </cell>
          <cell r="K279" t="str">
            <v>Invitacion  Privada</v>
          </cell>
        </row>
        <row r="280">
          <cell r="G280" t="str">
            <v>900-IP-0444-2021</v>
          </cell>
          <cell r="H280" t="str">
            <v>45 dias</v>
          </cell>
          <cell r="I280">
            <v>44490</v>
          </cell>
          <cell r="J280" t="str">
            <v>45 DÍAS</v>
          </cell>
          <cell r="K280" t="str">
            <v>Invitacion  Privada</v>
          </cell>
        </row>
        <row r="281">
          <cell r="G281" t="str">
            <v>900-IP-0445-2021</v>
          </cell>
          <cell r="H281" t="str">
            <v>31 de diciembre</v>
          </cell>
          <cell r="I281">
            <v>44482</v>
          </cell>
          <cell r="J281">
            <v>44561</v>
          </cell>
          <cell r="K281" t="str">
            <v>Invitacion  Privada</v>
          </cell>
        </row>
        <row r="282">
          <cell r="G282" t="str">
            <v>900-IP-0449-2021</v>
          </cell>
          <cell r="H282" t="str">
            <v>70 dias</v>
          </cell>
          <cell r="I282">
            <v>44490</v>
          </cell>
          <cell r="J282" t="str">
            <v>70 DÍAS</v>
          </cell>
          <cell r="K282" t="str">
            <v>Invitacion  Privada</v>
          </cell>
        </row>
        <row r="283">
          <cell r="G283" t="str">
            <v>900-IP-0450-2021</v>
          </cell>
          <cell r="H283" t="str">
            <v>60 dias</v>
          </cell>
          <cell r="I283">
            <v>44481</v>
          </cell>
          <cell r="J283" t="str">
            <v>60 DÍAS</v>
          </cell>
          <cell r="K283" t="str">
            <v>Invitacion  Privada</v>
          </cell>
        </row>
        <row r="284">
          <cell r="G284" t="str">
            <v>900-IP-0451-2021</v>
          </cell>
          <cell r="H284" t="str">
            <v>90 Dias</v>
          </cell>
          <cell r="I284">
            <v>44462</v>
          </cell>
          <cell r="J284" t="str">
            <v>90 DÍAS</v>
          </cell>
          <cell r="K284" t="str">
            <v>Invitacion  Privada</v>
          </cell>
        </row>
        <row r="285">
          <cell r="G285" t="str">
            <v>900-IP-0452-2021</v>
          </cell>
          <cell r="H285" t="str">
            <v>90 dias</v>
          </cell>
          <cell r="I285">
            <v>44469</v>
          </cell>
          <cell r="J285" t="str">
            <v>90 DÍAS</v>
          </cell>
          <cell r="K285" t="str">
            <v>Invitacion  Privada</v>
          </cell>
        </row>
        <row r="286">
          <cell r="G286" t="str">
            <v>900-IP-0455-2021</v>
          </cell>
          <cell r="H286" t="str">
            <v>31 de diciembre 2021</v>
          </cell>
          <cell r="I286">
            <v>44470</v>
          </cell>
          <cell r="J286">
            <v>44561</v>
          </cell>
          <cell r="K286" t="str">
            <v>Invitacion  Privada</v>
          </cell>
        </row>
        <row r="287">
          <cell r="G287" t="str">
            <v>900-IP-0449-2021</v>
          </cell>
          <cell r="H287" t="str">
            <v>60 dias</v>
          </cell>
          <cell r="I287">
            <v>44494</v>
          </cell>
          <cell r="J287" t="str">
            <v>60 DÍAS</v>
          </cell>
          <cell r="K287" t="str">
            <v>Invitacion  Privada</v>
          </cell>
        </row>
        <row r="288">
          <cell r="G288" t="str">
            <v>900-UPI-0415-2021</v>
          </cell>
          <cell r="H288" t="str">
            <v>1 mes</v>
          </cell>
          <cell r="I288">
            <v>44474</v>
          </cell>
          <cell r="J288" t="str">
            <v>30 DÍAS</v>
          </cell>
          <cell r="K288" t="str">
            <v>Invitacion  Privada</v>
          </cell>
        </row>
        <row r="289">
          <cell r="G289" t="str">
            <v>900-IP-0458-2021</v>
          </cell>
          <cell r="H289" t="str">
            <v>3 MESES</v>
          </cell>
          <cell r="I289">
            <v>44470</v>
          </cell>
          <cell r="J289">
            <v>44561</v>
          </cell>
          <cell r="K289" t="str">
            <v>Invitacion  Privada</v>
          </cell>
        </row>
        <row r="290">
          <cell r="G290" t="str">
            <v>900-IP-0464-2021</v>
          </cell>
          <cell r="H290" t="str">
            <v>31de diciembre</v>
          </cell>
          <cell r="I290">
            <v>44468</v>
          </cell>
          <cell r="J290">
            <v>44561</v>
          </cell>
          <cell r="K290" t="str">
            <v>Invitacion  Privada</v>
          </cell>
        </row>
        <row r="291">
          <cell r="G291" t="str">
            <v>900-IP-0469-2021</v>
          </cell>
          <cell r="H291" t="str">
            <v>45 dias</v>
          </cell>
          <cell r="I291">
            <v>44504</v>
          </cell>
          <cell r="J291">
            <v>44561</v>
          </cell>
          <cell r="K291" t="str">
            <v>Invitacion  Privada</v>
          </cell>
        </row>
        <row r="292">
          <cell r="G292" t="str">
            <v>900-IP-0460-2021</v>
          </cell>
          <cell r="H292" t="str">
            <v>31 de diciembre</v>
          </cell>
          <cell r="I292">
            <v>44496</v>
          </cell>
          <cell r="J292">
            <v>44561</v>
          </cell>
          <cell r="K292" t="str">
            <v>Invitacion  Privada</v>
          </cell>
        </row>
        <row r="293">
          <cell r="G293" t="str">
            <v>900-IP-0461-2021</v>
          </cell>
          <cell r="H293" t="str">
            <v>31 de diciembre 2021</v>
          </cell>
          <cell r="I293">
            <v>44508</v>
          </cell>
          <cell r="J293">
            <v>44561</v>
          </cell>
          <cell r="K293" t="str">
            <v>Invitacion  Privada</v>
          </cell>
        </row>
        <row r="294">
          <cell r="G294" t="str">
            <v>900-IP-0465-2021</v>
          </cell>
          <cell r="H294" t="str">
            <v>45 dias</v>
          </cell>
          <cell r="I294">
            <v>44512</v>
          </cell>
          <cell r="J294">
            <v>44561</v>
          </cell>
          <cell r="K294" t="str">
            <v>Invitacion  Privada</v>
          </cell>
        </row>
        <row r="295">
          <cell r="G295" t="str">
            <v>900-IP-0471-2021</v>
          </cell>
          <cell r="H295" t="str">
            <v>31de diciembre 2021</v>
          </cell>
          <cell r="I295">
            <v>44508</v>
          </cell>
          <cell r="J295">
            <v>44561</v>
          </cell>
          <cell r="K295" t="str">
            <v>Invitacion  Privada</v>
          </cell>
        </row>
        <row r="296">
          <cell r="G296" t="str">
            <v>900-IP-0466-2021</v>
          </cell>
          <cell r="H296" t="str">
            <v>30 de Noviembre 2021</v>
          </cell>
          <cell r="I296">
            <v>44530</v>
          </cell>
          <cell r="J296">
            <v>44561</v>
          </cell>
          <cell r="K296" t="str">
            <v>Invitacion  Privada</v>
          </cell>
        </row>
        <row r="297">
          <cell r="G297" t="str">
            <v>900-IP-0463-2021</v>
          </cell>
          <cell r="H297" t="str">
            <v>31 de diciembre 2021</v>
          </cell>
          <cell r="I297">
            <v>44480</v>
          </cell>
          <cell r="J297">
            <v>44561</v>
          </cell>
          <cell r="K297" t="str">
            <v>Invitacion  Privada</v>
          </cell>
        </row>
        <row r="298">
          <cell r="G298" t="str">
            <v>900-IP-0482-2021</v>
          </cell>
          <cell r="H298" t="str">
            <v>30 dias</v>
          </cell>
          <cell r="I298">
            <v>44530</v>
          </cell>
          <cell r="J298">
            <v>44561</v>
          </cell>
          <cell r="K298" t="str">
            <v>Invitacion  Privada</v>
          </cell>
        </row>
        <row r="299">
          <cell r="G299" t="str">
            <v>900-IP-0477-2021</v>
          </cell>
          <cell r="H299" t="str">
            <v>30 dias</v>
          </cell>
          <cell r="I299">
            <v>44526</v>
          </cell>
          <cell r="J299">
            <v>44561</v>
          </cell>
          <cell r="K299" t="str">
            <v>Invitacion  Privada</v>
          </cell>
        </row>
        <row r="300">
          <cell r="G300" t="str">
            <v>900-IP-0478-2021</v>
          </cell>
          <cell r="H300" t="str">
            <v>31 de diciembre 2021</v>
          </cell>
          <cell r="I300">
            <v>44508</v>
          </cell>
          <cell r="J300">
            <v>44561</v>
          </cell>
          <cell r="K300" t="str">
            <v>Invitacion  Privada</v>
          </cell>
        </row>
        <row r="301">
          <cell r="G301" t="str">
            <v>900-IP-0480-2021</v>
          </cell>
          <cell r="H301" t="str">
            <v>31 de diciembre 2021</v>
          </cell>
          <cell r="I301">
            <v>44508</v>
          </cell>
          <cell r="J301">
            <v>44561</v>
          </cell>
          <cell r="K301" t="str">
            <v>Invitacion  Privada</v>
          </cell>
        </row>
        <row r="302">
          <cell r="G302" t="str">
            <v>900-IP-0485-2021</v>
          </cell>
          <cell r="H302" t="str">
            <v>60 dias</v>
          </cell>
          <cell r="I302">
            <v>44522</v>
          </cell>
          <cell r="J302">
            <v>44561</v>
          </cell>
          <cell r="K302" t="str">
            <v>Invitacion  Privada</v>
          </cell>
        </row>
        <row r="303">
          <cell r="G303" t="str">
            <v>900-IP-0483-2021</v>
          </cell>
          <cell r="H303" t="str">
            <v>45 dias</v>
          </cell>
          <cell r="I303">
            <v>44529</v>
          </cell>
          <cell r="J303">
            <v>44561</v>
          </cell>
          <cell r="K303" t="str">
            <v>Invitacion  Privada</v>
          </cell>
        </row>
        <row r="304">
          <cell r="G304" t="str">
            <v>900-IP-0489-2021</v>
          </cell>
          <cell r="H304" t="str">
            <v>2 meses</v>
          </cell>
          <cell r="I304">
            <v>44512</v>
          </cell>
          <cell r="J304">
            <v>44561</v>
          </cell>
          <cell r="K304" t="str">
            <v>Invitacion  Privada</v>
          </cell>
        </row>
        <row r="305">
          <cell r="G305" t="str">
            <v>900-IP-0495-2021</v>
          </cell>
          <cell r="H305" t="str">
            <v>45 dias</v>
          </cell>
          <cell r="I305">
            <v>44510</v>
          </cell>
          <cell r="J305">
            <v>44561</v>
          </cell>
          <cell r="K305" t="str">
            <v>Invitacion  Privada</v>
          </cell>
        </row>
        <row r="306">
          <cell r="G306" t="str">
            <v>900-IP-0492-2021</v>
          </cell>
          <cell r="H306" t="str">
            <v>60 dias</v>
          </cell>
          <cell r="I306">
            <v>44505</v>
          </cell>
          <cell r="J306">
            <v>44561</v>
          </cell>
          <cell r="K306" t="str">
            <v>Invitacion  Privada</v>
          </cell>
        </row>
        <row r="307">
          <cell r="G307" t="str">
            <v>900-IP-0494-2021</v>
          </cell>
          <cell r="H307" t="str">
            <v>30 dias</v>
          </cell>
          <cell r="I307">
            <v>44524</v>
          </cell>
          <cell r="J307">
            <v>44561</v>
          </cell>
          <cell r="K307" t="str">
            <v>Invitacion  Privada</v>
          </cell>
        </row>
        <row r="308">
          <cell r="G308" t="str">
            <v>900-IP-0500-2021</v>
          </cell>
          <cell r="H308" t="str">
            <v>31 de diciembre 2021</v>
          </cell>
          <cell r="I308">
            <v>44518</v>
          </cell>
          <cell r="J308">
            <v>44561</v>
          </cell>
          <cell r="K308" t="str">
            <v>Invitacion  Privada</v>
          </cell>
        </row>
        <row r="309">
          <cell r="G309" t="str">
            <v>900-IP-0499-2021</v>
          </cell>
          <cell r="H309" t="str">
            <v>31 de diciembre 2021</v>
          </cell>
          <cell r="I309">
            <v>44508</v>
          </cell>
          <cell r="J309">
            <v>44561</v>
          </cell>
          <cell r="K309" t="str">
            <v>Invitacion  Privada</v>
          </cell>
        </row>
        <row r="310">
          <cell r="G310" t="str">
            <v>900-IP-0497-2021</v>
          </cell>
          <cell r="H310" t="str">
            <v>15 de diciembre 2021</v>
          </cell>
          <cell r="I310">
            <v>44525</v>
          </cell>
          <cell r="J310">
            <v>44545</v>
          </cell>
          <cell r="K310" t="str">
            <v>Invitacion  Privada</v>
          </cell>
        </row>
        <row r="311">
          <cell r="G311" t="str">
            <v>900-IP-0496-2021</v>
          </cell>
          <cell r="H311" t="str">
            <v>31 de diciembre 2021</v>
          </cell>
          <cell r="I311">
            <v>44524</v>
          </cell>
          <cell r="J311">
            <v>44561</v>
          </cell>
          <cell r="K311" t="str">
            <v>Invitacion  Privada</v>
          </cell>
        </row>
        <row r="312">
          <cell r="G312" t="str">
            <v>900-IP-0493-2021</v>
          </cell>
          <cell r="H312" t="str">
            <v>30 de noviembre 2021</v>
          </cell>
          <cell r="I312">
            <v>44537</v>
          </cell>
          <cell r="J312">
            <v>44561</v>
          </cell>
          <cell r="K312" t="str">
            <v>Invitacion  Privada</v>
          </cell>
        </row>
        <row r="313">
          <cell r="G313" t="str">
            <v>900-IP-0501-2021</v>
          </cell>
          <cell r="H313" t="str">
            <v>31 de diciembre 2021</v>
          </cell>
          <cell r="I313">
            <v>44526</v>
          </cell>
          <cell r="J313">
            <v>44561</v>
          </cell>
          <cell r="K313" t="str">
            <v>Invitacion  Privada</v>
          </cell>
        </row>
        <row r="314">
          <cell r="G314" t="str">
            <v>900-IP-0511-2021</v>
          </cell>
          <cell r="H314" t="str">
            <v>45 dias</v>
          </cell>
          <cell r="I314">
            <v>44506</v>
          </cell>
          <cell r="J314">
            <v>44561</v>
          </cell>
          <cell r="K314" t="str">
            <v>Invitacion  Privada</v>
          </cell>
        </row>
        <row r="315">
          <cell r="G315" t="str">
            <v>900-IP-0521-2021</v>
          </cell>
          <cell r="H315" t="str">
            <v>31 de diciembre 2021</v>
          </cell>
          <cell r="I315">
            <v>44530</v>
          </cell>
          <cell r="J315">
            <v>44561</v>
          </cell>
          <cell r="K315" t="str">
            <v>Invitacion  Privada</v>
          </cell>
        </row>
        <row r="316">
          <cell r="G316" t="str">
            <v>900-IP-0520-2021
900-IP-0544-2021</v>
          </cell>
          <cell r="H316" t="str">
            <v>31 de diciembre 2021</v>
          </cell>
          <cell r="I316" t="str">
            <v>22/11/2021
29/11/2021</v>
          </cell>
          <cell r="J316">
            <v>44561</v>
          </cell>
          <cell r="K316" t="str">
            <v>Invitacion  Privada</v>
          </cell>
        </row>
        <row r="317">
          <cell r="G317" t="str">
            <v>900-IP-0502-2021</v>
          </cell>
          <cell r="H317" t="str">
            <v>60 dias</v>
          </cell>
          <cell r="I317">
            <v>44504</v>
          </cell>
          <cell r="J317">
            <v>44561</v>
          </cell>
          <cell r="K317" t="str">
            <v>Invitacion  Privada</v>
          </cell>
        </row>
        <row r="318">
          <cell r="G318" t="str">
            <v>900-IP-0506-2021</v>
          </cell>
          <cell r="H318" t="str">
            <v>30 dias</v>
          </cell>
          <cell r="I318">
            <v>44517</v>
          </cell>
          <cell r="J318">
            <v>44561</v>
          </cell>
          <cell r="K318" t="str">
            <v>Invitacion  Privada</v>
          </cell>
        </row>
        <row r="319">
          <cell r="G319" t="str">
            <v>900-IP-0514-2021</v>
          </cell>
          <cell r="H319" t="str">
            <v>60 dias</v>
          </cell>
          <cell r="I319">
            <v>44522</v>
          </cell>
          <cell r="J319">
            <v>44561</v>
          </cell>
          <cell r="K319" t="str">
            <v>Invitacion  Privada</v>
          </cell>
        </row>
        <row r="320">
          <cell r="G320" t="str">
            <v>900-IP-0508-2021</v>
          </cell>
          <cell r="H320" t="str">
            <v>31 de diciembre 2021</v>
          </cell>
          <cell r="I320">
            <v>44505</v>
          </cell>
          <cell r="J320">
            <v>44561</v>
          </cell>
          <cell r="K320" t="str">
            <v>Invitacion  Privada</v>
          </cell>
        </row>
        <row r="321">
          <cell r="G321" t="str">
            <v>900-IPU-0509-2021</v>
          </cell>
          <cell r="H321" t="str">
            <v>30 dias</v>
          </cell>
          <cell r="I321">
            <v>44517</v>
          </cell>
          <cell r="J321">
            <v>44561</v>
          </cell>
          <cell r="K321" t="str">
            <v>Invitacion  Privada</v>
          </cell>
        </row>
        <row r="322">
          <cell r="G322" t="str">
            <v>900-IP-0515-2021</v>
          </cell>
          <cell r="H322" t="str">
            <v>45 dias</v>
          </cell>
          <cell r="I322">
            <v>44519</v>
          </cell>
          <cell r="J322">
            <v>44561</v>
          </cell>
          <cell r="K322" t="str">
            <v>Invitacion  Privada</v>
          </cell>
        </row>
        <row r="323">
          <cell r="G323" t="str">
            <v>900-IP-0519-2021</v>
          </cell>
          <cell r="H323" t="str">
            <v>31 de diciembre 2021</v>
          </cell>
          <cell r="I323">
            <v>44531</v>
          </cell>
          <cell r="J323">
            <v>44561</v>
          </cell>
          <cell r="K323" t="str">
            <v>Invitacion  Privada</v>
          </cell>
        </row>
        <row r="324">
          <cell r="G324" t="str">
            <v>900-IP-0516-2021</v>
          </cell>
          <cell r="H324" t="str">
            <v>45 dias</v>
          </cell>
          <cell r="I324">
            <v>44529</v>
          </cell>
          <cell r="J324">
            <v>44561</v>
          </cell>
          <cell r="K324" t="str">
            <v>Invitacion  Privada</v>
          </cell>
        </row>
        <row r="325">
          <cell r="G325" t="str">
            <v>900-IP-0528-2021</v>
          </cell>
          <cell r="H325" t="str">
            <v>1 mes</v>
          </cell>
          <cell r="I325">
            <v>44525</v>
          </cell>
          <cell r="J325">
            <v>44561</v>
          </cell>
          <cell r="K325" t="str">
            <v>Invitacion  Privada</v>
          </cell>
        </row>
        <row r="326">
          <cell r="G326" t="str">
            <v>900-IP-0524-2021</v>
          </cell>
          <cell r="H326" t="str">
            <v>20 dias</v>
          </cell>
          <cell r="I326">
            <v>44529</v>
          </cell>
          <cell r="J326">
            <v>44561</v>
          </cell>
          <cell r="K326" t="str">
            <v>Invitacion  Privada</v>
          </cell>
        </row>
        <row r="327">
          <cell r="G327" t="str">
            <v>900-IP-0529-2021</v>
          </cell>
          <cell r="H327" t="str">
            <v>30 dias</v>
          </cell>
          <cell r="I327">
            <v>44530</v>
          </cell>
          <cell r="J327">
            <v>44561</v>
          </cell>
          <cell r="K327" t="str">
            <v>Invitacion  Privada</v>
          </cell>
        </row>
        <row r="328">
          <cell r="G328"/>
          <cell r="H328" t="str">
            <v>20 dias</v>
          </cell>
          <cell r="I328"/>
          <cell r="J328">
            <v>1</v>
          </cell>
          <cell r="K328" t="str">
            <v>Invitacion  Privada</v>
          </cell>
        </row>
        <row r="329">
          <cell r="G329" t="str">
            <v>900-IP-0533-2021</v>
          </cell>
          <cell r="H329" t="str">
            <v>35 dias</v>
          </cell>
          <cell r="I329">
            <v>44531</v>
          </cell>
          <cell r="J329">
            <v>44561</v>
          </cell>
          <cell r="K329" t="str">
            <v>Invitacion  Privada</v>
          </cell>
        </row>
        <row r="330">
          <cell r="G330" t="str">
            <v>900-IP-0532-2021</v>
          </cell>
          <cell r="H330" t="str">
            <v>31 de diciembre 2021</v>
          </cell>
          <cell r="I330">
            <v>44530</v>
          </cell>
          <cell r="J330">
            <v>44561</v>
          </cell>
          <cell r="K330" t="str">
            <v>Invitacion  Privada</v>
          </cell>
        </row>
        <row r="331">
          <cell r="G331" t="str">
            <v>900-IP-0534-2021</v>
          </cell>
          <cell r="H331" t="str">
            <v>1 mes</v>
          </cell>
          <cell r="I331">
            <v>44530</v>
          </cell>
          <cell r="J331">
            <v>44561</v>
          </cell>
          <cell r="K331" t="str">
            <v>Invitacion  Privada</v>
          </cell>
        </row>
        <row r="332">
          <cell r="G332" t="str">
            <v>900-IP-0539-2021</v>
          </cell>
          <cell r="H332" t="str">
            <v xml:space="preserve">31 de diciembre </v>
          </cell>
          <cell r="I332">
            <v>44529</v>
          </cell>
          <cell r="J332">
            <v>44561</v>
          </cell>
          <cell r="K332" t="str">
            <v>Invitacion  Privada</v>
          </cell>
        </row>
        <row r="333">
          <cell r="G333" t="str">
            <v>900-IP-0541-2021</v>
          </cell>
          <cell r="H333" t="str">
            <v>31 DE DICIEMBRE 2021</v>
          </cell>
          <cell r="I333">
            <v>44531</v>
          </cell>
          <cell r="J333">
            <v>44561</v>
          </cell>
          <cell r="K333" t="str">
            <v>Invitacion  Privada</v>
          </cell>
        </row>
        <row r="334">
          <cell r="G334" t="str">
            <v>900-IP-0543-2021</v>
          </cell>
          <cell r="H334" t="str">
            <v>35 diassin exceder el 31 de diciembre</v>
          </cell>
          <cell r="I334">
            <v>44526</v>
          </cell>
          <cell r="J334">
            <v>44561</v>
          </cell>
          <cell r="K334" t="str">
            <v>Invitacion  Privada</v>
          </cell>
        </row>
        <row r="335">
          <cell r="G335" t="str">
            <v>900-IP-0540-2021</v>
          </cell>
          <cell r="H335" t="str">
            <v>6 DE DICIEMBRE 2021</v>
          </cell>
          <cell r="I335">
            <v>44526</v>
          </cell>
          <cell r="J335">
            <v>44540</v>
          </cell>
          <cell r="K335" t="str">
            <v>Invitacion  Privada</v>
          </cell>
        </row>
        <row r="336">
          <cell r="G336" t="str">
            <v>900-IP-0551-2021</v>
          </cell>
          <cell r="H336" t="str">
            <v>31 de diciembre 2021</v>
          </cell>
          <cell r="I336">
            <v>44543</v>
          </cell>
          <cell r="J336">
            <v>44561</v>
          </cell>
          <cell r="K336" t="str">
            <v>Invitacion  Privada</v>
          </cell>
        </row>
        <row r="337">
          <cell r="G337" t="str">
            <v>900-IP-0547-2021</v>
          </cell>
          <cell r="H337" t="str">
            <v>1 MES SIN EXCEDER EL 31 DE DICIEMBRE</v>
          </cell>
          <cell r="I337">
            <v>44530</v>
          </cell>
          <cell r="J337">
            <v>44561</v>
          </cell>
          <cell r="K337" t="str">
            <v>Invitacion  Privada</v>
          </cell>
        </row>
        <row r="338">
          <cell r="G338" t="str">
            <v>900-IP-0549-2021</v>
          </cell>
          <cell r="H338" t="str">
            <v>31 DE DICIEMBRE 2021</v>
          </cell>
          <cell r="I338">
            <v>44529</v>
          </cell>
          <cell r="J338">
            <v>44561</v>
          </cell>
          <cell r="K338" t="str">
            <v>Invitacion  Privada</v>
          </cell>
        </row>
        <row r="339">
          <cell r="G339" t="str">
            <v>900-IP-0555-2021</v>
          </cell>
          <cell r="H339" t="str">
            <v>31 de diciembre 2021</v>
          </cell>
          <cell r="I339">
            <v>44537</v>
          </cell>
          <cell r="J339">
            <v>44561</v>
          </cell>
          <cell r="K339" t="str">
            <v>Invitacion  Privada</v>
          </cell>
        </row>
        <row r="340">
          <cell r="G340" t="str">
            <v>900-IP-0558-2021</v>
          </cell>
          <cell r="H340" t="str">
            <v>10 de diciembre 2021</v>
          </cell>
          <cell r="I340">
            <v>44538</v>
          </cell>
          <cell r="J340">
            <v>44561</v>
          </cell>
          <cell r="K340" t="str">
            <v>Invitacion  Privada</v>
          </cell>
        </row>
        <row r="341">
          <cell r="G341" t="str">
            <v>900-IP-0552-2021</v>
          </cell>
          <cell r="H341" t="str">
            <v>5 dias sin exceder el 31 de diciembre 2021</v>
          </cell>
          <cell r="I341">
            <v>44544</v>
          </cell>
          <cell r="J341">
            <v>44561</v>
          </cell>
          <cell r="K341" t="str">
            <v>Invitacion  Privada</v>
          </cell>
        </row>
        <row r="342">
          <cell r="G342" t="str">
            <v>900-IP-0562-2021</v>
          </cell>
          <cell r="H342" t="str">
            <v>Hasta el 6 de diciembre 2021</v>
          </cell>
          <cell r="I342">
            <v>44545</v>
          </cell>
          <cell r="J342">
            <v>44561</v>
          </cell>
          <cell r="K342" t="str">
            <v>Invitacion  Privada</v>
          </cell>
        </row>
        <row r="343">
          <cell r="G343" t="str">
            <v>900-IP-0561-2021</v>
          </cell>
          <cell r="H343" t="str">
            <v>15 dias sin esxceder el 30 de diciembre</v>
          </cell>
          <cell r="I343">
            <v>44537</v>
          </cell>
          <cell r="J343">
            <v>44561</v>
          </cell>
          <cell r="K343" t="str">
            <v>Invitacion  Privada</v>
          </cell>
        </row>
        <row r="344">
          <cell r="G344" t="str">
            <v>900-IP-0563-2021</v>
          </cell>
          <cell r="H344" t="str">
            <v>10 de diciembre 2021</v>
          </cell>
          <cell r="I344">
            <v>44545</v>
          </cell>
          <cell r="J344">
            <v>44561</v>
          </cell>
          <cell r="K344" t="str">
            <v>Invitacion  Privada</v>
          </cell>
        </row>
        <row r="345">
          <cell r="G345" t="str">
            <v>900-IP-0567-2021</v>
          </cell>
          <cell r="H345" t="str">
            <v>10 de diciembre 2021</v>
          </cell>
          <cell r="I345">
            <v>44537</v>
          </cell>
          <cell r="J345">
            <v>44561</v>
          </cell>
          <cell r="K345" t="str">
            <v>Invitacion  Privada</v>
          </cell>
        </row>
        <row r="346">
          <cell r="G346" t="str">
            <v>900-IP-0559-2021</v>
          </cell>
          <cell r="H346" t="str">
            <v>10 de diciembre 2021</v>
          </cell>
          <cell r="I346">
            <v>44545</v>
          </cell>
          <cell r="J346">
            <v>44561</v>
          </cell>
          <cell r="K346" t="str">
            <v>Invitacion  Privada</v>
          </cell>
        </row>
        <row r="347">
          <cell r="G347" t="str">
            <v>900-IP-566-2021</v>
          </cell>
          <cell r="H347" t="str">
            <v>20 dias</v>
          </cell>
          <cell r="I347">
            <v>44541</v>
          </cell>
          <cell r="J347">
            <v>44561</v>
          </cell>
          <cell r="K347" t="str">
            <v>Invitacion  Privada</v>
          </cell>
        </row>
        <row r="348">
          <cell r="G348" t="str">
            <v>900-IP-585-2021</v>
          </cell>
          <cell r="H348" t="str">
            <v>10 de diciembre 2021</v>
          </cell>
          <cell r="I348">
            <v>44546</v>
          </cell>
          <cell r="J348">
            <v>44561</v>
          </cell>
          <cell r="K348" t="str">
            <v>Invitacion  Privada</v>
          </cell>
        </row>
        <row r="349">
          <cell r="G349" t="str">
            <v>900-IP-0551-2021</v>
          </cell>
          <cell r="H349" t="str">
            <v>31 de diciembre 2021</v>
          </cell>
          <cell r="I349">
            <v>44544</v>
          </cell>
          <cell r="J349">
            <v>44561</v>
          </cell>
          <cell r="K349" t="str">
            <v>Invitacion  Privada</v>
          </cell>
        </row>
        <row r="350">
          <cell r="G350" t="str">
            <v>900-IP-0555-2021</v>
          </cell>
          <cell r="H350" t="str">
            <v>31 DE DICIEMBRE 2021</v>
          </cell>
          <cell r="I350">
            <v>44540</v>
          </cell>
          <cell r="J350">
            <v>44561</v>
          </cell>
          <cell r="K350" t="str">
            <v>Invitacion  Privada</v>
          </cell>
        </row>
        <row r="351">
          <cell r="G351" t="str">
            <v>900-IP-0579-2021</v>
          </cell>
          <cell r="H351" t="str">
            <v>31 DE DICIEMBRE 2021</v>
          </cell>
          <cell r="I351">
            <v>44544</v>
          </cell>
          <cell r="J351">
            <v>44561</v>
          </cell>
          <cell r="K351" t="str">
            <v>Invitacion  Privada</v>
          </cell>
        </row>
        <row r="352">
          <cell r="G352" t="str">
            <v>900-IP-0505-2021</v>
          </cell>
          <cell r="H352" t="str">
            <v>31 DE DICIEMBRE 2021</v>
          </cell>
          <cell r="I352">
            <v>44538</v>
          </cell>
          <cell r="J352">
            <v>44561</v>
          </cell>
          <cell r="K352" t="str">
            <v>Invitacion  Privada</v>
          </cell>
        </row>
        <row r="353">
          <cell r="G353" t="str">
            <v>900-IP-0581-2021</v>
          </cell>
          <cell r="H353" t="str">
            <v>31 DE DICIEMBRE 2021</v>
          </cell>
          <cell r="I353">
            <v>44540</v>
          </cell>
          <cell r="J353">
            <v>44561</v>
          </cell>
          <cell r="K353" t="str">
            <v>Invitacion  Privada</v>
          </cell>
        </row>
        <row r="354">
          <cell r="G354" t="str">
            <v>900-IP-0586-2021</v>
          </cell>
          <cell r="H354" t="str">
            <v>31 DE DICIEMBRE 2021</v>
          </cell>
          <cell r="I354">
            <v>44543</v>
          </cell>
          <cell r="J354">
            <v>44561</v>
          </cell>
          <cell r="K354" t="str">
            <v>Invitacion  Privada</v>
          </cell>
        </row>
        <row r="355">
          <cell r="G355" t="str">
            <v>900-IP-0572-2021</v>
          </cell>
          <cell r="H355" t="str">
            <v>31 de diciembre 2021</v>
          </cell>
          <cell r="I355">
            <v>44537</v>
          </cell>
          <cell r="J355">
            <v>44561</v>
          </cell>
          <cell r="K355" t="str">
            <v>Invitacion  Privada</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Ger_Gral y Sec_Gral "/>
      <sheetName val="Listas"/>
      <sheetName val="Instrucciones"/>
    </sheetNames>
    <sheetDataSet>
      <sheetData sheetId="0"/>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Ger_Gral y Sec_Gral "/>
      <sheetName val="Listas"/>
      <sheetName val="Instrucciones"/>
    </sheetNames>
    <sheetDataSet>
      <sheetData sheetId="0" refreshError="1"/>
      <sheetData sheetId="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Ger_Gral y Sec_Gral "/>
      <sheetName val="Listas"/>
      <sheetName val="Instrucciones"/>
    </sheetNames>
    <sheetDataSet>
      <sheetData sheetId="0" refreshError="1"/>
      <sheetData sheetId="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Ger_Gral y Sec_Gral "/>
      <sheetName val="Listas"/>
      <sheetName val="Instrucciones"/>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Contratos"/>
      <sheetName val="Listas"/>
      <sheetName val="Instrucciones"/>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Contratos"/>
      <sheetName val="Listas"/>
      <sheetName val="Instrucciones"/>
    </sheetNames>
    <sheetDataSet>
      <sheetData sheetId="0" refreshError="1"/>
      <sheetData sheetId="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Ger_Gral y Sec_Gral "/>
      <sheetName val="Listas"/>
      <sheetName val="Instrucciones"/>
    </sheetNames>
    <sheetDataSet>
      <sheetData sheetId="0" refreshError="1"/>
      <sheetData sheetId="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Ger_Gral y Sec_Gral "/>
      <sheetName val="Listas"/>
      <sheetName val="Instrucciones"/>
    </sheetNames>
    <sheetDataSet>
      <sheetData sheetId="0" refreshError="1"/>
      <sheetData sheetId="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PSPN GACGC 2021"/>
      <sheetName val="Listas"/>
      <sheetName val="Instrucciones"/>
    </sheetNames>
    <sheetDataSet>
      <sheetData sheetId="0" refreshError="1"/>
      <sheetData sheetId="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atos Ger_Gral y Sec_Gral "/>
      <sheetName val="Listas"/>
      <sheetName val="Instrucciones"/>
    </sheetNames>
    <sheetDataSet>
      <sheetData sheetId="0" refreshError="1"/>
      <sheetData sheetId="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Hector Alejandro Paz" refreshedDate="44578.846341666664" createdVersion="6" refreshedVersion="6" minRefreshableVersion="3" recordCount="1746">
  <cacheSource type="worksheet">
    <worksheetSource ref="B6:L1752" sheet="CONSOLIDADO"/>
  </cacheSource>
  <cacheFields count="11">
    <cacheField name="No. " numFmtId="0">
      <sharedItems containsSemiMixedTypes="0" containsString="0" containsNumber="1" containsInteger="1" minValue="1" maxValue="1746"/>
    </cacheField>
    <cacheField name="GERENCIA RESPONSABLE DE LA INFORMACIÓN" numFmtId="0">
      <sharedItems count="10">
        <s v="GERENCIA GENERAL"/>
        <s v="SECRETARÍA GENERAL Y ASUNTOS LEGALES"/>
        <s v="GERENCIA DE ÁREA TECNOLOGÍAS DE LA INFORMACIÓN"/>
        <s v="GERENCIA UNIDAD ESTRATÉGICA DEL NEGOCIO ACUEDUCTO Y ALCANTARILLADO"/>
        <s v="GERENCIA UNIDAD ESTRATÉGICA DEL NEGOCIO DE TELECOMUNICACIONES"/>
        <s v="GERENCIA UNIDAD ESTRATÉGICA DEL NEGOCIO DE ENERGÍA"/>
        <s v="GERENCIA DE ÁREA COMERCIAL Y GESTIÓN AL CLIENTE"/>
        <s v="GERENCIA DE ÁREA FINANCIERA"/>
        <s v="GERENCIA DE ÁREA GESTIÓN HUMANA Y ACTIVOS"/>
        <s v="GERENCIA DE ÁREA ABASTECIMIENTO EMPRESARIAL"/>
      </sharedItems>
    </cacheField>
    <cacheField name="No. DE PROCESO CONTRATACIÓN" numFmtId="0">
      <sharedItems/>
    </cacheField>
    <cacheField name="No. DE CONTRATO" numFmtId="0">
      <sharedItems/>
    </cacheField>
    <cacheField name="OBJETO" numFmtId="0">
      <sharedItems longText="1"/>
    </cacheField>
    <cacheField name="VALOR _x000a_INICIAL" numFmtId="0">
      <sharedItems containsString="0" containsBlank="1" containsNumber="1" minValue="0" maxValue="23334228707"/>
    </cacheField>
    <cacheField name="VALOR _x000a_OTROSI" numFmtId="42">
      <sharedItems containsString="0" containsBlank="1" containsNumber="1" minValue="0" maxValue="492676204"/>
    </cacheField>
    <cacheField name="VALOR _x000a_TOTAL" numFmtId="42">
      <sharedItems containsSemiMixedTypes="0" containsString="0" containsNumber="1" minValue="0" maxValue="23334228707"/>
    </cacheField>
    <cacheField name="ETAPA" numFmtId="0">
      <sharedItems/>
    </cacheField>
    <cacheField name="PLAZO" numFmtId="0">
      <sharedItems containsDate="1" containsMixedTypes="1" minDate="2021-02-01T00:00:00" maxDate="2024-04-01T00:00:00"/>
    </cacheField>
    <cacheField name="TIPO CONTRATISTA"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746">
  <r>
    <n v="1"/>
    <x v="0"/>
    <s v="100-IP-001-2021"/>
    <s v="100-PS-0257-2021"/>
    <s v="PRESTACION DE SERVICIOS PROFESIONALES DE APOYO A LA GESTION DEL PROCESO DE PLANEACION Y EVALUACION ESTRATEGICA."/>
    <n v="25605720"/>
    <n v="0"/>
    <n v="25605720"/>
    <s v="CONTRATADO"/>
    <d v="2021-12-31T00:00:00"/>
    <s v="NATURAL"/>
  </r>
  <r>
    <n v="2"/>
    <x v="0"/>
    <s v="100-IP-002-2021"/>
    <s v="100-PS-0258-2021"/>
    <s v="PRESTACIÒN DE SERVICIOS PROFESIONALES PARA BRINDAR APOYO EN TEMATICAS LEGALES A LA GERENCIA GENERAL."/>
    <n v="33347838"/>
    <n v="33347838"/>
    <n v="66695676"/>
    <s v="CONTRATADO"/>
    <d v="2021-12-31T00:00:00"/>
    <s v="NATURAL"/>
  </r>
  <r>
    <n v="3"/>
    <x v="0"/>
    <s v="100-IP-003-2021"/>
    <s v="100-PS-0259-2021"/>
    <s v="PRESTACIÒN DE SERVICIOS PROFESIONALES DE UN PERIODISTA CON AMPLIA TRAYECTORIA EN TRATAMIENTO, REDACCIÒN Y ANALISIS DE CONTENIDOS PERIODISTICOS PARA LA INTRANET, MEDIOS DE COMUNICACIÒN EXTERNOS E INTERNOS, CONTENIDOS PARA EL DESARROLLO DE LA POLITICA DE SOCIAL MEDIA Y ESTANDARIZACIÒN DE LOS FLUJOS DE COMUNICACIÒN PARA LOS DIFERENTES CANALES OFICIALES DE LA EMPRESA."/>
    <n v="26111040"/>
    <n v="26111040"/>
    <n v="52222080"/>
    <s v="CONTRATADO"/>
    <d v="2021-12-31T00:00:00"/>
    <s v="NATURAL"/>
  </r>
  <r>
    <n v="4"/>
    <x v="0"/>
    <s v="100-IP-004-2021"/>
    <s v="100-PS-0260-2021"/>
    <s v="PRESTACIÒN DE SERVICIOS DE APOYO PROFESIONAL DE UN COMUNICADOR SOCIAL A LA GERENCIA GENERAL."/>
    <n v="30568852"/>
    <n v="33347838"/>
    <n v="63916690"/>
    <s v="CONTRATADO"/>
    <d v="2021-12-31T00:00:00"/>
    <s v="NATURAL"/>
  </r>
  <r>
    <n v="5"/>
    <x v="0"/>
    <s v="100-IP-005-2021"/>
    <s v="100-PS-0261-2021"/>
    <s v="SERVICIOS DE APOYO  PROFESIONAL  AL PROCESO ESTRATEGICO DE COMUNICACIÒN E INFORMACIÒN INTERNA Y EXTERNA DE EMCALI"/>
    <n v="33347838"/>
    <n v="33347838"/>
    <n v="66695676"/>
    <s v="CONTRATADO"/>
    <d v="2021-12-31T00:00:00"/>
    <s v="NATURAL"/>
  </r>
  <r>
    <n v="6"/>
    <x v="0"/>
    <s v="100-IP-006-2021"/>
    <s v="100-PS-0262-2021"/>
    <s v="PRESTACIÒN DE SERVICIOS A LA OFICINA DE COMUNICACIONES  Y RELACIONES PÙBLICAS MEDIANTE EL APOYO A LA EJECUCIÒN DE LA ESTRATEGIA DE COMUNICACIÒN ENFOCADA A LA DIFUSION DE INFORMACIÒN A AGRUPOS DE INTERES EXTERNOS."/>
    <n v="15730655"/>
    <n v="17160714"/>
    <n v="32891369"/>
    <s v="CONTRATADO"/>
    <d v="2021-12-31T00:00:00"/>
    <s v="NATURAL"/>
  </r>
  <r>
    <n v="7"/>
    <x v="0"/>
    <s v="100-IP-008-2021"/>
    <s v="100-PS-0263-2021"/>
    <s v="PRESTACIÒN DE SERVICIOS EN COMUNICACIONES SOCIAL-PERIODISMOCON AMPLIO MANEJO DEL LENGUAJE PERIODISTICO Y RELACIONES AFECTIVAS CON MEDIOS DE COMUNICACIÒN."/>
    <n v="22729130"/>
    <n v="24795414"/>
    <n v="47524544"/>
    <s v="CONTRATADO"/>
    <d v="2021-12-31T00:00:00"/>
    <s v="NATURAL"/>
  </r>
  <r>
    <n v="8"/>
    <x v="0"/>
    <s v="100-IP-009-2021"/>
    <s v="100-PS-0264-2021"/>
    <s v="PRESTACIÒN DE SERVICIOS DE APOYO ADMINISTRATIVO A LA GERENCIA GENERAL."/>
    <n v="17440621"/>
    <n v="0"/>
    <n v="17440621"/>
    <s v="CONTRATADO"/>
    <d v="2021-06-30T00:00:00"/>
    <s v="NATURAL"/>
  </r>
  <r>
    <n v="9"/>
    <x v="0"/>
    <s v="100-IP-010-2021"/>
    <s v="100-PS-0265-2021"/>
    <s v="PRESTACIÒN DE SERVICIOS PROFESIONALES DE UN PERIODISTA CON AMPLIA TRAYECTORIA EN TRATAMIENTO, REDACCIÒN Y ANALISIS DE CONTENIDOS PERIODISTICOS PARA LA INTRANET, MEDIOS DE COMUNICACIÒN EXTERNOS E INTERNOS, CONTENIDOS PARA EL DESARROLLO DE LA POLITICA DE SOCIAL MEDIA Y ESTANDARIZACIÒN DE LOS FLUJOS DE COMUNICACIÒN PARA LOS DIFERENTES CANALES OFICIALES DE LA EMPRESA."/>
    <n v="19026132"/>
    <n v="19026132"/>
    <n v="38052264"/>
    <s v="CONTRATADO"/>
    <d v="2021-12-31T00:00:00"/>
    <s v="NATURAL"/>
  </r>
  <r>
    <n v="10"/>
    <x v="0"/>
    <s v="100-IP-011-2021"/>
    <s v="100-PS-0266-2021"/>
    <s v="PRESTACIÒN DE SERVICIOS PROFESIONALES DE UN COMUNICADOR SOCIAL A LA GERENCIA GENERAL."/>
    <n v="30175200"/>
    <n v="32918400"/>
    <n v="63093600"/>
    <s v="CONTRATADO"/>
    <d v="2021-12-31T00:00:00"/>
    <s v="NATURAL"/>
  </r>
  <r>
    <n v="11"/>
    <x v="0"/>
    <s v="100-IP-012-2021"/>
    <s v="100-PS-0267-2021"/>
    <s v="SERVICIOS DE APOYO  PROFESIONAL  AL PROCESO ESTRATEGICO DE COMUNICACIÒN E INFORMACIÒN INTERNA Y EXTERNA DE EMCALI"/>
    <n v="29057600"/>
    <n v="31699200"/>
    <n v="60756800"/>
    <s v="CONTRATADO"/>
    <d v="2021-12-31T00:00:00"/>
    <s v="NATURAL"/>
  </r>
  <r>
    <n v="12"/>
    <x v="0"/>
    <s v="100-IP-013-2021"/>
    <s v="100-PS-0268-2021"/>
    <s v="PRESTACIÒN DE SERVICIOS PROFESIONALES PARA DAR APOYO A LA GESTIÒN DE LAS ACTIVIDADES A LA GESTIÒN A CARGO DE LAS AREAS FUNCIONALES QUE CONFORMAN LA UNIDAD DE GESTIÒN DE LA CALIDAD PARA EL CUMPLIMIENTO DE LA ESTRATEGIA  Y OBJETIVOS DE LA EMPRESA."/>
    <n v="17440621"/>
    <n v="19026132"/>
    <n v="36466753"/>
    <s v="CONTRATADO"/>
    <d v="2021-12-31T00:00:00"/>
    <s v="NATURAL"/>
  </r>
  <r>
    <n v="13"/>
    <x v="0"/>
    <s v="100-IP-014-2021"/>
    <s v="100-PS-0269-2021"/>
    <s v="PRESTAR SERVICIOS DE APOYO EN LOS PROCESOS DE VIABILIZACIÒN, GESTIÒN DE RECURSOS EXTERNOS Y COOPERACIÒN PARA FACILITAR LA VIABILIDAD DE LAS NUEVAS OPORTUNIDADES DE NEGOCIO Y DE INNOVACIÒN NUEVAS OPORTUNIDADES DE NEGOCIO E INNOVACIÒN."/>
    <n v="19026132"/>
    <n v="19026132"/>
    <n v="38052264"/>
    <s v="CONTRATADO"/>
    <d v="2021-12-31T00:00:00"/>
    <s v="NATURAL"/>
  </r>
  <r>
    <n v="14"/>
    <x v="0"/>
    <s v="100-IP-015-2021"/>
    <s v="100-PS-0292-2021"/>
    <s v="EFECTUAR EL CUBRIMIENTO Y GRABACIÒN EN FORMATO PROFESIONAL DE VIDEO Y CAMARA DE LAS ACTIVIDADES Y NOTICIAS MAS IMPORTANTES QUE SE GENEREN AL INTERIOR DE EMCALI."/>
    <n v="11602877"/>
    <n v="12657684"/>
    <n v="24260561"/>
    <s v="CONTRATADO"/>
    <d v="2021-12-31T00:00:00"/>
    <s v="NATURAL"/>
  </r>
  <r>
    <n v="15"/>
    <x v="0"/>
    <s v="100-IP-016-2021"/>
    <s v="100-PS-0271-2021"/>
    <s v="SERVICIOS DE APOYO PROFESIONAL AL PROCESO ESTRATEGICO DE COMUNICACIÒN E INFORMACIÒN INTERNA DE EMCALI"/>
    <n v="17440621"/>
    <n v="19026132"/>
    <n v="36466753"/>
    <s v="CONTRATADO"/>
    <d v="2021-12-31T00:00:00"/>
    <s v="NATURAL"/>
  </r>
  <r>
    <n v="16"/>
    <x v="0"/>
    <s v="100-IP-017-2021"/>
    <s v="100-PS-0272-2021"/>
    <s v="SERVICIOS PROFESIONALES EN DISEÑO INDUSTRIAL - WEB MATER PARA APOYO EN LA ADMINISTRACIÒN DE CONTENIDOS EN LA PAGINA WEB Y LA INTRANET DE EMCALI."/>
    <n v="16218818"/>
    <n v="37071584"/>
    <n v="53290402"/>
    <s v="CONTRATADO"/>
    <d v="2021-12-31T00:00:00"/>
    <s v="NATURAL"/>
  </r>
  <r>
    <n v="17"/>
    <x v="0"/>
    <s v="100-IP-018-2021"/>
    <s v="100-PS-0507-2021"/>
    <s v="PRESTACIÒN DE SERVICIOS PROFESIONALES EN GESTIÒN  DE RESPONSABILIDAD SOCIAL EMPRESARIAL."/>
    <n v="27500000"/>
    <n v="33000000"/>
    <n v="60500000"/>
    <s v="CONTRATADO"/>
    <d v="2021-12-31T00:00:00"/>
    <s v="NATURAL"/>
  </r>
  <r>
    <n v="18"/>
    <x v="0"/>
    <s v="100-IP-019-2021"/>
    <s v="100-PS-1523-2021"/>
    <s v="PRESTACIÓN DE SERVICIOS DE APOYO A LA UNIDAD DE RESPONSABILIDAD SOCIAL EMPRESARIAL, PARA EL FORTALECIMIENTO COMUNITARIO QUE GENERAN VALOR ECONÓMICO Y SOCIAL."/>
    <n v="17160714"/>
    <n v="0"/>
    <n v="17160714"/>
    <s v="CONTRATADO"/>
    <d v="2021-12-31T00:00:00"/>
    <s v="NATURAL"/>
  </r>
  <r>
    <n v="19"/>
    <x v="0"/>
    <s v="100-IP-020-2021"/>
    <s v="100-PS-0613-2021"/>
    <s v="PRESTACIÒN DE SERVICIOS DE APOYO A LA UNIDAD  DE RESPONSABILIDAD SOCIAL EMPRESARIAL, EN GESTIÒN DE LA INNOVACIÒN Y EL EMPRENDIMIENTO SOCIAL PARA GRUPOS DE INTERES INTERNOS Y EXTERNOS."/>
    <n v="14300595"/>
    <n v="0"/>
    <n v="14300595"/>
    <s v="CONTRATADO"/>
    <d v="2021-06-30T00:00:00"/>
    <s v="NATURAL"/>
  </r>
  <r>
    <n v="20"/>
    <x v="0"/>
    <s v="100-IP-021-2021"/>
    <s v="100-PS-0895-2021"/>
    <s v="PRESTACIÓN DE SERVICIOS DE ASESORÍA PARA LA IMPLEMENTACIÓN DE ACCIONES QUE COMPLEMENTEN EL PLAN DE GESTIÓN AMBIENTAL DE EMCALI, LAS CUALES PERMITAN GENERAR UNA CULTURA DE SOSTENIBILIDAD DENTRO Y FUERA DE LA ORGANIZACIÓN SEGÚN LAS METAS ESTABLECIDAS EN EL PEC 2018-2023, MANTENIENDO EL EJE ESTRATÉGICO AMBIENTAL ALINEADO CON LA POLÍTICA DE GESTIÓN AMBIENTAL NACIONAL."/>
    <n v="464100000"/>
    <n v="0"/>
    <n v="464100000"/>
    <s v="CONTRATADO"/>
    <d v="2022-03-30T00:00:00"/>
    <s v="JURÍDICA"/>
  </r>
  <r>
    <n v="21"/>
    <x v="0"/>
    <s v="100-IP-022-2021"/>
    <s v="100-PS-0707-2021"/>
    <s v="PRESTACIÒN DE SERVICIOS PROFESIONALES EN LA GESTIÒN DE LA RESPONSABILIDAD SOCIAL EMPRESARIAL."/>
    <n v="27500000"/>
    <n v="0"/>
    <n v="27500000"/>
    <s v="CONTRATADO"/>
    <d v="2021-06-30T00:00:00"/>
    <s v="NATURAL"/>
  </r>
  <r>
    <n v="22"/>
    <x v="0"/>
    <s v="100-IP-023-2021"/>
    <s v="100-PS-0708-2021"/>
    <s v="APOYO LOGISTICO A LA UNIDAD DE RESPONSABILIDAD SOCIAL Y A LA INTERVENCION SOCIAL DE LOS TERRITORIOS."/>
    <n v="8000000"/>
    <n v="9600000"/>
    <n v="17600000"/>
    <s v="CONTRATADO"/>
    <d v="2021-12-31T00:00:00"/>
    <s v="NATURAL"/>
  </r>
  <r>
    <n v="23"/>
    <x v="0"/>
    <s v="100-IP-024-2021"/>
    <s v="100-PS-0709-2021"/>
    <s v="PRESTAR SERVICIOS DE APOYO PARA EL CUMPLIMIENTO DE LOS OBJETIVOS Y LA REALIZACIÒN DE LAS ACTIVIDADES DEL PROGRAMA DE AHORRO Y USO EFICIENTE Y AHORRO DEL AGUA - PUEAA AL INTERIOR DE EMCALI."/>
    <n v="14300595"/>
    <n v="0"/>
    <n v="14300595"/>
    <s v="CONTRATADO"/>
    <d v="2021-06-30T00:00:00"/>
    <s v="NATURAL"/>
  </r>
  <r>
    <n v="24"/>
    <x v="0"/>
    <s v="100-IP-025-2021"/>
    <s v="100-PS-1529-2021"/>
    <s v="PRESTACIÓN DE SERVICIOS PROFESIONALES DE UN COMUNICADOR SOCIAL PARA QUE APOYE LA ELABORACIÓN, COORDINACIÓN Y SUPERVISIÓN DE LA ESTRATEGIA DE COMUNICACIONES DE LA SUBGERENCIA DE RESPONSABILIDAD SOCIAL Y AMBIENTAL EMPRESARIAL EN EL MARCO DE LA SOSTENIBILIDAD DE ACUERDO CON EL PEC 2018-2023."/>
    <n v="33347838"/>
    <n v="0"/>
    <n v="33347838"/>
    <s v="CONTRATADO"/>
    <d v="2021-12-31T00:00:00"/>
    <s v="NATURAL"/>
  </r>
  <r>
    <n v="25"/>
    <x v="0"/>
    <s v="100-IP-026-2021"/>
    <s v="100-PS-0627-2021"/>
    <s v="PRESTACIÒN DE SERVICIOS PROFESIONALES DE UN COMUNICADOR SOCIAL CON MANEJO DE PROGRAMAS DE DISEÑO GRAFICO CON ENFASIS EN MEDIOS INTERACTIVOS, DISEÑO DE ARTES Y CAMPAÑAS INTERNAS Y EXTERNAS PARA MEDIOS TRADICIONALES Y REDES SOCIALES CON CAPACIDAD  DE REALIZAR  REGISTRO AUDIOVISUAL , FOTOGRAFICO Y PRODUCCION DE TEXTOS."/>
    <n v="18750000"/>
    <n v="22500000"/>
    <n v="41250000"/>
    <s v="CONTRATADO"/>
    <d v="2021-12-31T00:00:00"/>
    <s v="NATURAL"/>
  </r>
  <r>
    <n v="26"/>
    <x v="0"/>
    <s v="100-IP-027-2021"/>
    <s v="100-PS-0628-2021"/>
    <s v="PRESTACIÒN DE SERVICIOS PROFESIONALES DE UN TECNICO DISEÑADOR GRAFICO CON ENFASIS EN PRODUCCIÒN, EDICIÒN Y REALIZACIÒN DE CONTENIDOS PARA LAS EMPRESAS MUNICIPALES DE CALI. CON CONOCIMIENTOS EN ANIMACIÒN 1, 2 Y 3D. EXPERTICIA EN PREPRODUCCIÒN, PRODUCCIÒN Y POSTPRODUCCIÒN EN MATERIAL IMPRESO."/>
    <n v="14300595"/>
    <n v="17160714"/>
    <n v="31461309"/>
    <s v="CONTRATADO"/>
    <d v="2021-12-31T00:00:00"/>
    <s v="NATURAL"/>
  </r>
  <r>
    <n v="27"/>
    <x v="0"/>
    <s v="100-IP-029-2021"/>
    <s v="100-PS-0734-2021"/>
    <s v="PRESTACIÒN DE SERVICIOS PROFESIONALES DE APOYO EN LAS ACTIVIDADES DE PLANEACIÒN, SUPERVISIÒN, CONTROL Y DE SEGUIMIENTO DE LOS PLANES DE MEJORAMIENTO DE LAS AUDITORIAS INTERNAS Y EXTERNAS DE LA DIRECCIÒN DE CONTROL INTERNO."/>
    <n v="15855110"/>
    <n v="19026132"/>
    <n v="34881242"/>
    <s v="CONTRATADO"/>
    <d v="2021-12-31T00:00:00"/>
    <s v="NATURAL"/>
  </r>
  <r>
    <n v="28"/>
    <x v="0"/>
    <s v="100-IP-030-2021"/>
    <s v="100-PS-0629-2021"/>
    <s v="PRESTACIÒN DE SERVICIOS PROFESIONALES PARA LA ACTUALIZACIÒN, EVALUACIÒN, MEDICIÒN Y SEGUIMIENTO DE LA GESTIÒN INTEGRAL  DE LOS RIESGOS INSTITUCIONALE, O ESTRATEGICOS Y POR PROCESOS SEGÚN MODELO ERM ADOPTADO POR EMCALI."/>
    <n v="35511420"/>
    <n v="42613704"/>
    <n v="78125124"/>
    <s v="CONTRATADO"/>
    <d v="2021-12-31T00:00:00"/>
    <s v="NATURAL"/>
  </r>
  <r>
    <n v="29"/>
    <x v="0"/>
    <s v="100-IP-031-2021"/>
    <s v="100-PS-0710-2021"/>
    <s v="PRESTAR SERVICIOS PROFESIONALES PARA APOYAR LA RECOPILACIÓN Y SISTEMATIZACIÓN DE INFORMACIÓN, SEGUIMIENTO Y EVALUACIÓN DEL PLAN DE GESTIÓN AMBIENTAL EMPRESARIAL DE EMCALI."/>
    <n v="19524690"/>
    <n v="0"/>
    <n v="19524690"/>
    <s v="CONTRATADO"/>
    <d v="2021-06-30T00:00:00"/>
    <s v="NATURAL"/>
  </r>
  <r>
    <n v="30"/>
    <x v="0"/>
    <s v="100-IP-032-2021"/>
    <s v="100-PS-0711-2021"/>
    <s v="PRESTACIÒN DE SERVICIOS PARA LA SEPARACIÒN, CLASIFICACIÒN Y RECUPRACIÒN DE RESIDUOS SOLIDOS APROVECHABLES EN LAS UNIDADES DE ALMACENAMIENTO DE RESIDUOS ORDINARIOS DE LAS SEDES DE EMCALI."/>
    <n v="10548070"/>
    <n v="0"/>
    <n v="10548070"/>
    <s v="CONTRATADO"/>
    <d v="2021-06-30T00:00:00"/>
    <s v="JURÍDICA"/>
  </r>
  <r>
    <n v="31"/>
    <x v="0"/>
    <s v="100-IP-033-2021"/>
    <s v="100-PS-0630-2021"/>
    <s v="PRESTACIÒN DE SERVICIOS PROFESIONALES PARA DAR APOYO A LA GESTIÒN DE LAS ACTIVIDADES A CARGO DE LAS AREAS  FUNCIONALES QUE CONFORMAN LA UNIDAD DE GESTIÒN  DE LA CALIDAD PARA EL CUMPLIMIENTO DE LA ESTRATEGIA Y OBJETIVOS DE LA EMPRESA."/>
    <n v="21769250"/>
    <n v="26123100"/>
    <n v="47892350"/>
    <s v="CONTRATADO"/>
    <d v="2021-12-31T00:00:00"/>
    <s v="NATURAL"/>
  </r>
  <r>
    <n v="32"/>
    <x v="0"/>
    <s v="100-IP-034-2021"/>
    <s v="100-PS-0631-2021"/>
    <s v="PRESTACIÒN DE SERVICIOS DE ASESORIA Y ACOMPAÑAMIENTO  A LA SUBGERENCIA DE PLANEACIÒN Y DESARROLLO EMPRESARIAL EN TEMATICAS DE POLITICAS CORPORATIVAS Y PROYECTOS ESPECIALES Y ESTRATEGICOS DE EMCALI."/>
    <n v="33800550"/>
    <n v="40560660"/>
    <n v="74361210"/>
    <s v="CONTRATADO"/>
    <d v="2021-12-31T00:00:00"/>
    <s v="NATURAL"/>
  </r>
  <r>
    <n v="33"/>
    <x v="0"/>
    <s v="100-IP-035-2021"/>
    <s v="100-PS-0758-2021"/>
    <s v="PRESTACIÓN DE SERVICIOS PROFESIONALES DE APOYO A LA GERENCIA GENERAL EN ACTIVIDADES PARA EL CUMPLIMIENTO DE LA FUNCIÓN CONTENIDA EN ARTÍCULO SEGUNDO DE LA RESOLUCIÓN JD-NO. 003 DE 06 DE OCTUBRE DE 2020 COMO FUNCIÓN BÁSICA:  1… 29. RENDIR LOS INFORMES PERTINENTES SOBRE LA GESTIÓN FINANCIERA, OPERATIVA, AMBIENTAL Y DE RESULTADOS EN LOS APLICATIVOS SIA Y SIA OBSERVA EN COORDINACIÓN CON TODAS LAS ÁREAS RESPONSABLES DE LA PRESENTACIÓN DE LA INFORMACIÓN “ Y EL FENECIMIENTO DE LA CUENTA FISCAL VIGENCIA  2020."/>
    <n v="33800000"/>
    <n v="40560000"/>
    <n v="74360000"/>
    <s v="CONTRATADO"/>
    <d v="2021-12-31T00:00:00"/>
    <s v="NATURAL"/>
  </r>
  <r>
    <n v="34"/>
    <x v="0"/>
    <s v="100-IP-036-2021"/>
    <s v="100-PS-0759-2021"/>
    <s v="PRESTAR SERVICIOS DE APOYO A LA GESTIÒN  PARA REALIZAR ACTIVIDADES DE VIGILANCIA Y CONTROL DE LOS RECURSOS NATURALES, MANTENIMIENTO CON (MOTOSIERRA Y/O GUADAÑA), PREVENCIÒN Y COMBATE DE INCENDIOS FORESTALES Y EDUCACIÒN AMBIENTAL, A DESARROLLARSE EN LOS PREDIOS  DE LA PROPIEDAD DE EMCALI, UBICADOS EN LA ZONA RURAL DEL MUNICIPIO  DE CALI."/>
    <n v="8750000"/>
    <n v="0"/>
    <n v="8750000"/>
    <s v="CONTRATADO"/>
    <d v="2021-06-30T00:00:00"/>
    <s v="NATURAL"/>
  </r>
  <r>
    <n v="35"/>
    <x v="0"/>
    <s v="100-IP-037-2021"/>
    <s v="100-PS-0728-2021"/>
    <s v="BRINDAR APOYO Y ACOMPAÑAMIENTO EN EL DESARROLLO Y EJECUCIÒN DE LAS ACTIVIDADES INHERENTES AL PROCEDIMIENTO DISCIPLINARIO CONTEMPLADO EN EL CODIGO DISCIPLINARIO."/>
    <n v="27789865"/>
    <n v="0"/>
    <n v="27789865"/>
    <s v="CONTRATADO"/>
    <d v="2021-06-30T00:00:00"/>
    <s v="NATURAL"/>
  </r>
  <r>
    <n v="36"/>
    <x v="0"/>
    <s v="100-IP-038-2021"/>
    <s v="100-PS-0729-2021"/>
    <s v="BRINDAR APOYO Y ACOMPAÑAMIENTO EN EL DESARROLLO Y EJECUCIÒN DE LAS ACTIVIDADES INHERENTES AL PROCEDIMIENTO DISCIPLINARIO CONTEMPLADO EN EL CODIGO DISCIPLINARIO."/>
    <n v="27789865"/>
    <n v="0"/>
    <n v="27789865"/>
    <s v="CONTRATADO"/>
    <d v="2021-06-30T00:00:00"/>
    <s v="NATURAL"/>
  </r>
  <r>
    <n v="37"/>
    <x v="0"/>
    <s v="100-IP-039-2021"/>
    <s v="100-PS-0730-2021"/>
    <s v="BRINDAR APOYO Y ACOMPAÑAMIENTO EN EL DESARROLLO Y EJECUCIÒN DE LAS ACTIVIDADES INHERENTES AL PROCEDIMIENTO DISCIPLINARIO CONTEMPLADO EN EL CODIGO DISCIPLINARIO."/>
    <n v="27789865"/>
    <n v="0"/>
    <n v="27789865"/>
    <s v="CONTRATADO"/>
    <d v="2021-06-30T00:00:00"/>
    <s v="NATURAL"/>
  </r>
  <r>
    <n v="38"/>
    <x v="0"/>
    <s v="100-IP-040-2021"/>
    <s v="100-PS-0731-2021"/>
    <s v="BRINDAR APOYO Y ACOMPAÑAMIENTO EN EL DESARROLLO Y EJECUCIÒN DE LAS ACTIVIDADES INHERENTES AL PROCEDIMIENTO DISCIPLINARIO CONTEMPLADO EN EL CODIGO DISCIPLINARIO."/>
    <n v="10548070"/>
    <n v="0"/>
    <n v="10548070"/>
    <s v="CONTRATADO"/>
    <d v="2021-06-30T00:00:00"/>
    <s v="NATURAL"/>
  </r>
  <r>
    <n v="39"/>
    <x v="0"/>
    <s v="100-IP-041-2021"/>
    <s v="100-PS-0579-2021"/>
    <s v="PREPARACIÒN, ESTRUCTURACIÒN Y PRESENTACIÒN DEL TRAMITE DE RENOVACIÒN DE LOS REGISTROS MARCARIOS DE TITULARIDAD DE EMCALI ANTE LA SUPERINTENDENCIA DE INDUSTRIA Y COMERCIO EN LAS SIGUIENTES CLASES DE LA CLASIFICACIÒN INTERNACIONAL DE NIZA: CALSE 35 (CELEBRACIÒN DE NEGOCIOS COMERCIALES). CLASE 37 (INSTALACIÒN, REPACIÒN, CONSTRUCCIÒN). CLASE 38 (TELECOMUNICACIONES). CLASE 45 (SERVICIOS SOCIALES), DENTRO DEL PLAZO DE GRACIA ESTABLECIDO POR LA DECISIÒN ANDINA 486 DE 2020."/>
    <n v="5355000"/>
    <n v="0"/>
    <n v="5355000"/>
    <s v="CONTRATADO"/>
    <s v="30 DIAS"/>
    <s v="NATURAL"/>
  </r>
  <r>
    <n v="40"/>
    <x v="0"/>
    <s v="100-IP-042-2021"/>
    <s v="100-PS-0757-2021"/>
    <s v="PRESTACIÒN DE SERVICIOS PROFESIONALES PARA DAR APOYO A LA GESTIÒN DE LAS ACTIVIDADES A CARGO DE LAS AREAS  FUNCIONALES QUE CONFORMAN LA UNIDAD DE GESTIÒN  DE LA CALIDAD PARA EL CUMPLIMIENTO DE LA ESTRATEGIA Y OBJETIVOS DE LA EMPRESA."/>
    <n v="13699233"/>
    <n v="18265644"/>
    <n v="31964877"/>
    <s v="CONTRATADO"/>
    <d v="2021-12-31T00:00:00"/>
    <s v="NATURAL"/>
  </r>
  <r>
    <n v="41"/>
    <x v="0"/>
    <s v="100-IP-043-2021"/>
    <s v="100-PS-0801-2021"/>
    <s v="PRESTACIÓN DE SERVICIOS PROFESIONALES PARA APOYO A LA IMPLEMENTACIÓN DEL PROGRAMA DE USO RACIONAL DE LA ENERGÍA."/>
    <n v="13699233"/>
    <n v="18265644"/>
    <n v="31964877"/>
    <s v="CONTRATADO"/>
    <d v="2021-12-31T00:00:00"/>
    <s v="NATURAL"/>
  </r>
  <r>
    <n v="42"/>
    <x v="0"/>
    <s v="100-IP-044-2021"/>
    <s v="100-PS-0732-2021"/>
    <s v="PRESTACIÒN DE SERVICIOS PROFESIONALES EN ASESORIA PARA LA IMPLEMENTACIÒN, SEGUIMIENTO Y EVALUACIÒN DE LA POLITICA DE SOSTENIBILIDAD DE LA EMPRESA."/>
    <n v="30420495"/>
    <n v="40560660"/>
    <n v="70981155"/>
    <s v="CONTRATADO"/>
    <d v="2021-12-31T00:00:00"/>
    <s v="NATURAL"/>
  </r>
  <r>
    <n v="43"/>
    <x v="0"/>
    <s v="100-IP-045-2021"/>
    <s v="100-PS-0802-2021"/>
    <s v="PRESTACIÓN DE SERVICIOS PROFESIONALES EN LA GESTIÓN DE LA RESPONSABILIDAD SOCIAL EMPRESARIAL"/>
    <n v="24750000"/>
    <n v="0"/>
    <n v="24750000"/>
    <s v="CONTRATADO"/>
    <d v="2021-06-30T00:00:00"/>
    <s v="NATURAL"/>
  </r>
  <r>
    <n v="44"/>
    <x v="0"/>
    <s v="100-IP-046-2021"/>
    <s v="100-PS-0803-2021"/>
    <s v="PRESTACIÓN DE SERVICIOS DE APOYO A LA GESTIÓN, DE LA GERENCIA GENERAL EN LA SUBGERENCIA DE RESPONSABILIDAD SOCIAL Y AMBIENTAL COMO CONDUCTOR,  EN EL DESPLAZAMIENTO DE LOS EQUIPOS DE TALENTO HUMANO, MATERIALES, INSUMOS DE APOYO, DONDE EMCALI PRESTA SERVICIOS PÚBLICOS."/>
    <n v="9960593"/>
    <n v="12657684"/>
    <n v="22618277"/>
    <s v="CONTRATADO"/>
    <d v="2021-12-31T00:00:00"/>
    <s v="NATURAL"/>
  </r>
  <r>
    <n v="45"/>
    <x v="0"/>
    <s v="100-IP-047-2021"/>
    <s v="100-PS-0916-2021"/>
    <s v="PRESTACIÓN DE SERVICIOS PROFESIONALES PARA EL DESARROLLO E IMPLANTACIÓN DE LAS DIFERENTES ACTIVIDADES DEL PROGRAMA DE EDUCACIÓN AMBIENTAL CORPORATIVO DE EMCALI"/>
    <n v="12684000"/>
    <n v="0"/>
    <n v="12684000"/>
    <s v="CONTRATADO"/>
    <d v="2021-06-30T00:00:00"/>
    <s v="NATURAL"/>
  </r>
  <r>
    <n v="46"/>
    <x v="0"/>
    <s v="100-IP-048-2021"/>
    <s v="100-PS-1111-2021"/>
    <s v="AUDITORIA DE SEGUIMIENTO ISO 9001.2015 (PRODUCCIÓN DE AGUA POTABLE PLANTA DE PUERTO MALLARINO, RIO CALI ,RIO CAUCA) TRATAMIENTO DE AGUS RESIDUALES PTARC ,CAÑAVERALEJO , OPERACIÓN Y MANTENIMIENTO DE SISTEMA DE DISTRIBUCCIÓN DE NERGIA , INCLUYE TODAS LAS SUBESTACIONES."/>
    <n v="44030000"/>
    <n v="3342662"/>
    <n v="47372662"/>
    <s v="CONTRATADO"/>
    <d v="2021-12-31T00:00:00"/>
    <s v="JURÍDICA"/>
  </r>
  <r>
    <n v="47"/>
    <x v="0"/>
    <s v="100-IP-050-2021"/>
    <s v="100-PS-0915-2021"/>
    <s v="PRESTAR SERVICIOS PROFESIONALES Y DE ASESORÍA EN LOS PROCESOS DE GESTIÓN DE RECURSOS EXTERNOS Y COOPERACIÓN PARA FACILITAR LA VIABILIDAD DE LAS NUEVAS OPORTUNIDADES DE NEGOCIO E INNOVACIÓN."/>
    <n v="16000000"/>
    <n v="0"/>
    <n v="16000000"/>
    <s v="CONTRATADO"/>
    <d v="2021-06-30T00:00:00"/>
    <s v="NATURAL"/>
  </r>
  <r>
    <n v="48"/>
    <x v="0"/>
    <s v="100-IP-051-2021"/>
    <s v="100-PS-0993-2021"/>
    <s v="PRESTACIÓN DE SERVICIOS PARA APOYAR AL COMITÉ EVALUADOR DE CONCURSOS EN EMCALI EN EL PROCESO DE DISEÑO Y CONSTRUCCIÓN DE TRES 3 PRUEBA DE CONOCIMIENTO TEÓRICA Y/O PRÁCTICA, DENTRO DEL PROCESO DE CONCURSOS INTERNOS DE EMCALI EICE ESP PARA CUBRIR SUS NECESIDADES DE PERSONAL, FUNDAMENTADOS EN EL MÉRITO, LA LEGALIDAD, LA HONESTIDAD, LA IMPARCIALIDAD E IGUALDAD DE CONDICIONES DE TODOS LOS PARTICIPANTES"/>
    <n v="10500000"/>
    <n v="0"/>
    <n v="10500000"/>
    <s v="CONTRATADO"/>
    <s v="3 MESES"/>
    <s v="NATURAL"/>
  </r>
  <r>
    <n v="49"/>
    <x v="0"/>
    <s v="100-IP-052-2021"/>
    <s v="100-PS-0994-2021"/>
    <s v="PRESTACIÓN DE SERVICIOS PARA APOYAR AL COMITÉ EVALUADOR DE CONCURSOS EN EMCALI EN EL PROCESO DE DISEÑO Y CONSTRUCCIÓN DE TRES 3 PRUEBA DE CONOCIMIENTO TEÓRICA Y/O PRÁCTICA, DENTRO DEL PROCESO DE CONCURSOS INTERNOS DE EMCALI EICE ESP PARA CUBRIR SUS NECESIDADES DE PERSONAL, FUNDAMENTADOS EN EL MÉRITO, LA LEGALIDAD, LA HONESTIDAD, LA IMPARCIALIDAD E IGUALDAD DE CONDICIONES DE TODOS LOS PARTICIPANTES"/>
    <n v="12600000"/>
    <n v="0"/>
    <n v="12600000"/>
    <s v="CONTRATADO"/>
    <s v="3 MESES"/>
    <s v="NATURAL"/>
  </r>
  <r>
    <n v="50"/>
    <x v="0"/>
    <s v="100-IP-053-2021"/>
    <s v="100-PS-1027-2021"/>
    <s v="APOYAR A EMCALI EN LA REALIZACIÓN DE LA INVESTIGACIÓN HISTÓRICA, DOCUMENTAL Y ACADÉMICA, QUE PERMITIRÁ COMPILAR Y RESALTAR LAS CONTRIBUCIONES EJECUTADAS POR LAS EMPRESAS MUNICIPALES DE CALI EMCALI EN EL DESARROLLO SOCIAL, ECONÓMICO Y URBANÍSTICO DEL DISTRITO DE SANTIAGO DE CALI, EN EL MARCO DE CONMEMORACIÓN DE  LOS 90 AÑOS DE EXISTENCIA."/>
    <n v="12000000"/>
    <n v="0"/>
    <n v="12000000"/>
    <s v="CONTRATADO"/>
    <s v="3 MESES"/>
    <s v="NATURAL"/>
  </r>
  <r>
    <n v="51"/>
    <x v="0"/>
    <s v="100-IP-054-2021"/>
    <s v="100-PS-0996-2021"/>
    <s v="APOYAR A EMCALI EN LA REALIZACIÓN DE LA INVESTIGACIÓN HISTÓRICA, DOCUMENTAL Y ACADÉMICA, QUE PERMITIRÁ COMPILAR Y RESALTAR LAS CONTRIBUCIONES EJECUTADAS POR LAS EMPRESAS MUNICIPALES DE CALI EMCALI EN EL DESARROLLO SOCIAL, ECONÓMICO Y URBANÍSTICO DEL DISTRITO DE SANTIAGO DE CALI, EN EL MARCO DE CONMEMORACIÓN DE  LOS 90 AÑOS DE EXISTENCIA."/>
    <n v="12000000"/>
    <n v="0"/>
    <n v="12000000"/>
    <s v="CONTRATADO"/>
    <s v="3 MESES"/>
    <s v="NATURAL"/>
  </r>
  <r>
    <n v="52"/>
    <x v="0"/>
    <s v="100-IP-055-2021"/>
    <s v="100-PS-1035-2021"/>
    <s v="APOYAR A EMCALI EN LA REALIZACIÓN DE LA INVESTIGACIÓN HISTÓRICA, DOCUMENTAL Y ACADÉMICA, QUE PERMITIRÁ COMPILAR Y RESALTAR LAS CONTRIBUCIONES EJECUTADAS POR LAS EMPRESAS MUNICIPALES DE CALI EMCALI EN EL DESARROLLO SOCIAL, ECONÓMICO Y URBANÍSTICO DEL DISTRITO DE SANTIAGO DE CALI, EN EL MARCO DE CONMEMORACIÓN DE  LOS 90 AÑOS DE EXISTENCIA."/>
    <n v="15000000"/>
    <n v="0"/>
    <n v="15000000"/>
    <s v="CONTRATADO"/>
    <s v="3 MESES"/>
    <s v="NATURAL"/>
  </r>
  <r>
    <n v="53"/>
    <x v="0"/>
    <s v="100-IP-056-2021"/>
    <s v="100-PS-0995-2021"/>
    <s v="PRESTACIÓN DE SERVICIOS PARA APOYAR AL COMITÉ EVALUADOR DE CONCURSOS EN EMCALI EN EL PROCESO DE DISEÑO Y CONSTRUCCIÓN DE TRES 3 PRUEBA DE CONOCIMIENTO TEÓRICA Y/O PRÁCTICA, DENTRO DEL PROCESO DE CONCURSOS INTERNOS DE EMCALI EICE ESP PARA CUBRIR SUS NECESIDADES DE PERSONAL, FUNDAMENTADOS EN EL MÉRITO, LA LEGALIDAD, LA HONESTIDAD, LA IMPARCIALIDAD E IGUALDAD DE CONDICIONES DE TODOS LOS PARTICIPANTES"/>
    <n v="10500000"/>
    <n v="0"/>
    <n v="10500000"/>
    <s v="CONTRATADO"/>
    <s v="3 MESES"/>
    <s v="NATURAL"/>
  </r>
  <r>
    <n v="54"/>
    <x v="0"/>
    <s v="100-IP-057-2021"/>
    <s v="100-PS-1003-2021"/>
    <s v="PRESTACION DE SERVICIOS PARA APOYAR Y ADELANTAR EL PROCESO DE DISEÑO CONSTRUCCIÓN, APLICACION, EVALUACION Y CALIFICACION DE PRUEBAS DE CONOCIMIENTOS TEORICOS Y PRACTICOS Y ATENCION A RECLAMACIONES POR APLICACION DE DICHAS PRUEBAS DENTRO DEL PROCESO DE CONCURSOS INTERNOS DE EMCALI EICE ESP, PARA CUBRIR SUS NECESIDADES DE PERSONAL, FUNDAMENTADOS EN EL MERITO, LA LEGALIDAD, LA HONESTIDAD, LA IMPARCIALDAD E IGUALDAD DE CONDICIONES DE TODOS LOS PARTICIPANTES"/>
    <n v="12600000"/>
    <n v="0"/>
    <n v="12600000"/>
    <s v="CONTRATADO"/>
    <s v="3 MESES"/>
    <s v="NATURAL"/>
  </r>
  <r>
    <n v="55"/>
    <x v="0"/>
    <s v="100-IP-059-2021"/>
    <s v="100-PS-1100-2021"/>
    <s v="PRESTACION DE SERVICIOS PARA APOYAR AL COMITÉ EVALUADOR DE CONCURSO EN EMCALI EN EL PROCESO DE DISEÑO Y CONSTRUCCIÓN DE TRES ( 3 ) PRUEBAS DE CONOCIMIENTO TEÓRICA Y/O PRÁCTICA DENTRO DEL PRECOSE DE CONCURSO INTERNOS DE EMCALI EICE ESP PARA CUBRIR SUS NECESIDADES DE PERSONAL, FUNDAMENTADOS EN EL MÉRITO , LA GEGALIDAD, LA HONESTIDAD, LA IMPARCIALIDAD E IGUALDAD DE CONOICIONES DE TOSDOS LOS PARTICIPANTES ."/>
    <n v="12600000"/>
    <n v="0"/>
    <n v="12600000"/>
    <s v="CONTRATADO"/>
    <s v="3 MESES"/>
    <s v="NATURAL"/>
  </r>
  <r>
    <n v="56"/>
    <x v="0"/>
    <s v="100-IP-060-2021"/>
    <s v="100-PS-1131-2021"/>
    <s v="PRESTACIÓN DE SERVICIOS PARA APOYAR AL COMITÉ EVALUADOR DE CONCURSOS EN EMCALI EN EL PROCESO DE DISEÑO Y CONSTRUCCIÓN DE TRES (3) PRUEBA DE CONOCIMIENTO TEÓRICA Y/O PRÁCTICA, DENTRO DEL PROCESO DE CONCURSOS INTERNOS DE EMCALI EICE ESP PARA CUBRIR SUS NECESIDADES DE PERSONAL, FUNDAMENTADOS EN EL MÉRITO, LA LEGALIDAD, LA HONESTIDAD, LA IMPARCIALIDAD E IGUALDAD DE CONDICIONES DE TODOS LOS PARTICIPANTES"/>
    <n v="10500000"/>
    <n v="0"/>
    <n v="10500000"/>
    <s v="CONTRATADO"/>
    <s v="3 MESES"/>
    <s v="NATURAL"/>
  </r>
  <r>
    <n v="57"/>
    <x v="0"/>
    <s v="100-IP-061-2021"/>
    <s v="100-PS-1128-2021"/>
    <s v="PRESTACION DE SERVICIOS PARA APOYAR AL COMITE EVALUADOR DE CONCURSOS EN EMCALI EN EL PROCESO DE DISEÑO Y CPNSTRUCCION DE TRES (3) PRUEBAS DE CONOCIMIENTO TEORICA Y/O PRACTICA DENTRO DEL PROCESO DE CONCURSOS INTERNOS DE EMCALI EICE ESP PARA CUBRIR MERITO, LA LEGALIDAD, LA HONESTIDAD, LA IMPARCIALIDAD E IGUALDAD DE CONDICIONES DE TODOS LOS PARTICIPANTES."/>
    <n v="10500000"/>
    <n v="0"/>
    <n v="10500000"/>
    <s v="CONTRATADO"/>
    <s v="3 MESES"/>
    <s v="NATURAL"/>
  </r>
  <r>
    <n v="58"/>
    <x v="0"/>
    <s v="100-IP-062-2021"/>
    <s v="100-PS-1102-2021"/>
    <s v="PRETAR SERVICIOS DE APOYO A LA GESTIÓN DE LA ENTIDAD. EN LA EJECUCIÓN DE LAS ACTIVIDADES ESTABLÑECIDAS EN LOS PROCEDIMIENTOS QUE HACEN PARTE DE LA OFICINA DE COMUNICACIONES Y RELACIONES PÚBLICAS DE CONFORMIDAD CON LAS ESPECIFICACIONES TÉCNICAS DE EMCALI"/>
    <n v="8043837"/>
    <n v="16087674"/>
    <n v="24131511"/>
    <s v="CONTRATADO"/>
    <d v="2021-12-31T00:00:00"/>
    <s v="JURÍDICA"/>
  </r>
  <r>
    <n v="59"/>
    <x v="0"/>
    <s v="100-IP-063-2021"/>
    <s v="100-PS-1098-2021"/>
    <s v="SERVICIOS PROFESIONAELS DE COMUNICADOR SOCIAL PERIODISTA QUE CREE, INTRODUZCA Y LIBRE LA ESTRATEGIA DE SOCIAL MEDIA MANACER DE EMCLI QUE TENGA CONOCIMIENTO DE SEO IMPLEMENTAR LA ESTRATEGIA ADEMÁS DEBRÁ CREAR UNA ESTRATEGIA EFECTIVA PARA RESPONDER EN TIEMPO REAL LAS PETICIONES Y LOS REQUERIMIENTOS DE LOS USUARIOS POR CANALES DIGITALES."/>
    <n v="13054440"/>
    <n v="26108880"/>
    <n v="39163320"/>
    <s v="CONTRATADO"/>
    <d v="2021-12-31T00:00:00"/>
    <s v="NATURAL"/>
  </r>
  <r>
    <n v="60"/>
    <x v="0"/>
    <s v="100-IP-076-2021"/>
    <s v="100-PS-1142-2021"/>
    <s v="PRESTACION DE SERVICIOS PARA APOYAR AL COMITE EVALUADOR DE CONCURSOS EN EMCALI."/>
    <n v="10500000"/>
    <n v="0"/>
    <n v="10500000"/>
    <s v="CONTRATADO"/>
    <s v="3 MESES"/>
    <s v="NATURAL"/>
  </r>
  <r>
    <n v="61"/>
    <x v="0"/>
    <s v="100-IP-077-2021"/>
    <s v="100-PS-1099-2021"/>
    <s v="PRESTACION DE SERVICIOS PROFESIONALES PATA DAR APOYO A LA GESTION DE LAS ACTIVIDADES A CARGO DE LAS ÁREA FUNCIONALES QUE CONFORMAN LA UNIDAD DE GESTION DE LA CALIDAD PARA EL CUMPLIMIENTO DE LA ESTRATEGIA Y OBJETIVOS DE LA EMPRESA."/>
    <n v="12000000"/>
    <n v="0"/>
    <n v="12000000"/>
    <s v="CONTRATADO"/>
    <d v="2021-06-30T00:00:00"/>
    <s v="NATURAL"/>
  </r>
  <r>
    <n v="62"/>
    <x v="0"/>
    <s v="100-IP-078-2021"/>
    <s v="100-PS-1301-2021"/>
    <s v="PRESTACION DE SERVICIOS PARA APOYAR Y ADELANTAR EL PROCESO DE DISEÑO, CONSTRUCCION, APLICACIÓN DE PRUEBAS DE CONOCIMIENTO TEORICOS Y PRATICOS Y ATENCIÓN A RECLAMACIONES POR APLICACIÓN DE DICHOS PRUEBAS DENTRO DEL CONCURSO INTERNO DE EMCALI. (...)"/>
    <n v="37500000"/>
    <n v="15000000"/>
    <n v="52500000"/>
    <s v="CONTRATADO"/>
    <d v="2021-12-31T00:00:00"/>
    <s v="NATURAL"/>
  </r>
  <r>
    <n v="63"/>
    <x v="0"/>
    <s v="100-IP-079-2021"/>
    <s v="100-PS-1141-2021"/>
    <s v="PRESTACION DE SERVICIOS PARA APOYAR Y ADELANTAR EL PROCESO DE DISEÑO CONSTRUCCIÓN"/>
    <n v="10500000"/>
    <n v="0"/>
    <n v="10500000"/>
    <s v="CONTRATADO"/>
    <s v="3 MESES"/>
    <s v="NATURAL"/>
  </r>
  <r>
    <n v="64"/>
    <x v="0"/>
    <s v="100-IP-080-2021"/>
    <s v="100-PS-1285-2021"/>
    <s v="PRESTACIÓN DE SERVICIOS PROFESIONALES PARA APOYAR A LA DIRECCIÓN DE CONTROL INTERNO EN LAS ACTIVIDADES DE ASEGURAMIENTO Y CONSULTORÍA."/>
    <n v="10140165"/>
    <n v="0"/>
    <n v="10140165"/>
    <s v="CONTRATADO"/>
    <d v="2021-06-30T00:00:00"/>
    <s v="NATURAL"/>
  </r>
  <r>
    <n v="65"/>
    <x v="0"/>
    <s v="100-IP-081-2021"/>
    <s v="100-PS-1286-2021"/>
    <s v="PRESTACIÓN DE SERVICIOS PROFESIONALES PARA APOYAR A LA DIRECCIÓN DE CONTROL INTERNO EN LAS ACTIVIDADES DE ASEGURAMIENTO Y CONSULTORÍA."/>
    <n v="10140165"/>
    <n v="0"/>
    <n v="10140165"/>
    <s v="CONTRATADO"/>
    <d v="2021-06-30T00:00:00"/>
    <s v="NATURAL"/>
  </r>
  <r>
    <n v="66"/>
    <x v="0"/>
    <s v="100-IP-082-2021"/>
    <s v="100-PS-1170-2021"/>
    <s v="TRAS LA AUDENCIA QUE RESUELVA LAS ACLARACIONES Y COMPLEMENTACIONES "/>
    <n v="13000000"/>
    <n v="0"/>
    <n v="13000000"/>
    <s v="CONTRATADO"/>
    <d v="2021-06-30T00:00:00"/>
    <s v="NATURAL"/>
  </r>
  <r>
    <n v="67"/>
    <x v="0"/>
    <s v="100-IP-083-2021"/>
    <s v="100-PS-1240-2021"/>
    <s v="APOYAR A EMCALI EN LA REALIZACIÓN DE LA INVESTIGACION HISTORICA DESDE LA INTERPRETACIÓN CASTOGRAFICA, DOCUMENTAL A ACADEMICA QUE PERMITIRA COMPILAR Y RESLATAR LAS CONTRRIBUCIÓN EJECUTADAS POR LAS EMPRESA MUNICIPALES DE EMCALI. (...)"/>
    <n v="8400000"/>
    <n v="0"/>
    <n v="8400000"/>
    <s v="CONTRATADO"/>
    <s v="3 MESES"/>
    <s v="NATURAL"/>
  </r>
  <r>
    <n v="68"/>
    <x v="0"/>
    <s v="100-IP-085-2021"/>
    <s v="100-PS-1365-2021"/>
    <s v="IMPLEMENTAR EL PROGRAMA DE ASEGURAMIENTO Y MEJORA DE LA CALIDAD CON MIRAS A FORTALECER LA ACTIVIDAD DE AUDITORIA INTERNA Y PRESENTARLA PARA CERTIFICACIÓN POR PARTE DEL LLA COLOMBIA Y EL LLA GLOBAL EN 2022."/>
    <n v="55000001"/>
    <n v="0"/>
    <n v="55000001"/>
    <s v="CONTRATADO"/>
    <d v="2021-12-31T00:00:00"/>
    <s v="NATURAL"/>
  </r>
  <r>
    <n v="69"/>
    <x v="0"/>
    <s v="100-IP-086-2021"/>
    <s v="100-PS-1416-2021"/>
    <s v="APOYAR A LA OFICINA COMUNICACIONES Y RELACIÓNES PUBLICAS MEDIANTE SERVICIO DE UN EDITOR CON ENFASIS EN MATERIAL AUDIOVISUAL Y GRAFICO PARA EMCALI."/>
    <n v="16800000"/>
    <n v="0"/>
    <n v="16800000"/>
    <s v="CONTRATADO"/>
    <d v="2021-12-31T00:00:00"/>
    <s v="NATURAL"/>
  </r>
  <r>
    <n v="70"/>
    <x v="0"/>
    <s v="100-IP-087-2021"/>
    <s v="100-PS-1411-2021"/>
    <s v="PRESTACION DE SERVICIOS DE APOYO PROFESIONAL EN ACTIVIDADES ADMINISTRATIVAS A LA GERENCIA GENERAL DE EMCALI-"/>
    <n v="25605720"/>
    <n v="0"/>
    <n v="25605720"/>
    <s v="CONTRATADO"/>
    <d v="2021-12-31T00:00:00"/>
    <s v="NATURAL"/>
  </r>
  <r>
    <n v="71"/>
    <x v="0"/>
    <s v="100-IP-088-2021"/>
    <s v="100-PS-1496-2021"/>
    <s v="PRESTACION DE SERVICIOS PARA APOYAR AL COMITE EVALUADOR DE CONCURSO EN EMCALI EN EL PROCESO DE DISEÑO Y CONSTRUCCIÓN DE DOS ( 2 ) PRUEBAS DE CONOCIMIENTO TEÓRICAS DENTRO DEL  PROCESO DE CONCURSOS INTERNOS DE EMCALI."/>
    <n v="7000000"/>
    <n v="0"/>
    <n v="7000000"/>
    <s v="CONTRATADO"/>
    <s v="2 MESES"/>
    <s v="NATURAL"/>
  </r>
  <r>
    <n v="72"/>
    <x v="0"/>
    <s v="100-IP-089-2021"/>
    <s v="100-PS-1497-2021"/>
    <s v="PRESTACION DE SERVICIOS PARA APOYAR Y ADELANTAR EL PROCESO DE DISEÑO CONSTRUCCIÓN APLICACION EVALUACION Y CALIFICACION DE PRUEBAS DE CONOCIMIENTOS TEÓRICOS Y PRÁCTICOS, Y ATENCIÓN A RECLAMACIONES POR APLICACIÓN DE DICHAS PRUEBAS, DENTRO DEL PROCESO DE CONCURSOS INTERNOS DE EMCALI. (...)"/>
    <n v="18000000"/>
    <n v="0"/>
    <n v="18000000"/>
    <s v="CONTRATADO"/>
    <s v="3 MESES"/>
    <s v="NATURAL"/>
  </r>
  <r>
    <n v="73"/>
    <x v="0"/>
    <s v="100-IP-090-2021"/>
    <s v="100-PS-0508-2021"/>
    <s v="PRESTACIÒN DE SERVICIOS DE APOYO A LA UNIDAD DE RESPONSABILIDAD SOCIAL EMPRESARIAL, PARA EL FORTALECIMIENTO COMUNITARIO QUE GENERAN VALOR ECONOMICO Y SOCIAL. "/>
    <n v="14300595"/>
    <n v="0"/>
    <n v="14300595"/>
    <s v="CONTRATADO"/>
    <d v="2021-06-30T00:00:00"/>
    <s v="NATURAL"/>
  </r>
  <r>
    <n v="74"/>
    <x v="0"/>
    <s v="100-IP-091-2021"/>
    <s v="100-PS-1525-2021"/>
    <s v="PRESTAR SERVICIOS PROFESIONALES PARA APOYAR LA RECOPILACIÓN Y SISTEMATIZACIÓN DE INFORMACIÓN, SEGUIMIENTO Y EVALUACIÓN DEL PLAN DE GESTIÓN AMBIENTAL EMPRESARIAL DE EMCALI."/>
    <n v="23429628"/>
    <n v="0"/>
    <n v="23429628"/>
    <s v="CONTRATADO"/>
    <d v="2021-12-31T00:00:00"/>
    <s v="NATURAL"/>
  </r>
  <r>
    <n v="75"/>
    <x v="0"/>
    <s v="100-IP-092-2021"/>
    <s v="100-PS-1664-2021"/>
    <s v="PRESTACIÓN DE SERVICIOS PARA LA SEPARACIÓN, CLASIFICACIÓN Y RECUPERACIÓN DE RESIDUOS SÓLIDOS APROVECHABLES EN LAS UNIDADES DE ALMACENAMIENTO DE RESIDUOS ORDINARIOS DE LAS SEDES DE EMCALI."/>
    <n v="10548070"/>
    <n v="0"/>
    <n v="10548070"/>
    <s v="CONTRATADO"/>
    <d v="2021-12-31T00:00:00"/>
    <s v="NATURAL"/>
  </r>
  <r>
    <n v="76"/>
    <x v="0"/>
    <s v="100-IP-093-2021"/>
    <s v="100-PS-1527-2021"/>
    <s v="PRESTACIÓN DE SERVICIOS PROFESIONALES PARA EL DESARROLLO E IMPLANTACIÓN DE LAS DIFERENTES ACTIVIDADES DEL PROGRAMA DE EDUCACIÓN AMBIENTAL CORPORATIVO DE EMCALI, DIRIGIDO A LOS GRUPOS DE INTERÉS INTERNOS Y EXTERNOS."/>
    <n v="17440500"/>
    <n v="0"/>
    <n v="17440500"/>
    <s v="CONTRATADO"/>
    <d v="2021-12-31T00:00:00"/>
    <s v="NATURAL"/>
  </r>
  <r>
    <n v="77"/>
    <x v="0"/>
    <s v="100-IP-094-2021"/>
    <s v="100-PS-1715-2021"/>
    <s v="AUDITORÍA INTERNA DE CALIDAD BAJO LA NORMA  ISO 9001:2015 A LOS ALCANCES CERTIFICADOS EN PRODUCCIÓN DE AGUA POTABLE: PLANTA PUERTO MALLARINO, RIO CALI, RIO CAUCA, TRATAMIENTO DE AGUAS RESIDUALES PTAR-CAÑAVERALEJO\OPERACIÓN Y MANTENIMIENTO  DE SISTEMAS DE DISTRIBUCIÓN DE ENERGÍA INCLUYE TODAS LAS SUBESTACIONES Y LOS MACRO PROCESOS DE PLANEACIÓN Y EVALUACIÓN ESTRATÉGICA Y SOPORTE EMPRESARIAL."/>
    <n v="14994000"/>
    <n v="0"/>
    <n v="14994000"/>
    <s v="CONTRATADO"/>
    <d v="2021-12-31T00:00:00"/>
    <s v="JURÍDICA"/>
  </r>
  <r>
    <n v="78"/>
    <x v="0"/>
    <s v="100-IP-095-2021"/>
    <s v="100-PS-1516-2021"/>
    <s v="PRESTACION DE SERVICIOS DE APOYO ADMINISTRATIVO A LA OFICINA DE COMUNICACIONES Y RELACIONES PUBLICAS DE EMCALI."/>
    <n v="19026132"/>
    <n v="0"/>
    <n v="19026132"/>
    <s v="CONTRATADO"/>
    <d v="2021-12-31T00:00:00"/>
    <s v="NATURAL"/>
  </r>
  <r>
    <n v="79"/>
    <x v="0"/>
    <s v="100-IP-096-2021"/>
    <s v="100-PS-1522-2021"/>
    <s v="BRINDAR ASESORIA, APOYO Y ACOMPAÑAMIENTO EN EL DESARROLLO Y EJECUCION DE LAS ACTIVIDADES Y Y TAREAS INHERENTES AL PROCEDIMIENTO DISCIPLINARIO CONTEMPLADO EN EL CODIGO UNICO DISCIPLINARIO."/>
    <n v="16673919"/>
    <n v="16673919"/>
    <n v="33347838"/>
    <s v="CONTRATADO"/>
    <d v="2021-12-31T00:00:00"/>
    <s v="NATURAL"/>
  </r>
  <r>
    <n v="80"/>
    <x v="0"/>
    <s v="100-IP-097-2021"/>
    <s v="100-PS-1517-2021"/>
    <s v="BRINDAR ASESORIA, APOYO Y ACOMPAÑAMIENTO EN EL DESARROLLO Y EJECUCION DE LAS ACTIVIDADES Y TAREAS INHERENTES AL PROCEDIMIENTO DISCIPLINARIO CONTEMPLADO EN EL CODIGO UNICO DISCIPLINARIO."/>
    <n v="16673919"/>
    <n v="16673919"/>
    <n v="33347838"/>
    <s v="CONTRATADO"/>
    <d v="2021-12-31T00:00:00"/>
    <s v="NATURAL"/>
  </r>
  <r>
    <n v="81"/>
    <x v="0"/>
    <s v="100-IP-098-2021"/>
    <s v="100-PS-1518-2021"/>
    <s v="BRINDAR ASEORIA, APOYO Y ACOMPAÑAMIENTO EN EL DESARROLLO Y EJECUCION DE LAS ACTIVIDADES Y TAREAS INHERENTES AL PROCEDIMIENTO DISCIPLINARIO CONTEMPLADO EN EL CODIGO UNICO DISCIPLINARIO."/>
    <n v="16673919"/>
    <n v="16673919"/>
    <n v="33347838"/>
    <s v="CONTRATADO"/>
    <d v="2021-12-31T00:00:00"/>
    <s v="NATURAL"/>
  </r>
  <r>
    <n v="82"/>
    <x v="0"/>
    <s v="100-IP-099-2021"/>
    <s v="100-PS-1486-2021"/>
    <s v="PRESTAR LOS SERVICIOS DE APOYO EN GESTIÓN DOCUMENTAL A LA DIRECCIÓN DE CONTROL DISCIPLINARIO, GARANTIZANDO EL CUMPLIMIENTO DE LAS POLITICAS TRAZADAS BAJO EL MARCO DE LA LEY 734 DE 2002."/>
    <n v="6328842"/>
    <n v="6328842"/>
    <n v="12657684"/>
    <s v="CONTRATADO"/>
    <d v="2021-12-31T00:00:00"/>
    <s v="NATURAL"/>
  </r>
  <r>
    <n v="83"/>
    <x v="0"/>
    <s v="100-IP-100-2021"/>
    <s v="100-PS-1519-2021"/>
    <s v="BRINDAR ASESORIA, APOYO Y ACOMPAÑAMIENTO EN EL DESARROLLO Y EJECUCION DE LAS ACTIVIDADES Y TAREAS INHERENTES AL PROCEDIMIENTO DISCIPLINARIO CONTEMPLADO EN EL CODIGO UNICO DISCIPLINARIO."/>
    <n v="16673919"/>
    <n v="16673919"/>
    <n v="33347838"/>
    <s v="CONTRATADO"/>
    <d v="2021-12-31T00:00:00"/>
    <s v="NATURAL"/>
  </r>
  <r>
    <n v="84"/>
    <x v="0"/>
    <s v="100-IP-101-2021"/>
    <s v="100-PS-1569-2021"/>
    <s v="PRESTACION DE SERVICIOS PARA EL APOYO A LAS ACTIVIDADES DE LA UNIDAD GESTION EMPRESARIAL DE PROYECTOS EN LA GERENCIA GENERAL"/>
    <n v="30568851"/>
    <n v="0"/>
    <n v="30568851"/>
    <s v="CONTRATADO"/>
    <d v="2021-12-31T00:00:00"/>
    <s v="NATURAL"/>
  </r>
  <r>
    <n v="85"/>
    <x v="0"/>
    <s v="100-IP-102-2021"/>
    <s v="100-PS-1528-2021"/>
    <s v="PRESTAR SERVICIOS DE APOYO PARA EL CUMPLIMIENTO DE LOS OBJETIVOS Y LA REALIZACIÒN DE LAS ACTIVIDADES DEL PROGRAMA DE AHORRO Y USO EFICIENTE Y AHORRO DEL AGUA - PUEAA AL INTERIOR DE EMCALI."/>
    <n v="17160714"/>
    <n v="0"/>
    <n v="17160714"/>
    <s v="CONTRATADO"/>
    <d v="2021-12-31T00:00:00"/>
    <s v="NATURAL"/>
  </r>
  <r>
    <n v="86"/>
    <x v="0"/>
    <s v="100-IP-103-2021"/>
    <s v="100-PS-1520-2021"/>
    <s v="SERVICIOS DE APOYO PROFESIONAL AL PROCESO ESTRATEGICO DE COMUNICAIONES EXTERNAS DE EMCALI"/>
    <n v="33347838"/>
    <n v="0"/>
    <n v="33347838"/>
    <s v="CONTRATADO"/>
    <d v="2021-12-31T00:00:00"/>
    <s v="NATURAL"/>
  </r>
  <r>
    <n v="87"/>
    <x v="0"/>
    <s v="100-IP-105-2021"/>
    <s v="100-PS-1524-2021"/>
    <s v="PRESTACIÓN DE SERVICIOS PROFESIONALES EN LA GESTIÓN DE LA RESPONSABILIDAD SOCIAL EMPRESARIAL"/>
    <n v="18265644"/>
    <n v="0"/>
    <n v="18265644"/>
    <s v="CONTRATADO"/>
    <d v="2021-12-31T00:00:00"/>
    <s v="NATURAL"/>
  </r>
  <r>
    <n v="88"/>
    <x v="0"/>
    <s v="100-IP-106-2021"/>
    <s v="100-PS-1526-2021"/>
    <s v="PRESTACIÓN DE SERVICIOS PROFESIONALES EN LA GESTIÓN DE LA RESPONSABILIDAD SOCIAL EMPRESARIAL"/>
    <n v="33000000"/>
    <n v="0"/>
    <n v="33000000"/>
    <s v="CONTRATADO"/>
    <d v="2021-12-31T00:00:00"/>
    <s v="NATURAL"/>
  </r>
  <r>
    <n v="89"/>
    <x v="0"/>
    <s v="100-IP-107-2021"/>
    <s v="100-PS-0781-2021"/>
    <s v="PRESTACIÒN DE SERVICIOS PROFESIONALES DE UN COMUNICADOR SOCIAL PARA QUE APOYE LA ELABORACIÒN, COORDINACIÒN Y SUPERVISIÒN DE LA ESTRATEGIA DE COMUNICACIONES  DE LA SUBGERENCIA DE RESPONSABILIDAD SOCIAL Y AMBIENTAL EMPRESARIAL EN EL MARCO  DE LA SOSTENIBILIDAD  DE ACUERDO CON EL PEC 2018-2023."/>
    <n v="27789865"/>
    <n v="0"/>
    <n v="27789865"/>
    <s v="CONTRATADO"/>
    <d v="2021-12-31T00:00:00"/>
    <s v="JURÍDICA"/>
  </r>
  <r>
    <n v="90"/>
    <x v="0"/>
    <s v="100-IP-108-2021"/>
    <s v="100-PS-1521-2021"/>
    <s v="PRESTACION DE SERVICIOS PARA EL APOYO A LAS ACRIVIDADES DE LA UNIDAD GESTION EMPRESARIAL DE PROYECTOS EN LA GERENCIA GENERAL"/>
    <n v="22000000"/>
    <n v="0"/>
    <n v="22000000"/>
    <s v="CONTRATADO"/>
    <d v="2021-12-31T00:00:00"/>
    <s v="NATURAL"/>
  </r>
  <r>
    <n v="91"/>
    <x v="0"/>
    <s v="100-IP-109-2021"/>
    <s v="100-PS-1812-2021"/>
    <s v="REALIZAR AUDITORÍA INTERNA PARA EVALUAR EL CUMPLIMIENTO DE LOS REQUISITOS DEL SISTEMA DE GESTIÓN DE LA NORMA ISO/IEC 17025:2017, IMPLEMENTADO EN LOS LABORATORIOS DE LAS GERENCIAS UNIDAD ESTRATÉGICA DE NEGOCIOS DE ACUEDUCTO Y ALCANTARILLADO, UNIDAD ESTRATÉGICA DE NEGOCIO DE ENERGÍA Y LOS MACRO PROCESOS DE PLANEACIÓN Y EVALUACIÓN ESTRATÉGICA Y SOPORTE EMPRESARIAL DE EMCALI E.I.C.E. E.S.P"/>
    <n v="40657800"/>
    <n v="0"/>
    <n v="40657800"/>
    <s v="CONTRATADO"/>
    <d v="2021-12-24T00:00:00"/>
    <s v="JURÍDICA"/>
  </r>
  <r>
    <n v="92"/>
    <x v="0"/>
    <s v="100-IP-110-2021"/>
    <s v="100-PS-1666-2021"/>
    <s v="PRESTACIÓN DE SERVICIOS PARA EL APOYO A LAS ACTIVIDADES DE LA UNIDAD DE GESTIÓN EMPRESARIAL DE PROYECTOS  - PMO DE LA GERENCIA GENERAL."/>
    <n v="27789865"/>
    <n v="0"/>
    <n v="27789865"/>
    <s v="CONTRATADO"/>
    <d v="2021-12-31T00:00:00"/>
    <s v="NATURAL"/>
  </r>
  <r>
    <n v="93"/>
    <x v="0"/>
    <s v="100-IP-112-2021"/>
    <s v="100-PS-1729-2021"/>
    <s v="PRESTACIÓN DE SERVICIOS PROFESIONALES EN LA GESTIÓN DE LA RESPONSABILIDAD SOCIAL EMPRESARIAL"/>
    <n v="22500000"/>
    <n v="0"/>
    <n v="22500000"/>
    <s v="CONTRATADO"/>
    <d v="2021-12-31T00:00:00"/>
    <s v="NATURAL"/>
  </r>
  <r>
    <n v="94"/>
    <x v="0"/>
    <s v="100-IP-113-2021"/>
    <s v="100-PS-1721-2021"/>
    <s v="PRESTACIÓN DE SERVICIOS DE APOYO A LA UNIDAD DE RESPONSABILIDAD SOCIAL EMPRESARIAL EN GESTIÓN DE LA INNOVACIÓN Y EL EMPRENDIMIENTO SOCIAL PARA GRUPOS DE INTERÉS INTERNOS Y EXTERNOS."/>
    <n v="15220000"/>
    <n v="0"/>
    <n v="15220000"/>
    <s v="CONTRATADO"/>
    <d v="2021-12-31T00:00:00"/>
    <s v="NATURAL"/>
  </r>
  <r>
    <n v="95"/>
    <x v="0"/>
    <s v="100-IP-114-2021"/>
    <s v="100-PS-1665-2021"/>
    <s v="PRESTACIÓN DE SERVICIOS PARA EL APOYO A LAS ACTIVIDADES DE LA UNIDAD DE GESTIÓN EMPRESARIAL DE PROYECTOS  - PMO DE LA GERENCIA GENERAL."/>
    <n v="33800550"/>
    <n v="0"/>
    <n v="33800550"/>
    <s v="CONTRATADO"/>
    <d v="2021-12-31T00:00:00"/>
    <s v="NATURAL"/>
  </r>
  <r>
    <n v="96"/>
    <x v="0"/>
    <s v="100-IP-115-2021"/>
    <s v="100-PS-1781-2021"/>
    <s v="PRESTAR LOS SERVICIOS DE APOYO Y ASESORIA JURIDICA ESPECIALIZAD A LA GERENCIA GENERAL EN LOS TEMAS RELACIONADOS CON LAS FUNCIUONES Y ACRTIVIDADES DE EMCALI."/>
    <n v="60000000"/>
    <n v="0"/>
    <n v="60000000"/>
    <s v="CONTRATADO"/>
    <d v="2021-12-31T00:00:00"/>
    <s v="JURÍDICA"/>
  </r>
  <r>
    <n v="97"/>
    <x v="0"/>
    <s v="100-IP-116-2021"/>
    <s v="100-PS-1672-2021"/>
    <s v="VIGENCIA FUTURA RESPALDADA EN CDP 202100030.  PRESTAR LOS SERVICIOS DE ASESORÍA TÉCNICA PARA LA POSTULACIÓN DE  PROYECTOS DE INVERSIÓN CIENTÍFICA, DESARROLLO E INNOVACIÓN EN LA CONVOCATORIA NO. 904 DEL MINISTERIO DE CIENCIA, TECNOLOGIA E INNOVACIÓN (MINCIENCIAS), PARA ACCEDER A LOS BENEFICIOS TRIBUTARIOS POR INVERSIÓN DE ACUERDO CON LOS CRITERIOS Y CONDICIONES ESTABLECIDOS POR EL CONSEJO NACIONAL DE BENEFICIOS TRIBUTARIOS EN CIENCIA, TECNOLOGÍA E INNOVACIÓN (CNBT)."/>
    <n v="306000000"/>
    <n v="0"/>
    <n v="306000000"/>
    <s v="CONTRATADO"/>
    <d v="2023-12-31T00:00:00"/>
    <s v="JURÍDICA"/>
  </r>
  <r>
    <n v="98"/>
    <x v="0"/>
    <s v="100-IP-117-2021"/>
    <s v="100-PS-1755-2021"/>
    <s v="ASESORAR LA OFICINA DE COMUNICACIONES Y RELACIONES PÚBLICAS DE LA ENTROLOGIA DE CONCECION CON DEFINICION DE MATRICES COMUNICACION."/>
    <n v="27040440"/>
    <n v="0"/>
    <n v="27040440"/>
    <s v="CONTRATADO"/>
    <d v="2021-12-31T00:00:00"/>
    <s v="NATURAL"/>
  </r>
  <r>
    <n v="99"/>
    <x v="0"/>
    <s v="100-IP-118-2021"/>
    <s v="100-PS-1762-2021"/>
    <s v="PRESTACIÓN DE SERVICIOS PROFESIONALES PARA DAR APOYO A LA IMPLEMENTACIÓN DEL MODELO DE OPERACIÓN POR PROCESOS DE LA EMPRESA."/>
    <n v="12684088"/>
    <n v="0"/>
    <n v="12684088"/>
    <s v="CONTRATADO"/>
    <d v="2021-12-31T00:00:00"/>
    <s v="NATURAL"/>
  </r>
  <r>
    <n v="100"/>
    <x v="0"/>
    <s v="100-IP-119-2021"/>
    <s v="100-PS-1873-2021"/>
    <s v="PRESTAR SERVICIOS DE APOYO Y LA GESTION PARA REALIZAR ACTIVIDADES DE VIGILANCIA Y CONTROL DE LOS RECURSOS NATURALES, MANTENIMIENTO (CON MOTOSIERRA Y/O GUADAÑA) PREVENCION Y COMBATE DE INCENDIOS FORESTALES Y EDUCACION AMBIENTAL, A DESARROLLARSE EN LOS PREDIOS DE PROPIEDAD DE EMCALI, UBICADOS EN LA ZONA RURAL DE LA CIUDAD DE CALI."/>
    <n v="5250000"/>
    <n v="0"/>
    <n v="5250000"/>
    <s v="CONTRATADO"/>
    <d v="2021-12-31T00:00:00"/>
    <s v="NATURAL"/>
  </r>
  <r>
    <n v="101"/>
    <x v="0"/>
    <s v="100-IP-120-2021"/>
    <s v="100-PS-1895-2021"/>
    <s v="PRESTACIÓN DE SERVICIOS DE APOYO A LA DIRECCION DE CONTROL INTERNO EN EL ROL DE REALACIONES CON ENTES EXTERNOS DE CONTROL A EMCALI EICE ESP"/>
    <n v="10145367"/>
    <n v="0"/>
    <n v="10145367"/>
    <s v="CONTRATADO"/>
    <d v="2021-12-31T00:00:00"/>
    <s v="NATURAL"/>
  </r>
  <r>
    <n v="102"/>
    <x v="0"/>
    <s v="100-IP-149-2021"/>
    <s v="100-PS-0783-2021"/>
    <s v="PRESTACIÒN DE SERVICIOS  DE APOYO ADMINISTRATIVO LA GERENCIA GENERAL DE EMCALI."/>
    <n v="9450000"/>
    <n v="0"/>
    <n v="9450000"/>
    <s v="CONTRATADO"/>
    <d v="2021-06-30T00:00:00"/>
    <s v="NATURAL"/>
  </r>
  <r>
    <n v="103"/>
    <x v="1"/>
    <s v="110-IP-001-2021"/>
    <s v="110-PS-0125-2021"/>
    <s v="PRESTACIÓN DE SERVICIOS PROFESIONALES DE APOYO EN LA SECRETARÍA GENERAL Y ASUNTOS LEGALES DE EMCALI EICE ESP"/>
    <n v="18265638"/>
    <n v="18265638"/>
    <n v="36531276"/>
    <s v="CONTRATADO"/>
    <d v="2021-12-31T00:00:00"/>
    <s v="NATURAL"/>
  </r>
  <r>
    <n v="104"/>
    <x v="1"/>
    <s v="110-IP-002-2021"/>
    <s v="110-PS-0124-2021"/>
    <s v="PRESTACIÓN DE SERVICIOS PROFESIONALES PARA BRINDAR APOYO A LA SECRETARÍA GENERAL Y ASUNTOS LEGALES DE EMCALI EICE ESP"/>
    <n v="18265638"/>
    <n v="18265638"/>
    <n v="36531276"/>
    <s v="CONTRATADO"/>
    <d v="2021-12-31T00:00:00"/>
    <s v="NATURAL"/>
  </r>
  <r>
    <n v="105"/>
    <x v="1"/>
    <s v="110-IP-003-2021"/>
    <s v="110-PS-0123-2021"/>
    <s v="PRESTACIÓN DE SERVICIOS PROFESIONALES PARA BRINDAR ASESORÍA Y APOYO JURÍDICO EN LA SECRETARÍA GENERAL Y ASUNTOS LEGALES DE EMCALI EICE ESP"/>
    <n v="40560660"/>
    <n v="36000000"/>
    <n v="76560660"/>
    <s v="CONTRATADO"/>
    <d v="2021-12-31T00:00:00"/>
    <s v="NATURAL"/>
  </r>
  <r>
    <n v="106"/>
    <x v="1"/>
    <s v="110-IP-004-2021"/>
    <s v="110-PS-0126-2021"/>
    <s v="PRESTACIÓN DE SERVICIOS PROFESIONALES PARA BRINDAR APOYO A LA SECRETARÍA GENERAL Y ASUNTOS LEGALES DE EMCALI EICE ESP"/>
    <n v="43299786"/>
    <n v="36000000"/>
    <n v="79299786"/>
    <s v="CONTRATADO"/>
    <d v="2021-12-31T00:00:00"/>
    <s v="NATURAL"/>
  </r>
  <r>
    <n v="107"/>
    <x v="1"/>
    <s v="110-IP-005-2021"/>
    <s v="110-PS-0127-2021"/>
    <s v="PRESTACIÓN DE SERVICIOS PROFESIONALES DE APOYO Y ASESORÍA LEGAL EN EL ÁREA DE GOBERNANZA CORPORATIVA DE EMCALI EICE ESP"/>
    <n v="32122986"/>
    <n v="32122986"/>
    <n v="64245972"/>
    <s v="CONTRATADO"/>
    <d v="2021-12-31T00:00:00"/>
    <s v="NATURAL"/>
  </r>
  <r>
    <n v="108"/>
    <x v="1"/>
    <s v="110-IP-006-2021"/>
    <s v="110-PS-0198-2021"/>
    <s v="PRESTACIÓN DE SERVICIOS PROFESIONALES DE APOYO LEGAL EN MATERIA DE CONTRATACIÓN"/>
    <n v="28800000"/>
    <n v="28800000"/>
    <n v="57600000"/>
    <s v="CONTRATADO"/>
    <d v="2021-12-31T00:00:00"/>
    <s v="NATURAL"/>
  </r>
  <r>
    <n v="109"/>
    <x v="1"/>
    <s v="110-IP-007-2021"/>
    <s v="110-PS-0199-2021"/>
    <s v="PRESTACIÓN DE SERVICIOS PARA BRINDAR APOYO EN DOCUMENTACIÓN AL PROCESO DE SERVICIOS LEGALES"/>
    <n v="12600000"/>
    <n v="0"/>
    <n v="12600000"/>
    <s v="CONTRATADO"/>
    <d v="2021-06-30T00:00:00"/>
    <s v="NATURAL"/>
  </r>
  <r>
    <n v="110"/>
    <x v="1"/>
    <s v="110-IP-008-2021"/>
    <s v="110-PS-0209-2021"/>
    <s v="PRESTACIÓN DE SERVICIOS PARA BRINDAR APOYO AL ÁREA DE DEFENSA JURÍDICA DE LA UNIDAD JURÍDICA DE EMCALI"/>
    <n v="12600000"/>
    <n v="12600000"/>
    <n v="25200000"/>
    <s v="CONTRATADO"/>
    <d v="2021-12-31T00:00:00"/>
    <s v="NATURAL"/>
  </r>
  <r>
    <n v="111"/>
    <x v="1"/>
    <s v="110-IP-009-2021"/>
    <s v="110-PS-0241-2021"/>
    <s v="PRESTACIÓN DE SERVICIOS PROFESIONALES PARA ASUMIR LA REPRESENTACIÓN DE EMCALI EICE ESP ANTE LAS DIFERENTES ENTIDADES JUDICIALES Y ADMINISTRATIVAS COMO PERSONA NATURALES Y/O JURÍDICAS"/>
    <n v="28800000"/>
    <n v="26400000"/>
    <n v="55200000"/>
    <s v="CONTRATADO"/>
    <d v="2021-12-31T00:00:00"/>
    <s v="NATURAL"/>
  </r>
  <r>
    <n v="112"/>
    <x v="1"/>
    <s v="110-IP-010-2021"/>
    <s v="110-PS-0237-2021"/>
    <s v="PRESTACIÓN DE SERVICIOS PROFESIONALES DE APOYO EN EL ÁREA DE GOBERNANZA CORPORATIVA DE EMCALI EICE ESP"/>
    <n v="19547916"/>
    <n v="19547916"/>
    <n v="39095832"/>
    <s v="CONTRATADO"/>
    <d v="2021-12-31T00:00:00"/>
    <s v="NATURAL"/>
  </r>
  <r>
    <n v="113"/>
    <x v="1"/>
    <s v="110-IP-011-2021"/>
    <s v="110-PS-0291-2021"/>
    <s v="PRESTACIÓN DE SERVICIOS PROFESIONALES DE APOYO Y ASESORÍA LEGAL EN EL ÁREA DE GOBERNANZA CORPORATIVA DE EMCALI EICE ESP"/>
    <n v="27789860"/>
    <n v="0"/>
    <n v="27789860"/>
    <s v="CONTRATADO"/>
    <d v="2021-06-30T00:00:00"/>
    <s v="NATURAL"/>
  </r>
  <r>
    <n v="114"/>
    <x v="1"/>
    <s v="110-IP-012-2021"/>
    <s v="110-PS-0289-2021"/>
    <s v="PRESTACIÓN DE SERVICIOS PROFESIONALES PARA BRINDAR APOYO JURÍDICO EN LA SECRETARÌA GENERAL DE EMCALI EICE ESP"/>
    <n v="30568851"/>
    <n v="0"/>
    <n v="30568851"/>
    <s v="CONTRATADO"/>
    <d v="2021-06-30T00:00:00"/>
    <s v="NATURAL"/>
  </r>
  <r>
    <n v="115"/>
    <x v="1"/>
    <s v="110-IP-013-2021"/>
    <s v="110-PS-0203-2021"/>
    <s v="PRESTACIÓN DE SERVICIOS PROFESIONALES DE APOYO A LA UNIDAD DE GESTIÓN DOCUMENTAL"/>
    <n v="30360000"/>
    <n v="30360000"/>
    <n v="60720000"/>
    <s v="CONTRATADO"/>
    <d v="2021-12-31T00:00:00"/>
    <s v="NATURAL"/>
  </r>
  <r>
    <n v="116"/>
    <x v="1"/>
    <s v="110-IP-014-2021"/>
    <s v="110-PS-0211-2021"/>
    <s v="PRESTACIÓN DE SERVICIOS PROFESIONALES PARA BRINDAR APOYO A LA UNIDAD DE GESTIÓN DOCUMENTAL"/>
    <n v="18599840"/>
    <n v="23429628"/>
    <n v="42029468"/>
    <s v="CONTRATADO"/>
    <d v="2021-12-31T00:00:00"/>
    <s v="NATURAL"/>
  </r>
  <r>
    <n v="117"/>
    <x v="1"/>
    <s v="110-IP-015-2021"/>
    <s v="110-PS-0202-2021"/>
    <s v="PRESTACIÓN DE SERVICIOS DE APOYO A LA UNIDAD DE GESTIÓN DOCUMENTAL"/>
    <n v="11602877"/>
    <n v="0"/>
    <n v="11602877"/>
    <s v="CONTRATADO"/>
    <d v="2021-06-30T00:00:00"/>
    <s v="NATURAL"/>
  </r>
  <r>
    <n v="118"/>
    <x v="1"/>
    <s v="110-IP-016-2021"/>
    <s v="110-PS-0208-2021"/>
    <s v="PRESTACIÓN DE SERVICIOS DE APOYO A LA UNIDAD DE GESTIÓN DOCUMENTAL"/>
    <n v="9616032"/>
    <n v="9616032"/>
    <n v="19232064"/>
    <s v="CONTRATADO"/>
    <d v="2021-12-31T00:00:00"/>
    <s v="NATURAL"/>
  </r>
  <r>
    <n v="119"/>
    <x v="1"/>
    <s v="110-IP-017-2021"/>
    <s v="110-PS-0215-2021"/>
    <s v="PRESTACIÓN DE SERVICIOS DE APOYO A LA UNIDAD DE GESTIÓN DOCUMENTAL"/>
    <n v="12657684"/>
    <n v="0"/>
    <n v="12657684"/>
    <s v="CONTRATADO"/>
    <d v="2021-06-30T00:00:00"/>
    <s v="NATURAL"/>
  </r>
  <r>
    <n v="120"/>
    <x v="1"/>
    <s v="110-IP-018-2021"/>
    <s v="110-PS-0210-2021"/>
    <s v="PRESTACIÓN DE SERVICIOS DE APOYO A LA UNIDAD DE GESTIÓN DOCUMENTAL"/>
    <n v="9616032"/>
    <n v="9616032"/>
    <n v="19232064"/>
    <s v="CONTRATADO"/>
    <d v="2021-12-31T00:00:00"/>
    <s v="NATURAL"/>
  </r>
  <r>
    <n v="121"/>
    <x v="1"/>
    <s v="110-IP-019-2021"/>
    <s v="110-PS-0207-2021"/>
    <s v="PRESTACIÓN DE SERVICIOS DE APOYO A LA UNIDAD DE GESTIÓN DOCUMENTAL"/>
    <n v="12657684"/>
    <n v="0"/>
    <n v="12657684"/>
    <s v="CONTRATADO"/>
    <d v="2021-06-30T00:00:00"/>
    <s v="NATURAL"/>
  </r>
  <r>
    <n v="122"/>
    <x v="1"/>
    <s v="110-IP-020-2021"/>
    <s v="110-PS-0206-2021"/>
    <s v="PRESTACIÓN DE SERVICIOS PROFESIONALES PARA BRINDAR APOYO JURÍDICO A LA UNIDAD JURÍDICA DE EMCALI"/>
    <n v="33000000"/>
    <n v="0"/>
    <n v="33000000"/>
    <s v="CONTRATADO"/>
    <d v="2021-06-30T00:00:00"/>
    <s v="NATURAL"/>
  </r>
  <r>
    <n v="123"/>
    <x v="1"/>
    <s v="110-IP-021-2021"/>
    <s v="110-PS-0243-2021"/>
    <s v="PRESTACIÓN DE SERVICIOS PROFESIONALES PARA BRINDAR APOYO JURÍDICO A LA UNIDAD JURÍDICA DE EMCALI"/>
    <n v="28800000"/>
    <n v="28800000"/>
    <n v="57600000"/>
    <s v="CONTRATADO"/>
    <d v="2021-12-31T00:00:00"/>
    <s v="NATURAL"/>
  </r>
  <r>
    <n v="124"/>
    <x v="1"/>
    <s v="110-IP-022-2021"/>
    <s v="110-PS-0240-2021"/>
    <s v="PRESTACIÓN DE SERVICIOS PROFESIONALES PARA BRINDAR APOYO JURÍDICO A LA UNIDAD JURÍDICA DE EMCALI"/>
    <n v="33000000"/>
    <n v="33000000"/>
    <n v="66000000"/>
    <s v="CONTRATADO"/>
    <d v="2021-12-31T00:00:00"/>
    <s v="NATURAL"/>
  </r>
  <r>
    <n v="125"/>
    <x v="1"/>
    <s v="110-IP-023-2021"/>
    <s v="110-PS-0204-2021"/>
    <s v="PRESTACIÓN DE SERVICIOS PROFESIONALES PARA ASUMIR LA REPRESENTACIÓN DE EMCALI ANTE LAS DIFRENTES ENTIDADES JUDICIALES Y ADMINISTRATIVAS COMO PERSONAS NATURALES YO JURÍDICAS"/>
    <n v="28800000"/>
    <n v="28800000"/>
    <n v="57600000"/>
    <s v="CONTRATADO"/>
    <d v="2021-12-31T00:00:00"/>
    <s v="NATURAL"/>
  </r>
  <r>
    <n v="126"/>
    <x v="1"/>
    <s v="110-IP-024-2021"/>
    <s v="110-PS-0205-2021"/>
    <s v="PRESTACIÓN DE SERVICIOS PARA BRINDAR APOYO AL ÁREA DE DEFENSA JURÍDICA DE LA UNIDAD JURÍDICA DE EMCALI EICE ESP"/>
    <n v="12600000"/>
    <n v="12600000"/>
    <n v="25200000"/>
    <s v="CONTRATADO"/>
    <d v="2021-12-31T00:00:00"/>
    <s v="NATURAL"/>
  </r>
  <r>
    <n v="127"/>
    <x v="1"/>
    <s v="110-IP-025-2021"/>
    <s v="110-PS-0242-2021"/>
    <s v="PRESTACIÓN DE SERVICIOS PROFESIONALES PARA ASUMIR LA REPRESENTACIÓN DE EMCALI ANTE LAS DIFERENTES ENTIDADES JUDICIALES Y ADMINISTRATIVAS COMO PERSONAS NATURALES Y/O JURÍDICAS"/>
    <n v="20280330"/>
    <n v="20280330"/>
    <n v="40560660"/>
    <s v="CONTRATADO"/>
    <d v="2021-06-30T00:00:00"/>
    <s v="NATURAL"/>
  </r>
  <r>
    <n v="128"/>
    <x v="1"/>
    <s v="110-IP-026-2021"/>
    <s v="110-PS-0715-2021"/>
    <s v="PRESTACIÓN DE SERVICIOS PROFESIONALES PARA ASUMIR LA REPRESENTACIÓN DE EMCALI ANTE LAS DIFERENTES ENTIDADES JUDICIALES Y ADMINISTRATIVAS COMO PERSONAS NATURALES Y/O JURÍDICAS"/>
    <n v="21600000"/>
    <n v="28800000"/>
    <n v="50400000"/>
    <s v="CONTRATADO"/>
    <d v="2021-12-31T00:00:00"/>
    <s v="NATURAL"/>
  </r>
  <r>
    <n v="129"/>
    <x v="1"/>
    <s v="110-IP-027-2021"/>
    <s v="110-PS-0290-2021"/>
    <s v="PRESTACIÓN DE SERVICIOS PROFESIONALES PARA ASUMIR LA REPRESENTACIÓN DE EMCALI ANTE LAS DIFERENTES ENTIDADES JUDICIALES Y ADMINISTRATIVAS COMO PERSONAS NATURALES YO JURÍDICAS"/>
    <n v="33000000"/>
    <n v="33000000"/>
    <n v="66000000"/>
    <s v="CONTRATADO"/>
    <d v="2021-12-31T00:00:00"/>
    <s v="NATURAL"/>
  </r>
  <r>
    <n v="130"/>
    <x v="1"/>
    <s v="110-IP-028-2021"/>
    <s v="110-PS-0212-2021"/>
    <s v="PRESTACIÓN DE SERVICIOS PARA BRINDAR APOYO AL ÁREA DE DEFENSA JURÍDICA DE LA UNIDAD JURÍDICA DE EMCALI EICE ESP"/>
    <n v="12600000"/>
    <n v="12600000"/>
    <n v="25200000"/>
    <s v="CONTRATADO"/>
    <d v="2021-12-31T00:00:00"/>
    <s v="NATURAL"/>
  </r>
  <r>
    <n v="131"/>
    <x v="1"/>
    <s v="110-IP-029-2021"/>
    <s v="110-PS-0201-2021"/>
    <s v="PRESTACIÓN DE SERVICIOS PROFESIONALES PARA ASUMIR LA REPRESENTACIÓN DE EMCALI ANTE LAS DIFERENTES ENTIDADES JUDICIALES Y ADMINISTRATIVAS COMO PERSONAS NATURALES Y/O JURÍDICAS"/>
    <n v="33000000"/>
    <n v="0"/>
    <n v="33000000"/>
    <s v="CONTRATADO"/>
    <d v="2021-06-30T00:00:00"/>
    <s v="NATURAL"/>
  </r>
  <r>
    <n v="132"/>
    <x v="1"/>
    <s v="110-IP-030-2021"/>
    <s v="110-PS-0213-2021"/>
    <s v="PRESTACIÓN DE SERVICIOS PROFESIONALES PARA ASUMIR LA REPRESENTACIÓN DE EMCALI ANTE LAS DIFERENTES ENTIDADES JUDICIALES Y ADMINISTRATIVAS COMO PERSONAS NATURALES Y/O JURÍDICAS"/>
    <n v="33000000"/>
    <n v="33000000"/>
    <n v="66000000"/>
    <s v="CONTRATADO"/>
    <d v="2021-12-31T00:00:00"/>
    <s v="NATURAL"/>
  </r>
  <r>
    <n v="133"/>
    <x v="1"/>
    <s v="110-IP-031-2021"/>
    <s v="110-PS-0717-2021"/>
    <s v="PRESTACIÓN DE SERVICIOS PROFESIONALES PARA ASUMIR LA REPRESENTACIÓN DE EMCALI ANTE LAS DIFERENTES ENTIDADES JUDICIALES Y ADMINISTRATIVAS COMO PERSONAS NATURALES Y/O JURÍDICAS"/>
    <n v="17100000"/>
    <n v="0"/>
    <n v="17100000"/>
    <s v="CONTRATADO"/>
    <d v="2021-06-30T00:00:00"/>
    <s v="NATURAL"/>
  </r>
  <r>
    <n v="134"/>
    <x v="1"/>
    <s v="110-IP-032-2021"/>
    <s v="110-PS-0214-2021"/>
    <s v="PRESTACIÓN DE SERVICIOS PROFESIONALES PARA ASUMIR LA REPRESENTACIÓN DE EMCALI EICE ESP ANTE LAS DIFERENTES ENTIDADES JUDICIALES Y ADMINISTRATIVAS COMO PERSONAS NATURALES Y/O JURÍDICAS"/>
    <n v="28800000"/>
    <n v="28800000"/>
    <n v="57600000"/>
    <s v="CONTRATADO"/>
    <d v="2021-12-31T00:00:00"/>
    <s v="NATURAL"/>
  </r>
  <r>
    <n v="135"/>
    <x v="1"/>
    <s v="110-IP-033-2021"/>
    <s v="110-PS-0366-2021"/>
    <s v="PRESTACIÓN DE SERVICIOS DE APOYO A LA UNIDAD DE GESTIÓN DOCUMENTAL"/>
    <n v="8814696"/>
    <n v="0"/>
    <n v="8814696"/>
    <s v="CONTRATADO"/>
    <d v="2021-06-30T00:00:00"/>
    <s v="NATURAL"/>
  </r>
  <r>
    <n v="136"/>
    <x v="1"/>
    <s v="110-IP-034-2021"/>
    <s v="110-PS-0391-2021"/>
    <s v="PRESTACIÓN DE SERVICIOS DE APOYO A LA UNIDAD DE GESTIÓN DOCUMENTAL"/>
    <n v="8814696"/>
    <n v="0"/>
    <n v="8814696"/>
    <s v="CONTRATADO"/>
    <d v="2021-06-30T00:00:00"/>
    <s v="NATURAL"/>
  </r>
  <r>
    <n v="137"/>
    <x v="1"/>
    <s v="110-IP-035-2021"/>
    <s v="110-PS-0392-2021"/>
    <s v="PRESTACIÓN DE SERVICIOS DE APOYO A LA UNIDAD DE GESTIÓN DOCUMENTAL"/>
    <n v="8814696"/>
    <n v="0"/>
    <n v="8814696"/>
    <s v="CONTRATADO"/>
    <d v="2021-06-30T00:00:00"/>
    <s v="NATURAL"/>
  </r>
  <r>
    <n v="138"/>
    <x v="1"/>
    <s v="110-IP-036-2021"/>
    <s v="110-PS-0316-2021"/>
    <s v="PRESTAR SERVICIOS DE CÓNTAC CENTER PARA ATENDER LAS DENUNCIAS QUE LA CIUDADANÍA POR ACTOS DE CORRUPCIÓN QUE INVOLUCREN A LOS FUNCIÓNARIOS Y CÓNTRATISTAS DE EMCALI"/>
    <n v="90820800"/>
    <n v="75684000"/>
    <n v="166504800"/>
    <s v="CONTRATADO"/>
    <d v="2021-12-31T00:00:00"/>
    <s v="JURÍDICA"/>
  </r>
  <r>
    <n v="139"/>
    <x v="1"/>
    <s v="110-IP-037-2021"/>
    <s v="110-PS-0471-2021"/>
    <s v="PRESTACIÓN DE SERVICIOS PROFESIONALES PARA BRINDAR APOYO A LA SECRETARÍA GENERAL Y ASUNTOS LEGALES DE EMCALI EICE ESP"/>
    <n v="27789865"/>
    <n v="33347838"/>
    <n v="61137703"/>
    <s v="CONTRATADO"/>
    <d v="2021-12-31T00:00:00"/>
    <s v="NATURAL"/>
  </r>
  <r>
    <n v="140"/>
    <x v="1"/>
    <s v="110-IP-038-2021"/>
    <s v="110-PS-0779-2021"/>
    <s v="PRESTACIÓN DE SERVICIOS DE APOYO A LA UNIDAD DE GESTIÓN DOCUMENTAL."/>
    <n v="7212024"/>
    <n v="0"/>
    <n v="7212024"/>
    <s v="CONTRATADO"/>
    <d v="2021-06-30T00:00:00"/>
    <s v="NATURAL"/>
  </r>
  <r>
    <n v="141"/>
    <x v="1"/>
    <s v="110-IP-039-2021"/>
    <s v="110-PS-1112-2021"/>
    <s v="PRESTACIÓN DE SERVICIOS DE APOYO A LA UNIDAD DE GESTIÓN DOCUMENTAL."/>
    <n v="6328842"/>
    <n v="0"/>
    <n v="6328842"/>
    <s v="CONTRATADO"/>
    <d v="2021-06-30T00:00:00"/>
    <s v="NATURAL"/>
  </r>
  <r>
    <n v="142"/>
    <x v="1"/>
    <s v="110-IP-040-2021"/>
    <s v="110-PS-0725-2021"/>
    <s v="PRESTACIÓN DE SERVICIOS PROFESIONALES PARA ASUMIR LA REPRESENTACIÓN DE EMCALI ANTE LAS DIFERENTES ENTIDADES JUDICIALES Y ADMINISTRATIVAS COMO PERSONAS NATURALES Y/O JURÍDICAS"/>
    <n v="21600000"/>
    <n v="0"/>
    <n v="21600000"/>
    <s v="CONTRATADO"/>
    <d v="2021-06-30T00:00:00"/>
    <s v="NATURAL"/>
  </r>
  <r>
    <n v="143"/>
    <x v="1"/>
    <s v="110-IP-041-2021"/>
    <s v="110-PS-0727-2021"/>
    <s v="PRESTACIÓN DE SERVICIOS PROFESIONALES PARA ASUMIR LA REPRESENTACIÓN DE EMCALI ANTE LAS DIFERENTES ENTIDADES JUDICIALES Y ADMINISTRATIVAS COMO PERSONAS NATURALES Y/O JURÍDICAS"/>
    <n v="21600000"/>
    <n v="26400000"/>
    <n v="48000000"/>
    <s v="CONTRATADO"/>
    <d v="2021-12-15T00:00:00"/>
    <s v="NATURAL"/>
  </r>
  <r>
    <n v="144"/>
    <x v="1"/>
    <s v="110-IP-042-2021"/>
    <s v="110-PS-0831-2021"/>
    <s v="PRESTACIÓN DE SERVICIOS PROFESIONALES PARA ASUMIR LA REPRESENTACIÓN JUDICIAL DE EMCALI EICE ESP CON SUS ACTIVIDADES INHERENTES ANTE LAS ENTIDADES JUDICIALES CORRESPÓNDIENTES"/>
    <n v="261320000"/>
    <n v="78400000"/>
    <n v="339720000"/>
    <s v="CONTRATADO"/>
    <d v="2021-12-31T00:00:00"/>
    <s v="JURÍDICA"/>
  </r>
  <r>
    <n v="145"/>
    <x v="1"/>
    <s v="110-IP-043-2021"/>
    <s v="110-PS-1078-2021"/>
    <s v="PRESTACIÓN DE SERVICIOS PARA EL AVALUO ESPECIAL COMERCIAL DE LOTES EN EL PROYECTO DE EXPANSIÓN DE ENERGÍA DE SUBESTACIÓN LADERA A TRÁVES DE LA IMPOSICIÓN DE SERVIDUMBRE DE PASO DE REDES DE ALTA TENSIÓN DENTRO DEL PARQUE DEL CEMENTERIO JARDINES DE LA AURORA."/>
    <n v="19635000"/>
    <n v="0"/>
    <n v="19635000"/>
    <s v="CONTRATADO"/>
    <d v="2021-12-31T00:00:00"/>
    <s v="NATURAL"/>
  </r>
  <r>
    <n v="146"/>
    <x v="1"/>
    <s v="110-IP-045-2021"/>
    <s v="110-PS-0992-2021"/>
    <s v="PRESTACIÓN DE SERVICIOS PROFESIONALES PARA BRINDAR APOYO JURÍDICO A LA UNIDAD JURÍDICA DE EMCALI."/>
    <n v="16800000"/>
    <n v="0"/>
    <n v="16800000"/>
    <s v="CONTRATADO"/>
    <d v="2021-06-30T00:00:00"/>
    <s v="NATURAL"/>
  </r>
  <r>
    <n v="147"/>
    <x v="1"/>
    <s v="110-IP-046-2021"/>
    <s v="110-PS-0917-2021"/>
    <s v="PRESTACIÓN DE SERVICIOS PROFESIONALES PARA ASUMIR LA REPRESENTACIÓN DE EMCALI ANTE LAS DIFERENTES ENTIDADES JUDICIALES Y ADMINISTRATIVAS COMO PERSONAS NATURALES Y/O JURÍDICAS."/>
    <n v="19200000"/>
    <n v="28800000"/>
    <n v="48000000"/>
    <s v="CONTRATADO"/>
    <d v="2021-12-31T00:00:00"/>
    <s v="NATURAL"/>
  </r>
  <r>
    <n v="148"/>
    <x v="1"/>
    <s v="110-IP-047-2021"/>
    <s v="110-PS-1118-2021"/>
    <s v="PRESTACIÓN DE SERVICIOS PROFESIONALES PARA BRINDAR APOYO A LA SECRETARÍA GENERAL Y ASUNTOS LEGALES."/>
    <n v="22231892"/>
    <n v="27789865"/>
    <n v="50021757"/>
    <s v="CONTRATADO"/>
    <d v="2021-12-31T00:00:00"/>
    <s v="NATURAL"/>
  </r>
  <r>
    <n v="149"/>
    <x v="1"/>
    <s v="110-IP-049-2021"/>
    <s v="110-PS-1205-2021"/>
    <s v="PRESTACIÓN DE SERVICIOS DE APOYO PARA LA UNIDAD DE GESTIÓN DOCUMENTAL"/>
    <n v="3205344"/>
    <n v="0"/>
    <n v="3205344"/>
    <s v="CONTRATADO"/>
    <d v="2021-06-30T00:00:00"/>
    <s v="NATURAL"/>
  </r>
  <r>
    <n v="150"/>
    <x v="1"/>
    <s v="110-IP-050-2021"/>
    <s v="110-PS-1315-2021"/>
    <s v="PRESTACIÓN DE SERVICIOS DE APOYO A LA UNIDAD DE GESTIÓN DOCUMENTAL"/>
    <n v="1602672"/>
    <n v="0"/>
    <n v="1602672"/>
    <s v="CONTRATADO"/>
    <d v="2021-06-30T00:00:00"/>
    <s v="NATURAL"/>
  </r>
  <r>
    <n v="151"/>
    <x v="1"/>
    <s v="110-IP-051-2021"/>
    <s v="110-PS-1203-2021"/>
    <s v="PRESTACIÓN DE SERVICIOS DE APOYO A LA UNIDAD DE GESTIÓN DOCUMENTAL"/>
    <n v="3205344"/>
    <n v="0"/>
    <n v="3205344"/>
    <s v="CONTRATADO"/>
    <d v="2021-06-30T00:00:00"/>
    <s v="NATURAL"/>
  </r>
  <r>
    <n v="152"/>
    <x v="1"/>
    <s v="110-IP-053-2021"/>
    <s v="110-PS-1151-2021"/>
    <s v="PRESTAR SERVICIOS PROFESIONALES ESPECIALIZADOS PARA LA ASESORÍA Y REPRESENTACIÓN JUDICIAL DE LOS INTERESES DE LA ENTIDAD, CON EL FIN DE INICIAR Y LLEVAR HASTA SU TERMINACIÓN LAS ACCIONES LEGALES PERTINENTES EN TODAS LAS ETAPAS EXTRAPROCESALES COMO PROCESALES EN EL PROCESO ARBITRAL QUE SE PROMUEVA EN CÓNTRA DE ACCIÓNAR AGUAS SAU SUCURSAL COLOMBIA, PARA LA SOLUCIÓN DE LAS DIFERENCIAS CON RELACIÓN AL CONTRATO No. 300-GAA-CO-1250-2017 DENTRO DE LAS ETAPAS PROCESALES QUE SE SURTAN DESDE EL MOMENTO QUE ASUMA LA REPRESENTACIÓN DE LA ENTIDAD Y HASTA LA EJECUTORIA DEL LAUDO, ESTO ES UNA VEZ EN FIRME"/>
    <n v="1000000000"/>
    <n v="357000000"/>
    <n v="1357000000"/>
    <s v="CONTRATADO"/>
    <d v="2021-12-31T00:00:00"/>
    <s v="JURÍDICA"/>
  </r>
  <r>
    <n v="153"/>
    <x v="1"/>
    <s v="110-IP-054-2021"/>
    <s v="110-PS-1419-2021"/>
    <s v="PRESTACIÓN DE SERVICIOS PROFESIONALES PARA BRINDAR APOYO JURÍDICO A LA UNIDAD JURÍDICA DE EMCALI"/>
    <n v="30250000"/>
    <n v="0"/>
    <n v="30250000"/>
    <s v="CONTRATADO"/>
    <d v="2021-12-15T00:00:00"/>
    <s v="NATURAL"/>
  </r>
  <r>
    <n v="154"/>
    <x v="1"/>
    <s v="110-IP-057-2021"/>
    <s v="110-PS-1415-2021"/>
    <s v="PRESTACIÓN DE SERVICIOS PROFESIONALES PARA BRINDAR APOYO JURÍDICO A LA UNIDAD JURÍDICA DE EMCALI"/>
    <n v="36000000"/>
    <n v="0"/>
    <n v="36000000"/>
    <s v="CONTRATADO"/>
    <d v="2021-12-31T00:00:00"/>
    <s v="NATURAL"/>
  </r>
  <r>
    <n v="155"/>
    <x v="1"/>
    <s v="110-IP-058-2021"/>
    <s v="110-PS-1408-2021"/>
    <s v="PRESTACIÓN DE SERVICIOS PROFESIONALES PARA ASUMIR LA REPRESENTACIÓN DE EMCALI EICE ESP ANTE LAS DIFRENTES ENTIDADES JUDICIALES Y ADMINISTRATIVAS COMO PERSONAS NATURALES Y/O JURÍDICAS"/>
    <n v="33000000"/>
    <n v="0"/>
    <n v="33000000"/>
    <s v="CONTRATADO"/>
    <d v="2021-12-31T00:00:00"/>
    <s v="NATURAL"/>
  </r>
  <r>
    <n v="156"/>
    <x v="1"/>
    <s v="110-IP-059-2021"/>
    <s v="110-PS-1725-2021"/>
    <s v="PRESTACIÓN DE SERVICIOS PARA BRINDAR APOYO EN DOCUMENTACIÓN AL PROCESO DE SERVICIOS LEGALES"/>
    <n v="8438456"/>
    <n v="0"/>
    <n v="8438456"/>
    <s v="CONTRATADO"/>
    <d v="2021-12-31T00:00:00"/>
    <s v="NATURAL"/>
  </r>
  <r>
    <n v="157"/>
    <x v="1"/>
    <s v="110-IP-060-2021"/>
    <s v="110-PS-1433-2021"/>
    <s v="PRESTACIÓN DE SERVICIOS DE APOYO A LA UNIDAD DE GESTIÓN DOCUMENTAL"/>
    <n v="12657684"/>
    <n v="0"/>
    <n v="12657684"/>
    <s v="CONTRATADO"/>
    <d v="2021-12-31T00:00:00"/>
    <s v="NATURAL"/>
  </r>
  <r>
    <n v="158"/>
    <x v="1"/>
    <s v="110-IP-061-2021"/>
    <s v="110-PS-1434-2021"/>
    <s v="PRESTACIÓN DE SERVICIOS DE APOYO A LA UNIDAD DE GESTIÓN DOCUMENTAL"/>
    <n v="12657684"/>
    <n v="0"/>
    <n v="12657684"/>
    <s v="CONTRATADO"/>
    <d v="2021-12-31T00:00:00"/>
    <s v="NATURAL"/>
  </r>
  <r>
    <n v="159"/>
    <x v="1"/>
    <s v="110-IP-062-2021"/>
    <s v="110-PS-1435-2021"/>
    <s v="PRESTACIÓN DE SERVICIOS DE APOYO A LA UNIDAD DE GESTIÓN DOCUMENTAL"/>
    <n v="9616032"/>
    <n v="0"/>
    <n v="9616032"/>
    <s v="CONTRATADO"/>
    <d v="2021-12-31T00:00:00"/>
    <s v="NATURAL"/>
  </r>
  <r>
    <n v="160"/>
    <x v="1"/>
    <s v="110-IP-063-2021"/>
    <s v="110-PS-1436-2021"/>
    <s v="PRESTACIÓN DE SERVICIOS DE APOYO A LA UNIDAD DE GESTIÓN DOCUMENTAL"/>
    <n v="12657684"/>
    <n v="0"/>
    <n v="12657684"/>
    <s v="CONTRATADO"/>
    <d v="2021-12-31T00:00:00"/>
    <s v="NATURAL"/>
  </r>
  <r>
    <n v="161"/>
    <x v="1"/>
    <s v="110-IP-064-2021"/>
    <s v="110-PS-1441-2021"/>
    <s v="PRESTACIÓN DE SERVICIOS DE APOYO A LA UNIDAD DE GESTIÓN DOCUMENTAL"/>
    <n v="9616032"/>
    <n v="0"/>
    <n v="9616032"/>
    <s v="CONTRATADO"/>
    <d v="2021-12-31T00:00:00"/>
    <s v="NATURAL"/>
  </r>
  <r>
    <n v="162"/>
    <x v="1"/>
    <s v="110-IP-065-2021"/>
    <s v="110-PS-1442-2021"/>
    <s v="PRESTACIÓN DE SERVICIOS DE APOYO A LA UNIDAD DE GESTIÓN DOCUMENTAL"/>
    <n v="9616032"/>
    <n v="0"/>
    <n v="9616032"/>
    <s v="CONTRATADO"/>
    <d v="2021-12-31T00:00:00"/>
    <s v="NATURAL"/>
  </r>
  <r>
    <n v="163"/>
    <x v="1"/>
    <s v="110-IP-066-2021"/>
    <s v="110-PS-1437-2021"/>
    <s v="PRESTACIÓN DE SERVICIOS DE APOYO A LA UNIDAD DE GESTIÓN DOCUMENTAL"/>
    <n v="9616032"/>
    <n v="0"/>
    <n v="9616032"/>
    <s v="CONTRATADO"/>
    <d v="2021-12-31T00:00:00"/>
    <s v="NATURAL"/>
  </r>
  <r>
    <n v="164"/>
    <x v="1"/>
    <s v="110-IP-067-2021"/>
    <s v="110-PS-1438-2021"/>
    <s v="PRESTACIÓN DE SERVICIOS DE APOYO A LA UNIDAD DE GESTIÓN DOCUMENTAL"/>
    <n v="9616032"/>
    <n v="0"/>
    <n v="9616032"/>
    <s v="CONTRATADO"/>
    <d v="2021-12-31T00:00:00"/>
    <s v="NATURAL"/>
  </r>
  <r>
    <n v="165"/>
    <x v="1"/>
    <s v="110-IP-068-2021"/>
    <s v="110-PS-1501-2021"/>
    <s v="PRESTACIÓN DE SERVICIOS DE APOYO A LA UNIDAD DE GESTIÓN DOCUMENTAL"/>
    <n v="8814696"/>
    <n v="0"/>
    <n v="8814696"/>
    <s v="CONTRATADO"/>
    <d v="2021-12-31T00:00:00"/>
    <s v="NATURAL"/>
  </r>
  <r>
    <n v="166"/>
    <x v="1"/>
    <s v="110-IP-069-2021"/>
    <s v="110-PS-1498-2021"/>
    <s v="PRESTACIÓN DE SERVICIOS DE APOYO A LA UNIDAD DE GESTIÓN DOCUMENTAL"/>
    <n v="9513066"/>
    <n v="6342044"/>
    <n v="15855110"/>
    <s v="CONTRATADO"/>
    <d v="2021-12-30T00:00:00"/>
    <s v="NATURAL"/>
  </r>
  <r>
    <n v="167"/>
    <x v="1"/>
    <s v="110-IP-070-2021"/>
    <s v="110-PS-1512-2021"/>
    <s v="PRESTACIÓN DE SERVICIOS DE APOYO A LA UNIDAD DE GESTIÓN DOCUMENTAL"/>
    <n v="9513066"/>
    <n v="6342044"/>
    <n v="15855110"/>
    <s v="CONTRATADO"/>
    <d v="2021-12-30T00:00:00"/>
    <s v="NATURAL"/>
  </r>
  <r>
    <n v="168"/>
    <x v="1"/>
    <s v="110-IP-071-2021"/>
    <s v="110-PS-1604-2021"/>
    <s v="PRESTACIÓN DE SERVICIOS DE APOYO A LA UNIDAD DE GESTIÓN DOCUMENTAL"/>
    <n v="8580357"/>
    <n v="5720238"/>
    <n v="14300595"/>
    <s v="CONTRATADO"/>
    <d v="2021-12-30T00:00:00"/>
    <s v="NATURAL"/>
  </r>
  <r>
    <n v="169"/>
    <x v="1"/>
    <s v="110-IP-072-2021"/>
    <s v="110-PS-1500-2021"/>
    <s v="PRESTACIÓN DE SERVICIOS PROFESIONALES DE APOYO Y ASESORÍA LEGAL EN EL ÀREA DE GOBERNANZA CORPORATIVA DE EMCALI EICE ESP"/>
    <n v="16673916"/>
    <n v="11115994"/>
    <n v="27789910"/>
    <s v="CONTRATADO"/>
    <d v="2021-12-22T00:00:00"/>
    <s v="NATURAL"/>
  </r>
  <r>
    <n v="170"/>
    <x v="1"/>
    <s v="110-IP-073-2021"/>
    <s v="110-PS-1494-2021"/>
    <s v="PRESTACIÓN DE SERVICIOS PROFESIONALES PARA BRINDAR APOYO JURÍDICO EN LA SECRETARÍA GENERAL DE EMCALI."/>
    <n v="33347838"/>
    <n v="0"/>
    <n v="33347838"/>
    <s v="CONTRATADO"/>
    <d v="2021-12-31T00:00:00"/>
    <s v="NATURAL"/>
  </r>
  <r>
    <n v="171"/>
    <x v="1"/>
    <s v="110-IP-075-2021"/>
    <s v="110-PS-1493-2021"/>
    <s v="PRESTACIÓN DE SERVICIOS PROFESIONALES PARA ASUMIR LA REPRESENTACIÓN DE EMCALI ANTE LAS DIFERENTES ENTIDADES JUDICIALES Y ADMINISTRATIVAS COMO PERSONAS NATURALES Y/O JURÍODICAS."/>
    <n v="18000000"/>
    <n v="18000000"/>
    <n v="36000000"/>
    <s v="CONTRATADO"/>
    <d v="2021-12-31T00:00:00"/>
    <s v="NATURAL"/>
  </r>
  <r>
    <n v="172"/>
    <x v="1"/>
    <s v="110-IP-076-2021"/>
    <s v="110-PS-1495-2021"/>
    <s v="PRESTACIÓN DE SERVICIOS PROFESIONALES PARA ASUMIR LA REPRESENTACIÓN DE EMCALI ANTE LAS DIFERENTES ENTIDADES JUDICIALES Y ADMINISTRATIVAS COMO PERSONAS NATURALES Y/O  JURÍDICAS."/>
    <n v="22800000"/>
    <n v="0"/>
    <n v="22800000"/>
    <s v="CONTRATADO"/>
    <d v="2021-12-31T00:00:00"/>
    <s v="NATURAL"/>
  </r>
  <r>
    <n v="173"/>
    <x v="1"/>
    <s v="110-IP-077-2021"/>
    <s v="110-PS-1505-2021"/>
    <s v="PRESTACIÓN DE SERVICIOS PROFESIONALES PARA ASUMIR LA REPRESENTACIÓN DE EMCALI ANTE LAS DIFERENTES ENTIDADES JUDICIALES Y ADMINISTRATIVAS COMO PERSONAS NATURALES Y/O JURÍDICAS."/>
    <n v="28800000"/>
    <n v="0"/>
    <n v="28800000"/>
    <s v="CONTRATADO"/>
    <d v="2021-12-31T00:00:00"/>
    <s v="NATURAL"/>
  </r>
  <r>
    <n v="174"/>
    <x v="1"/>
    <s v="110-IP-078-2021"/>
    <s v="110-PS-1511-2021"/>
    <s v="PRESTACIÓN DE SERVICIOS PROFESIONALES PARA ASUMIR LA REPRESENTACIÓN DE EMCALI EICE ESP ANTE LAS DIFERENTES ENTIDADES JUDICIALES Y ADMINISTRATIVAS COMO PERSONAS NATURALES Y/O JURÍDICAS"/>
    <n v="39000000"/>
    <n v="0"/>
    <n v="39000000"/>
    <s v="CONTRATADO"/>
    <d v="2021-12-31T00:00:00"/>
    <s v="NATURAL"/>
  </r>
  <r>
    <n v="175"/>
    <x v="1"/>
    <s v="110-IP-079-2021"/>
    <s v="110-PS-1708-2021"/>
    <s v="PRESTACIÓN DE SERVICIOS DE APOYO A LA UNIDAD DE GESTIÓN DOCUMENTAL"/>
    <n v="7212024"/>
    <n v="0"/>
    <n v="7212024"/>
    <s v="CONTRATADO"/>
    <d v="2021-12-31T00:00:00"/>
    <s v="NATURAL"/>
  </r>
  <r>
    <n v="176"/>
    <x v="1"/>
    <s v="110-IP-080-2021"/>
    <s v="110-PS-1709-2021"/>
    <s v="PRESTACIÓN DE SERVICIOS DE APOYO A LA UNIDAD DE GESTIÓN DOCUMENTAL"/>
    <n v="7212024"/>
    <n v="0"/>
    <n v="7212024"/>
    <s v="CONTRATADO"/>
    <d v="2021-12-31T00:00:00"/>
    <s v="NATURAL"/>
  </r>
  <r>
    <n v="177"/>
    <x v="1"/>
    <s v="110-IP-081-2021"/>
    <s v="110-PS-1702-2021"/>
    <s v="PRESTACIÓN DE SERVICIOS PARA BRINDAR APOYO EN LA UNIDAD JURÍDICA"/>
    <n v="9493263"/>
    <n v="0"/>
    <n v="9493263"/>
    <s v="CONTRATADO"/>
    <d v="2021-12-31T00:00:00"/>
    <s v="NATURAL"/>
  </r>
  <r>
    <n v="178"/>
    <x v="1"/>
    <s v="110-IP-082-2021"/>
    <s v="110-PS-1894-2021"/>
    <s v="PRESTAR SERVICIOS PROFESIONALES ESPECIALIZADOS EN EL ÁREA DEL DERECHO PENAL, PARA ASUMIR LA REPRESENTANCIÓN JUDICIAL DE EMCALI, EN LOS PROCESOS PENALES EN CONTRA DE LOS CONSORCIOS CLARIFICACIÓN PUERTO MALLARINO Y RENOVACIÓN PUERTO MALLARINO, AL IGUAL QUE LA ASESORÍA EN ASUNTOS PENALES QUE REQUIERA LA ENTIDAD"/>
    <n v="238000000"/>
    <n v="0"/>
    <n v="238000000"/>
    <s v="CONTRATADO"/>
    <d v="2021-12-31T00:00:00"/>
    <s v="JURÍDICA"/>
  </r>
  <r>
    <n v="179"/>
    <x v="1"/>
    <s v="110-IP-083-2021"/>
    <s v="110-PS-2013-2021"/>
    <s v="PRESTACIÓN DE SERVICIOS PARA BRINDAR APOYO EN LA SECRETARÍA GENERAL Y ASUNTOS LEGALES"/>
    <n v="8250000"/>
    <n v="0"/>
    <n v="8250000"/>
    <s v="CONTRATADO"/>
    <d v="2021-12-31T00:00:00"/>
    <s v="NATURAL"/>
  </r>
  <r>
    <n v="180"/>
    <x v="2"/>
    <s v="200-GTI-0001-2021"/>
    <s v="200-PS-0144-2021"/>
    <s v="Servicios profesionales de apoyo en gestión, seguimiento y reportes de la contratación, MECI,  Sistema de Gestión de Seguridad y Salud en el Trabajo,Plan Anticorrucipción, Riesgos,procesos del sistema de calidad y Planes de mejora e indicadores, y realizar todo para el proceso de Gestionar Tecnología de Informática."/>
    <n v="32786300"/>
    <n v="33342000"/>
    <n v="66128300"/>
    <s v="CONTRATADO"/>
    <s v="HASTA EL 31 DE DICIEMBRE DE 2021"/>
    <s v="NATURAL"/>
  </r>
  <r>
    <n v="181"/>
    <x v="2"/>
    <s v="200-GTI-0002-2021"/>
    <s v="200-PS-0294-2021"/>
    <s v="Servicios profesionales de apoyo en gestión, seguimiento y reportes de la contratación, MECI,  Sistema de Gestión de Seguridad y Salud en el Trabajo,Plan Anticorrucipción, Riesgos,procesos del sistema de calidad y Planes de mejora e indicadores, y realizar todo para el proceso de Gestionar Tecnología de Informática."/>
    <n v="30563500"/>
    <n v="33342000"/>
    <n v="63905500"/>
    <s v="CONTRATADO"/>
    <s v="HASTA EL 31 DE DICIEMBRE DE 2021"/>
    <s v="NATURAL"/>
  </r>
  <r>
    <n v="182"/>
    <x v="2"/>
    <s v="200-GTI-0003-2021"/>
    <s v="200-PS-0238-2021"/>
    <s v="Servicios profesionales de apoyo a los procesos relacionados con la Gestión de proyectos y gestion de relacionamiento de Tecnología de la Información, y realizar todo para el proceso de Gestionar Tecnología de Informática."/>
    <n v="37180000"/>
    <n v="40560000"/>
    <n v="77740000"/>
    <s v="CONTRATADO"/>
    <s v="HASTA EL 31 DE DICIEMBRE DE 2021"/>
    <s v="NATURAL"/>
  </r>
  <r>
    <n v="183"/>
    <x v="2"/>
    <s v="200-GTI-0004-2021"/>
    <s v="200-PS-0602-2021"/>
    <s v="Servicios profesionales de apoyo a los procesos relacionados con la Gestión de proyectos y gestion de relacionamiento de Tecnología de la Información y realizar todo para el proceso de Gestionar Tecnología de Informática"/>
    <n v="19959000"/>
    <n v="56550500"/>
    <n v="76509500"/>
    <s v="CONTRATADO"/>
    <s v="HASTA EL 31 DE DICIEMBRE DE 2021"/>
    <s v="NATURAL"/>
  </r>
  <r>
    <n v="184"/>
    <x v="2"/>
    <s v="200-GTI-0005-2021"/>
    <s v="200-PS-0497-2021"/>
    <s v="Servicios profesionales de diseño, desarrollo e implementación de módulos, aplicativos y/o Sistemas de Informacion integrados automatizando procesos, actividades y procedimientos, que faciliten la toma de decisiones y la eficiencia, utilizando los marcos de trabajo y metodologicos establecidos por EMCALI y realizar todo para el proceso de Gestionar Tecnología de Informática"/>
    <n v="21204000"/>
    <n v="60078000"/>
    <n v="81282000"/>
    <s v="CONTRATADO"/>
    <s v="HASTA EL 31 DE DICIEMBRE DE 2021"/>
    <s v="NATURAL"/>
  </r>
  <r>
    <n v="185"/>
    <x v="2"/>
    <s v="200-GTI-0006-2021"/>
    <s v="200-PS-0295-2021"/>
    <s v="Servicios profesionales de diseño, desarrollo e implementación de módulos, aplicativos y/o Sistemas de Informacion integrados automatizando procesos, actividades y procedimientos, que faciliten la toma de decisiones y la eficiencia, utilizando los marcos de trabajo y metodologicos establecidos por EMCALI y realizar todo para el proceso de Gestionar Tecnología de Informática"/>
    <n v="19956000"/>
    <n v="59868000"/>
    <n v="79824000"/>
    <s v="CONTRATADO"/>
    <s v="HASTA EL 31 DE DICIEMBRE DE 2021"/>
    <s v="NATURAL"/>
  </r>
  <r>
    <n v="186"/>
    <x v="2"/>
    <s v="200-GTI-0007-2021"/>
    <s v="200-PS-0737-2021"/>
    <s v="Servicios profesionales de apoyo para atender y solucionar solicitudes de los Sistemas de Informacion utilizando los marcos de trabajo y metodologicos establecidos por EMCALI, y realizar todo para el proceso de Gestionar Tecnología de Informática."/>
    <n v="16500000"/>
    <n v="46750000"/>
    <n v="63250000"/>
    <s v="CONTRATADO"/>
    <s v="HASTA EL 31 DE DICIEMBRE DE 2021"/>
    <s v="NATURAL"/>
  </r>
  <r>
    <n v="187"/>
    <x v="2"/>
    <s v="200-GTI-0008-2021"/>
    <s v="200-PS-0297-2021"/>
    <s v="Servicios profesionales de apoyo a los procesos relacionados con la Gestión de proyectos y gestion de relacionamiento de Tecnología de la Información, y realizar todo para el proceso de Gestionar Tecnología de Informática."/>
    <n v="30079500"/>
    <n v="32814000"/>
    <n v="62893500"/>
    <s v="CONTRATADO"/>
    <s v="HASTA EL 31 DE DICIEMBRE DE 2021"/>
    <s v="NATURAL"/>
  </r>
  <r>
    <n v="188"/>
    <x v="2"/>
    <s v="200-GTI-0009-2021"/>
    <s v="200-PS-0390-2021"/>
    <s v="Servicios profesionales de apoyo para atender y solucionar solicitudes de los Sistemas de Informacion utilizando los marcos de trabajo y metodologicos establecidos por EMCALI, y realizar todo para el proceso de Gestionar Tecnología de Informática."/>
    <n v="16407000"/>
    <n v="49221000"/>
    <n v="65628000"/>
    <s v="CONTRATADO"/>
    <s v="HASTA EL 31 DE DICIEMBRE DE 2021"/>
    <s v="NATURAL"/>
  </r>
  <r>
    <n v="189"/>
    <x v="2"/>
    <s v="200-GTI-0010-2021"/>
    <s v="200-PS-0386-2021"/>
    <s v="Servicios profesionales de apoyo para atender y solucionar solicitudes de los Sistemas de Informacion utilizando los marcos de trabajo y metodologicos establecidos por EMCALI, y realizar todo para el proceso de Gestionar Tecnología de Informática."/>
    <n v="16407000"/>
    <n v="49221000"/>
    <n v="65628000"/>
    <s v="CONTRATADO"/>
    <s v="HASTA EL 31 DE DICIEMBRE DE 2021"/>
    <s v="NATURAL"/>
  </r>
  <r>
    <n v="190"/>
    <x v="2"/>
    <s v="200-GTI-0011-2021"/>
    <s v="200-PS-0604-2021"/>
    <s v="Servicios profesionales de apoyo para atender y solucionar solicitudes de los Sistemas de Informacion utilizando los marcos de trabajo y metodologicos establecidos por EMCALI y realizar todo para el proceso de Gestionar Tecnología de Informática"/>
    <n v="16407000"/>
    <n v="46486500"/>
    <n v="62893500"/>
    <s v="CONTRATADO"/>
    <s v="HASTA EL 31 DE DICIEMBRE DE 2021"/>
    <s v="NATURAL"/>
  </r>
  <r>
    <n v="191"/>
    <x v="2"/>
    <s v="200-GTI-0012-2021"/>
    <s v="200-PS-0496-2021"/>
    <s v="Servicios profesionales de apoyo para atender y solucionar solicitudes de los Sistemas de Informacion utilizando los marcos de trabajo y metodologicos establecidos por EMCALI, y realizar todo para el proceso de Gestionar Tecnología de Informática."/>
    <n v="16407000"/>
    <n v="16407000"/>
    <n v="32814000"/>
    <s v="CONTRATADO"/>
    <s v="HASTA EL 15 DE JULIO DE 2021"/>
    <s v="NATURAL"/>
  </r>
  <r>
    <n v="192"/>
    <x v="2"/>
    <s v="200-GTI-0013-2021"/>
    <s v="200-PS-0388-2021"/>
    <s v="Servicios profesionales de apoyo para atender y solucionar solicitudes de los Sistemas de Informacion utilizando los marcos de trabajo y metodologicos establecidos por EMCALI, y realizar todo para el proceso de Gestionar Tecnología de Informática"/>
    <n v="27785000"/>
    <n v="33342000"/>
    <n v="61127000"/>
    <s v="CONTRATADO"/>
    <s v="HASTA EL 31 DE DICIEMBRE DE 2021"/>
    <s v="NATURAL"/>
  </r>
  <r>
    <n v="193"/>
    <x v="2"/>
    <s v="200-GTI-0014-2021"/>
    <s v="200-PS-0499-2021"/>
    <s v="Servicios profesionales de apoyo a los procesos relacionados con la Gestión de proyectos y gestion de relacionamiento de Tecnología de la Información, y realizar todo para el proceso de Gestionar Tecnología de Informática."/>
    <n v="22515000"/>
    <n v="27018000"/>
    <n v="49533000"/>
    <s v="CONTRATADO"/>
    <s v="HASTA EL 31 DE DICIEMBRE DE 2021"/>
    <s v="NATURAL"/>
  </r>
  <r>
    <n v="194"/>
    <x v="2"/>
    <s v="200-GTI-0015-2021"/>
    <s v="200-PS-0543-2021"/>
    <s v="Servicios profesionales para apoyar los procesos relacionados con la Gestión de proyectos y gestion de relacionamiento de Tecnología de la Información,  realizar todo para el proceso de Gestionar Tecnología de Informática, proyectos, seguimiento a proyectos y supervisión de contratos "/>
    <n v="27229300"/>
    <m/>
    <n v="27229300"/>
    <s v="CONTRATADO"/>
    <s v="HASTA EL 30 DE JUNIO DE 2021"/>
    <s v="NATURAL"/>
  </r>
  <r>
    <n v="195"/>
    <x v="2"/>
    <s v="200-GTI-0016-2021"/>
    <s v="200-PS-0606-2021"/>
    <s v="Servicios profesionales de apoyo funcional y técnico para implementación de soluciones tecnológicas y de apoyo a la gestión de la infraestructura TI y Software Base y realizar todo para el proceso de Gestionar Tecnología de Informática"/>
    <n v="13293000"/>
    <n v="37663500"/>
    <n v="50956500"/>
    <s v="CONTRATADO"/>
    <s v="HASTA EL 31 DE DICIEMBRE DE 2021"/>
    <s v="NATURAL"/>
  </r>
  <r>
    <n v="196"/>
    <x v="2"/>
    <s v="200-GTI-0017-2021"/>
    <s v="200-PS-0607-2021"/>
    <s v="Servicios profesionales de apoyo funcional y técnico para implementación de soluciones tecnológicas y de apoyo a la gestión de la infraestructura TI y Software Base y realizar todo para el proceso de Gestionar Tecnología de Informática"/>
    <n v="13293000"/>
    <n v="37663500"/>
    <n v="50956500"/>
    <s v="CONTRATADO"/>
    <s v="HASTA EL 31 DE DICIEMBRE DE 2021"/>
    <s v="NATURAL"/>
  </r>
  <r>
    <n v="197"/>
    <x v="2"/>
    <s v="200-GTI-0018-2021"/>
    <s v="200-PS-0605-2021"/>
    <s v="Servicios profesionales de apoyo para atender y solucionar solicitudes de los Sistemas de Informacion utilizando los marcos de trabajo y metodologicos establecidos por EMCALI y realizar todo para el proceso de Gestionar Tecnología de Informática"/>
    <n v="13242000"/>
    <n v="35312000"/>
    <n v="48554000"/>
    <s v="CONTRATADO"/>
    <s v="HASTA EL 31 DE DICIEMBRE DE 2021"/>
    <s v="NATURAL"/>
  </r>
  <r>
    <n v="198"/>
    <x v="2"/>
    <s v="200-GTI-0019-2021"/>
    <s v="200-PS-0293-2021"/>
    <s v="Servicios profesionales para apoyar los procesos relacionados con Gestionar Tecnología de Informática, participación en proyectos, apoyo a la gestión de la infraestructura TI y la implementación de módulos, aplicativos y/o sistemas de información."/>
    <n v="30563500"/>
    <n v="33342000"/>
    <n v="63905500"/>
    <s v="CONTRATADO"/>
    <s v="HASTA EL 31 DE DICIEMBRE DE 2021"/>
    <s v="NATURAL"/>
  </r>
  <r>
    <n v="199"/>
    <x v="2"/>
    <s v="200-GTI-0020-2021"/>
    <s v="200-PS-0389-2021"/>
    <s v="Servicios profesionales de apoyo funcional y técnico para implementación de soluciones tecnológicas y de apoyo a la gestión de la infraestructura TI y Software Base, y realizar todo para el proceso de Gestionar Tecnología de Informática."/>
    <n v="20325000"/>
    <m/>
    <n v="20325000"/>
    <s v="CONTRATADO"/>
    <s v="HASTA EL 30 DE JUNIO DE 2021"/>
    <s v="NATURAL"/>
  </r>
  <r>
    <n v="200"/>
    <x v="2"/>
    <s v="200-GTI-0021-2021"/>
    <s v="200-PS-0296-2021"/>
    <s v="Servicios profesionales de apoyo a los procesos relacionados con la Gestión de proyectos y gestion de relacionamiento de Tecnología de la Información, y realizar todo para el proceso de Gestionar Tecnología de Informática."/>
    <n v="21472000"/>
    <m/>
    <n v="21472000"/>
    <s v="CONTRATADO"/>
    <s v="HASTA EL 30 DE JUNIO DE 2021"/>
    <s v="NATURAL"/>
  </r>
  <r>
    <n v="201"/>
    <x v="2"/>
    <s v="200-GTI-0022-2021"/>
    <s v="200-PS-0371-2021"/>
    <s v="Servicios profesionales de apoyo funcional y técnico para implementación de soluciones tecnológicas y de apoyo a la gestión de la infraestructura TI y Software Base, y realizar todo para el proceso de Gestionar Tecnología de Informática."/>
    <n v="21472000"/>
    <n v="23424000"/>
    <n v="44896000"/>
    <s v="CONTRATADO"/>
    <s v="HASTA EL 31 DE DICIEMBRE DE 2021"/>
    <s v="NATURAL"/>
  </r>
  <r>
    <n v="202"/>
    <x v="2"/>
    <s v="200-GTI-0024-2021"/>
    <s v="200-PS-0609-2021"/>
    <s v="Servicios técnicos de apoyo funcional y técnico para implementación de soluciones tecnológicas y de apoyo a la gestión de la infraestructura TI y Software Base, y realizar todo para el proceso de Gestionar Tecnología de Informática"/>
    <n v="12870000"/>
    <m/>
    <n v="12870000"/>
    <s v="CONTRATADO"/>
    <s v="HASTA EL 30 DE JUNIO DE 2021"/>
    <s v="NATURAL"/>
  </r>
  <r>
    <n v="203"/>
    <x v="2"/>
    <s v="200-GTI-0025-2021"/>
    <s v="200-PS-0608-2021"/>
    <s v="Servicios técnicos de apoyo en gestión, seguimiento y reportes de la contratación, MECI, Sistema de Gestión de Seguridad y Salud en el Trabajo, Plan Anticorrupción, Riesgos, Procesos del sistema de calidad y planes de mejora e indicadores, y realizar todo para el proceso de Gestionar Tecnología de Informática."/>
    <n v="6327000"/>
    <m/>
    <n v="6327000"/>
    <s v="CONTRATADO"/>
    <s v="HASTA EL 15 DE ABRIL DE 2021"/>
    <s v="NATURAL"/>
  </r>
  <r>
    <n v="204"/>
    <x v="2"/>
    <s v="200-GTI-0026-2021"/>
    <s v="200-PS-0526-2021"/>
    <s v="Servicios profesionales de apoyo a los procesos relacionados con la Gestión de proyectos y gestion de relacionamiento de Tecnología de la Información, y realizar todo para el proceso de Gestionar Tecnología de Informática."/>
    <n v="27785000"/>
    <n v="33342000"/>
    <n v="61127000"/>
    <s v="CONTRATADO"/>
    <s v="HASTA EL 31 DE DICIEMBRE DE 2021"/>
    <s v="NATURAL"/>
  </r>
  <r>
    <n v="205"/>
    <x v="2"/>
    <s v="200-GTI-0027-2021"/>
    <s v="200-PS-0740-2021"/>
    <s v="Servicios profesionales de apoyo a los procesos relacionados con la Gestión de proyectos y gestion de relacionamiento de Tecnología de la Información, y realizar todo para el proceso de Gestionar Tecnología de Informática."/>
    <n v="13950000"/>
    <n v="18600000"/>
    <n v="32550000"/>
    <s v="CONTRATADO"/>
    <s v="HASTA EL 31 DE DICIEMBRE DE 2021"/>
    <s v="NATURAL"/>
  </r>
  <r>
    <n v="206"/>
    <x v="2"/>
    <s v="200-GTI-0028-2021"/>
    <s v="200-PS-0601-2021"/>
    <s v="Servicios profesionales de apoyo a los procesos relacionados con la Gestión de proyectos y gestion de relacionamiento de Tecnología de la Información y realizar todo para el proceso de Gestionar Tecnología de Informática"/>
    <n v="9132000"/>
    <n v="25874000"/>
    <n v="35006000"/>
    <s v="CONTRATADO"/>
    <s v="HASTA EL 31 DE DICIEMBRE DE 2021"/>
    <s v="NATURAL"/>
  </r>
  <r>
    <n v="207"/>
    <x v="2"/>
    <s v="200-GTI-0029-2021"/>
    <s v="200-PS-0603-2021"/>
    <s v="Servicios profesionales de apoyo para atender y solucionar solicitudes de los Sistemas de Informacion utilizando los marcos de trabajo y metodologicos establecidos por EMCALI y realizar todo para el proceso de Gestionar Tecnología de Informática"/>
    <n v="11529000"/>
    <n v="32665500"/>
    <n v="44194500"/>
    <s v="CONTRATADO"/>
    <s v="HASTA EL 31 DE DICIEMBRE DE 2021"/>
    <s v="NATURAL"/>
  </r>
  <r>
    <n v="208"/>
    <x v="2"/>
    <s v="200-GTI-0030-2021"/>
    <s v="200-PS-0743-2021"/>
    <s v="Servicios profesionales de apoyo a los procesos relacionados con la Gestión de proyectos y gestion de relacionamiento de Tecnología de la Información, y realizar todo para el proceso de Gestionar Tecnología de Informática."/>
    <n v="24610500"/>
    <n v="32814000"/>
    <n v="57424500"/>
    <s v="CONTRATADO"/>
    <s v="HASTA EL 31 DE DICIEMBRE DE 2021"/>
    <s v="NATURAL"/>
  </r>
  <r>
    <n v="209"/>
    <x v="2"/>
    <s v="200-GTI-0031-2021"/>
    <s v="200-PS-0741-2021"/>
    <s v="Servicios profesionales de apoyo a los procesos relacionados con la Gestión de proyectos y gestion de relacionamiento de Tecnología de la Información, y realizar todo para el proceso de Gestionar Tecnología de Informática."/>
    <n v="16407000"/>
    <n v="43752000"/>
    <n v="60159000"/>
    <s v="CONTRATADO"/>
    <s v="HASTA EL 31 DE DICIEMBRE DE 2021"/>
    <s v="NATURAL"/>
  </r>
  <r>
    <n v="210"/>
    <x v="2"/>
    <s v="200-GTI-0032-2021"/>
    <s v="200-PS-0742-2021"/>
    <s v="Servicios profesionales de apoyo a los procesos relacionados con la Gestión de proyectos y gestion de relacionamiento de Tecnología de la Información, y realizar todo para el proceso de Gestionar Tecnología de Informática."/>
    <n v="16407000"/>
    <m/>
    <n v="16407000"/>
    <s v="CONTRATADO"/>
    <s v="HASTA EL 30 DE ABRIL DE 2021"/>
    <s v="NATURAL"/>
  </r>
  <r>
    <n v="211"/>
    <x v="2"/>
    <s v="200-GTI-0033-2021"/>
    <s v="200-PS-0736-2021"/>
    <s v="Servicios profesionales de apoyo a los procesos relacionados con la Gestión de proyectos y gestion de relacionamiento de Tecnología de la Información, y realizar todo para el proceso de Gestionar Tecnología de Informática."/>
    <n v="20263500"/>
    <n v="27018000"/>
    <n v="47281500"/>
    <s v="CONTRATADO"/>
    <s v="HASTA EL 31 DE DICIEMBRE DE 2021"/>
    <s v="NATURAL"/>
  </r>
  <r>
    <n v="212"/>
    <x v="2"/>
    <s v="200-GTI-0034-2021"/>
    <s v="200-PS-0610-2021"/>
    <s v="Servicios profesionales de apoyo a los procesos relacionados con la Gestión de proyectos y gestion de relacionamiento de Tecnología de la Información y realizar todo para el proceso de Gestionar Tecnología de Informática"/>
    <n v="15300000"/>
    <n v="20400000"/>
    <n v="35700000"/>
    <s v="CONTRATADO"/>
    <s v="HASTA EL 31 DE DICIEMBRE DE 2021"/>
    <s v="NATURAL"/>
  </r>
  <r>
    <n v="213"/>
    <x v="2"/>
    <s v="200-GTI-0036-2021"/>
    <s v="200-PS-0401-2021"/>
    <s v="Servicios asistenciales para apoyar procesos relacionados con gestionar tecnología de informática y apoyo a la gestión de la  infraestructura TI."/>
    <n v="8010000"/>
    <m/>
    <n v="8010000"/>
    <s v="CONTRATADO"/>
    <s v="HASTA EL 30 DE JUNIO DE 2021"/>
    <s v="NATURAL"/>
  </r>
  <r>
    <n v="214"/>
    <x v="2"/>
    <s v="200-GTI-0037-2021"/>
    <s v="200-PS-0400-2021"/>
    <s v="Servicios técnicos de apoyo a los procesos relacionados con la Gestión de proyectos y gestion de relacionamiento de Tecnología de la Información, y realizar todo para el proceso de Gestionar Tecnología de Informática."/>
    <n v="13405000"/>
    <m/>
    <n v="13405000"/>
    <s v="CONTRATADO"/>
    <s v="HASTA EL 30 DE JUNIO DE 2021"/>
    <s v="NATURAL"/>
  </r>
  <r>
    <n v="215"/>
    <x v="2"/>
    <s v="200-GTI-0038-2021"/>
    <s v="200-PS-0387-2021"/>
    <s v="Servicios técnicos para apoyar los procesos relacionados con Gestionar Tecnología de Informática, participación en proyectos, apoyo a la gestión de la infraestructura TI y la implementación de módulos, aplicativos y/o sistemas de información."/>
    <n v="15730000"/>
    <m/>
    <n v="15730000"/>
    <s v="CONTRATADO"/>
    <s v="HASTA EL 30 DE JUNIO DE 2021"/>
    <s v="NATURAL"/>
  </r>
  <r>
    <n v="216"/>
    <x v="2"/>
    <s v="200-GTI-0039-2021"/>
    <s v="200-PS-0739-2021"/>
    <s v="Servicios técnicos de apoyo funcional y técnico para implementación de soluciones tecnológicas y de apoyo a la gestión de la infraestructura TI y Software Base, y realizar todo para el proceso de Gestionar Tecnología de Informática"/>
    <n v="9490500"/>
    <m/>
    <n v="9490500"/>
    <s v="CONTRATADO"/>
    <s v="HASTA EL 30 DE JUNIO DE 2021"/>
    <s v="NATURAL"/>
  </r>
  <r>
    <n v="217"/>
    <x v="2"/>
    <s v="200-GTI-0040-2021"/>
    <s v="200-PS-0696-2021"/>
    <s v="Servicios técnicos de apoyo a los procesos relacionados con la Gestión de proyectos y gestion de relacionamiento de Tecnología de la Información, y realizar todo para el proceso de Gestionar Tecnología de Informática."/>
    <n v="12870000"/>
    <m/>
    <n v="12870000"/>
    <s v="CONTRATADO"/>
    <s v="HASTA EL 30 DE JUNIO DE 2021"/>
    <s v="NATURAL"/>
  </r>
  <r>
    <n v="218"/>
    <x v="2"/>
    <s v="200-GTI-0041-2021"/>
    <s v="200-PS-0847-2021"/>
    <s v="Servicios técnicos de apoyo a los procesos relacionados con la Gestión de Proyectos y Gestión de relacionamiento de Tecnología de la Información, y realizar todo para el proceso de Gestionar Tecnología de Informática."/>
    <n v="11440000"/>
    <m/>
    <n v="11440000"/>
    <s v="CONTRATADO"/>
    <s v="HASTA EL 30 DE JUNIO DE 2021"/>
    <s v="NATURAL"/>
  </r>
  <r>
    <n v="219"/>
    <x v="2"/>
    <s v="200-GTI-0043-2021"/>
    <s v="200-PS-0738-2021"/>
    <s v="Servicios asistenciales para apoyar procesos relacionados con gestionar tecnología de informática y apoyo a la gestión de la  infraestructura TI."/>
    <n v="9490500"/>
    <m/>
    <n v="9490500"/>
    <s v="CONTRATADO"/>
    <s v="HASTA EL 30 DE JUNIO DE 2021"/>
    <s v="NATURAL"/>
  </r>
  <r>
    <n v="220"/>
    <x v="2"/>
    <s v="200-GTI-0044-2021"/>
    <s v="200-PS-1349-2021"/>
    <s v="Servicios técnicos de apoyo funcional y técnico para implementación de soluciones tecnológicas y de apoyo a la gestión de la infraestructura TI y Software Base, y realizar todo para el proceso de Gestionar Tecnología de Informática"/>
    <n v="12350000"/>
    <m/>
    <n v="12350000"/>
    <s v="CONTRATADO"/>
    <s v="HASTA EL 31 DE DICIEMBRE DE 2021"/>
    <s v="NATURAL"/>
  </r>
  <r>
    <n v="221"/>
    <x v="2"/>
    <s v="200-GTI-0045-2021"/>
    <s v="200-PS-0611-2021"/>
    <s v="Servicios asistenciales para apoyar procesos relacionados con gestionar tecnología de informática y apoyo a la gestión de la  infraestructura TI."/>
    <n v="7209000"/>
    <m/>
    <n v="7209000"/>
    <s v="CONTRATADO"/>
    <s v="HASTA EL 30 DE JUNIO DE 2021"/>
    <s v="NATURAL"/>
  </r>
  <r>
    <n v="222"/>
    <x v="2"/>
    <s v="200-GTI-0046-2021"/>
    <s v="200-PS-0788-2021"/>
    <s v="Servicios técnicos de apoyo funcional y técnico para implementación de soluciones tecnológicas y de apoyo a la gestión de la infraestructura TI y Software Base, y realizar todo para el proceso de Gestionar Tecnología de Informática"/>
    <n v="9490500"/>
    <m/>
    <n v="9490500"/>
    <s v="CONTRATADO"/>
    <s v="HASTA EL 30 DE JUNIO DE 2021"/>
    <s v="NATURAL"/>
  </r>
  <r>
    <n v="223"/>
    <x v="2"/>
    <s v="200-GTI-0047-2021"/>
    <s v="200-PS-0744-2021"/>
    <s v="Servicios profesionales de apoyo a los procesos relacionados con la Gestión de proyectos y gestion de relacionamiento de Tecnología de la Información, y realizar todo para el proceso de Gestionar Tecnología de Informática"/>
    <n v="19959000"/>
    <n v="49897500"/>
    <n v="69856500"/>
    <s v="CONTRATADO"/>
    <s v="HASTA EL 31 DE DICIEMBRE DE 2021"/>
    <s v="NATURAL"/>
  </r>
  <r>
    <n v="224"/>
    <x v="2"/>
    <s v="200-GTI-0048-2021"/>
    <s v="200-PS-0735-2021"/>
    <s v="Servicios técnicos de apoyo a os procesos relacionados con la Gestión de proyectos y gestión de relacionamiento de Tecnología de la Información, y realizar todo para el proceso de Gestionar Tecnología de Informática."/>
    <n v="12870000"/>
    <m/>
    <n v="12870000"/>
    <s v="CONTRATADO"/>
    <s v="HASTA EL 30 DE JUNIO DE 2021"/>
    <s v="NATURAL"/>
  </r>
  <r>
    <n v="225"/>
    <x v="2"/>
    <s v="200-GTI-0049-2021"/>
    <s v="200-PS-1127-2021"/>
    <s v="Prestación de servicios de apoyo funcional y técnico, y transferencia de conocimiento del aplicativo del parque automotor ROMA, resolviendo incidentes y requerimientos en el aplicativo  y en los módulos de accidentalidad, mantenimiento, combustible y ajustes en la codificación de actividades según los niveles de servicios establecidos"/>
    <n v="25000000"/>
    <m/>
    <n v="25000000"/>
    <s v="CONTRATADO"/>
    <s v="HASTA EL 31 DE DICIEMBRE DE 2021"/>
    <s v="NATURAL"/>
  </r>
  <r>
    <n v="226"/>
    <x v="2"/>
    <s v="200-GTI-0050-2021"/>
    <s v="200-PS-1126-2021"/>
    <s v="Servicios técnicos de apoyo en gestión, seguimiento y reportes de la contratación, MECI, Sistema de Gestión de Seguridad y Salud en el Trabajo, Plan Anticorrupción, Riesgos, Procesos del sistema de calidad y planes de mejora e indicadores, y realizar todo para el proceso de Gestionar Tecnología de Informática."/>
    <n v="19626500"/>
    <m/>
    <n v="19626500"/>
    <s v="CONTRATADO"/>
    <s v="HASTA EL 31 DE DICIEMBRE DE 2021"/>
    <s v="NATURAL"/>
  </r>
  <r>
    <n v="227"/>
    <x v="2"/>
    <s v="200-GTI-0091-2021"/>
    <s v="200-PS-1249-2021"/>
    <s v="Servicios técnicos de apoyo funcional y técnico para implementación de soluciones tecnológicas y de apoyo a la gestión de la infraestructura TI y Software Base, y realizar todo para el proceso de Gestionar Tecnología de Informática."/>
    <n v="21450000"/>
    <m/>
    <n v="21450000"/>
    <s v="CONTRATADO"/>
    <s v="HASTA EL 31 DE DICIEMBRE DE 2021"/>
    <s v="NATURAL"/>
  </r>
  <r>
    <n v="228"/>
    <x v="2"/>
    <s v="200-GTI-0092-2021"/>
    <s v="200-PS-1247-2021"/>
    <s v="Servicios profesionales de apoyo funcional y técnico para implementación de soluciones tecnológicas y de apoyo a la gestión de la infraestructura TI y Software Base, y realizar todo para el proceso de Gestionar Tecnología de Informática"/>
    <n v="29280000"/>
    <m/>
    <n v="29280000"/>
    <s v="CONTRATADO"/>
    <s v="HASTA EL 31 DE DICIEMBRE DE 2021"/>
    <s v="NATURAL"/>
  </r>
  <r>
    <n v="229"/>
    <x v="2"/>
    <s v="200-GTI-0093-2021"/>
    <s v="200-PS-1250-2021"/>
    <s v="Servicios profesionales de apoyo para atender y solucionar solicitudes de los Sistemas de Información utilizando los marcos de trabajo y metodológicos establecidos por EMCALI, y realizar todo para el proceso de Gestionar Tecnología de Informática."/>
    <n v="23250000"/>
    <m/>
    <n v="23250000"/>
    <s v="CONTRATADO"/>
    <s v="HASTA EL 31 DE DICIEMBRE DE 2021"/>
    <s v="NATURAL"/>
  </r>
  <r>
    <n v="230"/>
    <x v="2"/>
    <s v="200-GTI-0094-2021"/>
    <s v="200-PS-1310-2021"/>
    <s v="Servicios técnicos de apoyo funcional y técnico para implementación de soluciones tecnológicas y de apoyo a la gestión de la infraestructura TI y Software Base, y realizar todo para el proceso de Gestionar Tecnología de Informática"/>
    <n v="20020000"/>
    <m/>
    <n v="20020000"/>
    <s v="CONTRATADO"/>
    <s v="HASTA EL 31 DE DICIEMBRE DE 2021"/>
    <s v="NATURAL"/>
  </r>
  <r>
    <n v="231"/>
    <x v="2"/>
    <s v="200-GTI-0095-2021"/>
    <s v="200-PS-1313-2021"/>
    <s v="Servicios técnicos de apoyo para atender y solucionar solicitudes de los Sistemas de Información utilizando los marcos de trabajo y metodológicos establecidos por EMCALI, y realizar todo para el proceso de Gestionar Tecnología de Informática"/>
    <n v="18767000"/>
    <m/>
    <n v="18767000"/>
    <s v="CONTRATADO"/>
    <s v="HASTA EL 31 DE DICIEMBRE DE 2021"/>
    <s v="NATURAL"/>
  </r>
  <r>
    <n v="232"/>
    <x v="2"/>
    <s v="200-GTI-0096-2021"/>
    <s v="200-PS-1311-2021"/>
    <s v="Servicios técnicos de apoyo para atender y solucionar solicitudes de los Sistemas de Información utilizando los marcos de trabajo y metodológicos establecidos por EMCALI, y realizar todo para el proceso de Gestionar Tecnología de Informática"/>
    <n v="20020000"/>
    <m/>
    <n v="20020000"/>
    <s v="CONTRATADO"/>
    <s v="HASTA EL 31 DE DICIEMBRE DE 2021"/>
    <s v="NATURAL"/>
  </r>
  <r>
    <n v="233"/>
    <x v="2"/>
    <s v="200-GTI-0098-2021"/>
    <s v="200-PS-1312-2021"/>
    <s v="Servicios profesionales para apoyar los procesos relacionados con la Gestión de proyectos y gestion de relacionamiento de Tecnología de la Información,  realizar todo para el proceso de Gestionar Tecnología de Informática."/>
    <n v="38899000"/>
    <m/>
    <n v="38899000"/>
    <s v="CONTRATADO"/>
    <s v="HASTA EL 31 DE DICIEMBRE DE 2021"/>
    <s v="NATURAL"/>
  </r>
  <r>
    <n v="234"/>
    <x v="2"/>
    <s v="200-GTI-0099-2021"/>
    <s v="200-PS-1309-2021"/>
    <s v="Servicios profesionales para apoyar los procesos relacionados con Gestionar Tecnología de Informática, participación en proyectos, apoyo a la gestión de lainfraestructura TI y la implementación de módulos, aplicativos y/o Sistemas de Información"/>
    <n v="31521000"/>
    <m/>
    <n v="31521000"/>
    <s v="CONTRATADO"/>
    <s v="HASTA EL 31 DE DICIEMBRE DE 2021"/>
    <s v="NATURAL"/>
  </r>
  <r>
    <n v="235"/>
    <x v="2"/>
    <s v="200-GTI-0101-2021"/>
    <s v="200-PS-1314-2021"/>
    <s v="Servicios asistenciales de apoyo funcional y técnico para implementación de soluciones tecnológicas y de apoyo a la gestión de la infraestructura TI y Software Base, y realizar todo para el proceso de Gestionar Tecnología de Informática."/>
    <n v="14763000"/>
    <m/>
    <n v="14763000"/>
    <s v="CONTRATADO"/>
    <s v="HASTA EL 31 DE DICIEMBRE DE 2021"/>
    <s v="NATURAL"/>
  </r>
  <r>
    <n v="236"/>
    <x v="2"/>
    <s v="200-GTI-0114-2021"/>
    <s v="200-PS-1430-2021"/>
    <s v="Servicios profesionales para apoyar los procesos relacionados con la Gestión de proyectos y gestión de relacionamiento de Tecnología de la Información,  realizar todo para el proceso de Gestionar Tecnología de Informática."/>
    <n v="33342000"/>
    <m/>
    <n v="33342000"/>
    <s v="CONTRATADO"/>
    <s v="HASTA EL 31 DE DICIEMBRE DE 2021"/>
    <s v="NATURAL"/>
  </r>
  <r>
    <n v="237"/>
    <x v="2"/>
    <s v="200-GTI-0119-2021"/>
    <s v="200-PS-1455-2021"/>
    <s v="Servicios asistenciales para apoyar procesos relacionados con gestionar tecnología de informática y apoyo a la gestión de la  infraestructura TI."/>
    <n v="9612000"/>
    <m/>
    <n v="9612000"/>
    <s v="CONTRATADO"/>
    <s v="HASTA EL 31 DE DICIEMBRE DE 2021"/>
    <s v="NATURAL"/>
  </r>
  <r>
    <n v="238"/>
    <x v="2"/>
    <s v="200-GTI-0120-2021"/>
    <s v="200-PS-1454-2021"/>
    <s v="Servicios técnicos de apoyo a los procesos relacionados con la Gestión de proyectos y gestión de relacionamiento de Tecnología de la Información, y realizar todo para el proceso de Gestionar Tecnología de Informática."/>
    <n v="16086000"/>
    <m/>
    <n v="16086000"/>
    <s v="CONTRATADO"/>
    <s v="HASTA EL 31 DE DICIEMBRE DE 2021"/>
    <s v="NATURAL"/>
  </r>
  <r>
    <n v="239"/>
    <x v="2"/>
    <s v="200-GTI-0121-2021"/>
    <s v="200-PS-1456-2021"/>
    <s v="Servicios asistenciales para apoyar procesos relacionados con gestionar tecnología de informática y apoyo a la gestión de la  infraestructura TI."/>
    <n v="12654000"/>
    <m/>
    <n v="12654000"/>
    <s v="CONTRATADO"/>
    <s v="HASTA EL 31 DE DICIEMBRE DE 2021"/>
    <s v="NATURAL"/>
  </r>
  <r>
    <n v="240"/>
    <x v="2"/>
    <s v="200-GTI-0122-2021"/>
    <s v="200-PS-1458-2021"/>
    <s v="Servicios técnicos de apoyo funcional y técnico para implementación de soluciones tecnológicas y de apoyo a la gestión de la infraestructura TI y Software Base, y realizar todo para el proceso de gestionar tecnología de informática"/>
    <n v="17160000"/>
    <m/>
    <n v="17160000"/>
    <s v="CONTRATADO"/>
    <s v="HASTA EL 31 DE DICIEMBRE DE 2021"/>
    <s v="NATURAL"/>
  </r>
  <r>
    <n v="241"/>
    <x v="2"/>
    <s v="200-GTI-0123-2021"/>
    <s v="200-PS-1457-2021"/>
    <s v="Servicios técnicos de apoyo funcional y técnico para implementación de soluciones tecnológicas y de apoyo a la gestión de la infraestructura TI y Software Base, y realizar todo para el proceso de gestionar tecnología de informática"/>
    <n v="17160000"/>
    <m/>
    <n v="17160000"/>
    <s v="CONTRATADO"/>
    <s v="HASTA EL 31 DE DICIEMBRE DE 2021"/>
    <s v="NATURAL"/>
  </r>
  <r>
    <n v="242"/>
    <x v="2"/>
    <s v="200-GTI-0124-2021"/>
    <s v="200-PS-1618-2021"/>
    <s v="Prestación de servicios profesionales para dar apoyo a la Gestión funcional en el módulo FM Presupuesto  y BPC  Planificación y Consolidación Financiera de la solución tecnológica ERP SAP, de acuerdo con las necesidades de EMCALI en el proceso de Gestionar Tecnología de Informática."/>
    <n v="13500000"/>
    <m/>
    <n v="13500000"/>
    <s v="CONTRATADO"/>
    <s v="HASTA EL 31 DE OCTUBRE DE 2021"/>
    <s v="NATURAL"/>
  </r>
  <r>
    <n v="243"/>
    <x v="2"/>
    <s v="200-GTI-0125-2021"/>
    <s v="200-PS-1589-2021"/>
    <s v="Prestación de servicios profesionales como líder funcional módulo ARIBA de la solución tecnológica ERP SAP, de acuerdo con las necesidades de EMCALI en el proceso de Gestionar Tecnología de Informática"/>
    <n v="16800000"/>
    <n v="11200000"/>
    <n v="28000000"/>
    <s v="CONTRATADO"/>
    <s v="HASTA EL 30 DE NOV DE 2021"/>
    <s v="NATURAL"/>
  </r>
  <r>
    <n v="244"/>
    <x v="2"/>
    <s v="200-GTI-0126-2021"/>
    <s v="200-PS-1796-2021"/>
    <s v="Prestación de Servicios profesionales de apoyo  en el módulo HCM relacionados con el proyecto de la Solución Tecnologica ERP SAP  para el proceso de Gestionar Tecnología de Informática"/>
    <n v="16800000"/>
    <m/>
    <n v="16800000"/>
    <s v="CONTRATADO"/>
    <s v="HASTA EL 30 DE NOVIEMBRE DE 2021"/>
    <s v="NATURAL"/>
  </r>
  <r>
    <n v="245"/>
    <x v="2"/>
    <s v="200-GTI-0128-2021"/>
    <s v="200-PS-1716-2021"/>
    <s v="Prestación de  servicios profesionales especializado de migración de datos y demás procesos relacionados con la  solución tecnológica ERP SAP y gestión de relacionamiento de tecnología de informática."/>
    <n v="15900000"/>
    <m/>
    <n v="15900000"/>
    <s v="CONTRATADO"/>
    <s v="HASTA EL 30 DE NOVIEMBRE DE 2021"/>
    <s v="NATURAL"/>
  </r>
  <r>
    <n v="246"/>
    <x v="2"/>
    <s v="200-GTI-0129-2021"/>
    <s v="200-PS-1634-2021"/>
    <s v="Prestación de servicios profesionales  de apoyo  a la Gestión funcional  como lider módulo BPC  Planificación  y Consolidación Financiera y de apoyo a los módulos financieros  en  la solución tecnológica ERP SAP, de acuerdo con las necesidades de EMCALI en el proceso de Gestionar Tecnología de Informática."/>
    <n v="16500000"/>
    <m/>
    <n v="16500000"/>
    <s v="CONTRATADO"/>
    <s v="HASTA EL 31 DE OCTUBRE DE 2021"/>
    <s v="NATURAL"/>
  </r>
  <r>
    <n v="247"/>
    <x v="2"/>
    <s v="200-GTI-0130-2021"/>
    <s v="200-PS-1616-2021"/>
    <s v="Prestación de servicios profesionales de apoyo  en el frente de procesos relacionada con el Sistema de Gestión de Calidad y Riesgos,  de la solución tecnológica ERP SAP, de acuerdo con las necesidades de EMCALI en el proceso de Gestionar Tecnología de Informática."/>
    <n v="9900000"/>
    <m/>
    <n v="9900000"/>
    <s v="CONTRATADO"/>
    <s v="HASTA EL 31 DE OCTUBRE DE 2021"/>
    <s v="NATURAL"/>
  </r>
  <r>
    <n v="248"/>
    <x v="2"/>
    <s v="200-GTI-0134-2021"/>
    <s v="200-PS-1883-2021"/>
    <s v="Prestación de servicios profesionales de apoyo como líder en el frente de procesos relacionada con el Sistema de Gestión de Calidad y Riesgos,  de la solución tecnológica ERP SAP, de acuerdo con las necesidades de EMCALI en el proceso de Gestionar Tecnología de Informática"/>
    <n v="11000000"/>
    <m/>
    <n v="11000000"/>
    <s v="CONTRATADO"/>
    <s v="HASTA EL 30 DE  JUNIO DE 2022"/>
    <s v="NATURAL"/>
  </r>
  <r>
    <n v="249"/>
    <x v="2"/>
    <s v="200-GTI-0135-2021"/>
    <s v="200-PS-1619-2021"/>
    <s v="Prestación de servicios profesionales de apoyo funcional en el módulo GL Contabilidad de la solución tecnológica ERP SAP, de acuerdo con las necesidades de EMCALI en el proceso de Gestionar Tecnología de Informática."/>
    <n v="12600000"/>
    <m/>
    <n v="12600000"/>
    <s v="CONTRATADO"/>
    <s v="HASTA EL 31 DE OCTUBRE DE 2021"/>
    <s v="NATURAL"/>
  </r>
  <r>
    <n v="250"/>
    <x v="2"/>
    <s v="200-GTI-0136-2021"/>
    <s v="200-PS-1646-2021"/>
    <s v="Prestación de servicios profesionales de apoyo  en el frente de procesos relacionada con el Sistema de Gestión de Calidad,  de la solución tecnológica ERP SAP, de acuerdo con las necesidades de EMCALI en el proceso de Gestionar Tecnología de Informática."/>
    <n v="12600000"/>
    <m/>
    <n v="12600000"/>
    <s v="CONTRATADO"/>
    <s v="HASTA EL 13 DE NOVIEMBRE DE 2021"/>
    <s v="NATURAL"/>
  </r>
  <r>
    <n v="251"/>
    <x v="2"/>
    <s v="200-GTI-0137-2021"/>
    <s v="200-PS-1644-2021"/>
    <s v="Prestación de servicios profesionales de apoyo a la gestión en el módulo MM, ARIBA y demás módulos  de la solución tecnológica ERP SAP, de acuerdo con las necesidades de EMCALI en el proceso de Gestionar Tecnología de Informática."/>
    <n v="14700000"/>
    <m/>
    <n v="14700000"/>
    <s v="CONTRATADO"/>
    <s v="HASTA EL 13 DE NOVIEMBRE DE 2021"/>
    <s v="NATURAL"/>
  </r>
  <r>
    <n v="252"/>
    <x v="2"/>
    <s v="200-GTI-0138-2021"/>
    <s v="200-PS-1718-2021"/>
    <s v="Prestación de servicios de apoyo  en el frente de procesos y datos  relacionada con la solución tecnológica ERP SAP, de acuerdo con las necesidades de EMCALI en el proceso de Gestionar Tecnología de Informática."/>
    <n v="7500000"/>
    <m/>
    <n v="7500000"/>
    <s v="CONTRATADO"/>
    <s v="HASTA EL 31 DE OCTUBRE DE 2021"/>
    <s v="NATURAL"/>
  </r>
  <r>
    <n v="253"/>
    <x v="2"/>
    <s v="200-GTI-0139-2021"/>
    <s v="200-PS-1645-2021"/>
    <s v="Prestación de servicios profesionales para dar apoyo a la Gestión funcional en el módulo FM Presupuesto  y BPC  Planificación y Consolidación Financiera de la solución tecnológica ERP SAP, de acuerdo con las necesidades de EMCALI en el proceso de Gestionar Tecnología de Informática."/>
    <n v="13500000"/>
    <m/>
    <n v="13500000"/>
    <s v="CONTRATADO"/>
    <s v="HASTA EL 13 DE NOVIEMBRE DE 2021"/>
    <s v="NATURAL"/>
  </r>
  <r>
    <n v="254"/>
    <x v="2"/>
    <s v="200-GTI-0140-2021"/>
    <s v="200-PS-1635-2021"/>
    <s v="Prestación de Servicios profesionales de apoyo a los procesos relacionados con la Solución Tecnologica ERP SAP  y gestion de relacionamiento de Tecnología de la Información  para el proceso de Gestionar Tecnología de Informática"/>
    <n v="16500000"/>
    <m/>
    <n v="16500000"/>
    <s v="CONTRATADO"/>
    <s v="HASTA EL 31 DE OCTUBRE DE 2021"/>
    <s v="NATURAL"/>
  </r>
  <r>
    <n v="255"/>
    <x v="2"/>
    <s v="200-GTI-0141-2021"/>
    <s v="200-PS-1719-2021"/>
    <s v="Prestación de Servicios profesionales de apoyo a los procesos relacionados  con la Gestión del Cambio  en la implementación y mejora de la Solución Tecnologica ERP SAP  y gestion de relacionamiento de Tecnología de la Información  para el proceso de Gestionar Tecnología de Informática"/>
    <n v="13500000"/>
    <m/>
    <n v="13500000"/>
    <s v="CONTRATADO"/>
    <s v="HASTA EL 30 DE NOVIEMBRE DE 2021"/>
    <s v="NATURAL"/>
  </r>
  <r>
    <n v="256"/>
    <x v="2"/>
    <s v="200-GTI-0142-2021"/>
    <s v="200-PS-1698-2021"/>
    <s v="Prestación de servicios profesionales de apoyo  a los lideres funcionales de los diferentes módulos,  en el frente de procesos relacionada con el Sistema de Gestión de Calidad, Riesgos y apoyo en datos,  de la solución tecnológica ERP SAP, de acuerdo con las necesidades de EMCALI en el proceso de Gestionar Tecnología de Informática."/>
    <n v="14400000"/>
    <m/>
    <n v="14400000"/>
    <s v="CONTRATADO"/>
    <s v="HASTA EL 24 DE NOVIEMBRE DE 2021"/>
    <s v="NATURAL"/>
  </r>
  <r>
    <n v="257"/>
    <x v="2"/>
    <s v="200-GTI-0143-2021"/>
    <s v="200-PS-1717-2021"/>
    <s v="Prestación de Servicios profesionales de apoyo a los procesos relacionados  en el frente de gestión del cambio  medios y audivisuales en la Solución Tecnologica ERP SAP  y gestion de relacionamiento de Tecnología de la Información  para el proceso de Gestionar Tecnología de Informática"/>
    <n v="10500000"/>
    <m/>
    <n v="10500000"/>
    <s v="CONTRATADO"/>
    <s v="HASTA EL 30 DE NOVIEMBRE DE 2021"/>
    <s v="NATURAL"/>
  </r>
  <r>
    <n v="258"/>
    <x v="2"/>
    <s v="200-GTI-0144-2021"/>
    <s v="200-PS-1647-2021"/>
    <s v="Prestación de servicios profesionales para dar apoyo a la Gestión funcional en el módulo MM y ARIBA de la solución tecnológica ERP SAP, de acuerdo con las necesidades de EMCALI en el proceso de Gestionar Tecnología de Informática."/>
    <n v="13500000"/>
    <m/>
    <n v="13500000"/>
    <s v="CONTRATADO"/>
    <s v="HASTA EL 13 DE NOVIEMBRE DE 2021"/>
    <s v="NATURAL"/>
  </r>
  <r>
    <n v="259"/>
    <x v="2"/>
    <s v="200-GTI-0145-2021"/>
    <s v="200-PS-1720-2021"/>
    <s v="Prestación de servicios de apoyo  en el frente de procesos relacionada con el Sistema de Gestión de Calidad,  de la solución tecnológica ERP SAP, de acuerdo con las necesidades de EMCALI en el proceso de Gestionar Tecnología de Informática."/>
    <n v="7500000"/>
    <m/>
    <n v="7500000"/>
    <s v="CONTRATADO"/>
    <s v="HASTA EL 30 DE NOVIEMBRE DE 2021"/>
    <s v="NATURAL"/>
  </r>
  <r>
    <n v="260"/>
    <x v="2"/>
    <s v="200-GTI-0146-2021"/>
    <s v="200-PS-1680-2021"/>
    <s v="Prestación de servicios de apoyo en las tareas de los modulos AP-TR, BCM, TRM  de la solución tecnológica ERP SAP, de acuerdo con las necesidades de EMCALI en el proceso de Gestionar Tecnología de Informática."/>
    <n v="9600000"/>
    <m/>
    <n v="9600000"/>
    <s v="CONTRATADO"/>
    <s v="HASTA EL 23 DE NOVIEMBRE DE 2021"/>
    <s v="NATURAL"/>
  </r>
  <r>
    <n v="261"/>
    <x v="2"/>
    <s v="200-GTI-0147-2021"/>
    <s v="200-PS-1697-2021"/>
    <s v="Prestación de servicios profesionales para dar apoyo a la Gestión de los procesos relacionados  con la  Solución Tecnologica ERP SAP, de acuerdo con las necesidades de EMCALI para el proceso de Gestionar Tecnología de Informática"/>
    <n v="12000000"/>
    <m/>
    <n v="12000000"/>
    <s v="CONTRATADO"/>
    <s v="HASTA EL 24 DE NOVIEMBRE DE 2021"/>
    <s v="NATURAL"/>
  </r>
  <r>
    <n v="262"/>
    <x v="2"/>
    <s v="200-GTI-0148-2021"/>
    <s v="200-PS-1677-2021"/>
    <s v="Prestación de servicios  de apoyo  en el frente de procesos relacionada con el Sistema de Gestión de Calidad,  de la solución tecnológica ERP SAP, de acuerdo con las necesidades de EMCALI en el proceso de Gestionar Tecnología de Informática."/>
    <n v="10500000"/>
    <m/>
    <n v="10500000"/>
    <s v="CONTRATADO"/>
    <s v="HASTA EL 23 DE NOVIEMBRE DE 2021"/>
    <s v="NATURAL"/>
  </r>
  <r>
    <n v="263"/>
    <x v="2"/>
    <s v="200-GTI-0149-2021"/>
    <s v="200-PS-1678-2021"/>
    <s v="Prestación de servicios profesionales para dar apoyo a la Gestión funcional en el módulo GL Contabilidad de la solución tecnológica ERP SAP, de acuerdo con las necesidades de EMCALI en el proceso de Gestionar Tecnología de Informática."/>
    <n v="13500000"/>
    <m/>
    <n v="13500000"/>
    <s v="CONTRATADO"/>
    <s v="HASTA EL 23 DE NOVIEMBRE DE 2021"/>
    <s v="NATURAL"/>
  </r>
  <r>
    <n v="264"/>
    <x v="2"/>
    <s v="200-GTI-0150-2021"/>
    <s v="200-PS-1695-2021"/>
    <s v="Prestación de servicios profesionales para dar apoyo a la Gestión de los procesos relacionados  con la  Solución Tecnologica ERP SAP, de acuerdo con las necesidades de EMCALI para el proceso de Gestionar Tecnología de Informática"/>
    <n v="15000000"/>
    <m/>
    <n v="15000000"/>
    <s v="CONTRATADO"/>
    <s v="HASTA EL 24 DE NOVIEMBRE DE 2021"/>
    <s v="NATURAL"/>
  </r>
  <r>
    <n v="265"/>
    <x v="2"/>
    <s v="200-GTI-0151-2021"/>
    <s v="200-PS-1696-2021"/>
    <s v="Prestación de Servicios profesionales especializado de migración de datos  y demás  procesos relacionados con la Solución Tecnologica ERP SAP  y gestion de relacionamiento de Tecnología de la Información  para el proceso de Gestionar Tecnología de Informática"/>
    <n v="15000000"/>
    <m/>
    <n v="15000000"/>
    <s v="CONTRATADO"/>
    <s v="HASTA EL 24 DE NOVIEMBRE DE 2021"/>
    <s v="NATURAL"/>
  </r>
  <r>
    <n v="266"/>
    <x v="2"/>
    <s v="200-GTI-0152-2021"/>
    <s v="200-PS-1682-2021"/>
    <s v="Prestación de Servicios profesionales especializado de migración de datos  y demás  procesos relacionados con  el proyecto de la Solución Tecnologica ERP SAP  y gestion de relacionamiento de Tecnología de la Información  para el proceso de Gestionar Tecnología de Informática"/>
    <n v="15000000"/>
    <m/>
    <n v="15000000"/>
    <s v="CONTRATADO"/>
    <s v="HASTA EL 23 DE NOVIEMBRE DE 2021"/>
    <s v="NATURAL"/>
  </r>
  <r>
    <n v="267"/>
    <x v="2"/>
    <s v="200-GTI-0153-2021"/>
    <s v="200-PS-1636-2021"/>
    <s v="Prestación de servicios profesionales especializado de apoyo y acompañamiento funcional y  técnico en el módulo SAP PM - Mantenimiento de la solución tecnológica ERP SAP, de acuerdo con las necesidades de EMCALI en el proceso de Gestionar Tecnología de Informática."/>
    <n v="21000000"/>
    <m/>
    <n v="21000000"/>
    <s v="CONTRATADO"/>
    <s v="HASTA EL 31 DE OCTUBRE DE 2021"/>
    <s v="NATURAL"/>
  </r>
  <r>
    <n v="268"/>
    <x v="2"/>
    <s v="200-GTI-0154-2021"/>
    <s v="200-PS-1681-2021"/>
    <s v="Prestación de servicios profesionales especializado de apoyo y acompañamiento funcional y  técnico en el módulo BO de la solución tecnológica ERP SAP remoto, de acuerdo con las necesidades de EMCALI en el proceso de Gestionar Tecnología de Informática."/>
    <n v="23100000"/>
    <m/>
    <n v="23100000"/>
    <s v="CONTRATADO"/>
    <s v="HASTA EL 23 DE NOVIEMBRE DE 2021"/>
    <s v="NATURAL"/>
  </r>
  <r>
    <n v="269"/>
    <x v="2"/>
    <s v="200-GTI-0155-2021"/>
    <s v="200-PS-1683-2021"/>
    <s v="Prestación de servicios profesionales especializado de apoyo y acompañamiento funcional y  técnico en el módulo PO de la solución tecnológica ERP SAP remoto, de acuerdo con las necesidades de EMCALI en el proceso de Gestionar Tecnología de Informática."/>
    <n v="22500000"/>
    <m/>
    <n v="22500000"/>
    <s v="CONTRATADO"/>
    <s v="HASTA EL 23 DE NOVIEMBRE DE 2021"/>
    <s v="NATURAL"/>
  </r>
  <r>
    <n v="270"/>
    <x v="2"/>
    <s v="200-GTI-0156-2021"/>
    <s v="200-PS-1694-2021"/>
    <s v="Prestación de Servicios especializado de apoyo y experto en SAP en el módulo MM de la Solución Tecnologica ERP SAP  y gestion de relacionamiento de Tecnología de la Información  para el proceso de Gestionar Tecnología de Informática"/>
    <n v="24000000"/>
    <m/>
    <n v="24000000"/>
    <s v="CONTRATADO"/>
    <s v="HASTA EL 24 DE NOVIEMBRE DE 2021"/>
    <s v="NATURAL"/>
  </r>
  <r>
    <n v="271"/>
    <x v="2"/>
    <s v="200-GTI-0157-2021"/>
    <s v="200-PS-1929-2021"/>
    <s v="Prestación de Servicios profesionales de apoyo  funcional como experto SAP en el módulo GL y los procesos relacionados con la Solución Tecnológica ERP SAP  y gestión de relacionamiento de Tecnología de la Información  para el proceso de Gestionar Tecnología de Informática"/>
    <n v="11000000"/>
    <m/>
    <n v="11000000"/>
    <s v="CONTRATADO"/>
    <s v="HASTA EL 30 DE  JUNIO DE 2022"/>
    <s v="NATURAL"/>
  </r>
  <r>
    <n v="272"/>
    <x v="2"/>
    <s v="200-GTI-0159-2021"/>
    <s v="200-PS-1795-2021"/>
    <s v="Prestación de Servicios profesionales de apoyo a los procesos relacionados con la Solución Tecnologica ERP SAP  y gestion de relacionamiento de Tecnología de la Información  para el proceso de Gestionar Tecnología de Informática"/>
    <n v="22500000"/>
    <m/>
    <n v="22500000"/>
    <s v="CONTRATADO"/>
    <s v="HASTA EL 30 DE NOVIEMBRE DE 2021"/>
    <s v="NATURAL"/>
  </r>
  <r>
    <n v="273"/>
    <x v="2"/>
    <s v="200-GTI-0160-2021"/>
    <s v="200-PS-1679-2021"/>
    <s v="Prestación de Servicios profesionales de apoyo a los procesos relacionados con la Solución Tecnologica ERP SAP  y gestion de relacionamiento de Tecnología de la Información  para el proceso de Gestionar Tecnología de Informática"/>
    <n v="24000000"/>
    <m/>
    <n v="24000000"/>
    <s v="CONTRATADO"/>
    <s v="HASTA EL 23 DE NOVIEMBRE DE 2021"/>
    <s v="NATURAL"/>
  </r>
  <r>
    <n v="274"/>
    <x v="2"/>
    <s v="200-GTI-0161-2021"/>
    <s v="200-PS-1637-2021"/>
    <s v="Prestación de Servicios profesionales de apoyo a los procesos relacionados con la Solución Tecnologica ERP SAP  y gestion de relacionamiento de Tecnología de la Información  para el proceso de Gestionar Tecnología de Informática"/>
    <n v="13500000"/>
    <m/>
    <n v="13500000"/>
    <s v="CONTRATADO"/>
    <s v="HASTA EL 31 DE OCTUBRE DE 2021"/>
    <s v="NATURAL"/>
  </r>
  <r>
    <n v="275"/>
    <x v="2"/>
    <s v="200-GTI-0164-2021"/>
    <s v="200-PS-1571-2021"/>
    <s v="Servicios técnicos de apoyo para atender y solucionar solicitudes de los Sistemas de Información utilizando los marcos de trabajo y metodológicos establecidos por EMCALI, y realizar todo para el proceso de Gestionar Tecnología de Informática"/>
    <n v="15730000"/>
    <m/>
    <n v="15730000"/>
    <s v="CONTRATADO"/>
    <s v="HASTA EL 31 DE DICIEMBRE DE 2021"/>
    <s v="NATURAL"/>
  </r>
  <r>
    <n v="276"/>
    <x v="2"/>
    <s v="200-GTI-0165-2021"/>
    <s v="200-PS-1572-2021"/>
    <s v="Servicios técnicos de apoyo para atender y solucionar solicitudes de los Sistemas de Información utilizando los marcos de trabajo y metodológicos establecidos por EMCALI, y realizar todo para el proceso de Gestionar Tecnología de Informática"/>
    <n v="15730000"/>
    <m/>
    <n v="15730000"/>
    <s v="CONTRATADO"/>
    <s v="HASTA EL 31 DE DICIEMBRE DE 2021"/>
    <s v="NATURAL"/>
  </r>
  <r>
    <n v="277"/>
    <x v="2"/>
    <s v="200-GTI-0166-2021"/>
    <s v="200-PS-1573-2021"/>
    <s v="Servicios de apoyo asistencial y funcional de soluciones tecnológicas y de apoyo a la gestión de TI para el proceso de Gestionar Tecnología de Informática"/>
    <n v="11599500"/>
    <m/>
    <n v="11599500"/>
    <s v="CONTRATADO"/>
    <s v="HASTA EL 31 DE DICIEMBRE DE 2021"/>
    <s v="NATURAL"/>
  </r>
  <r>
    <n v="278"/>
    <x v="2"/>
    <s v="200-GTI-0167-2021"/>
    <s v="200-PS-1574-2021"/>
    <s v="Servicios técnicos de apoyo a los procesos relacionados con la Gestión de proyectos y gestion de relacionamiento de Tecnología de la Información, y realizar todo para el proceso de Gestionar Tecnología de Informática."/>
    <n v="15730000"/>
    <m/>
    <n v="15730000"/>
    <s v="CONTRATADO"/>
    <s v="HASTA EL 31 DE DICIEMBRE DE 2021"/>
    <s v="NATURAL"/>
  </r>
  <r>
    <n v="279"/>
    <x v="2"/>
    <s v="200-GTI-0168-2021"/>
    <s v="200-PS-1617-2021"/>
    <s v="Servicios técnicos de apoyo funcional y  técnico para implementación de soluciones  tecnológicas y de apoyo a la gestión de la infraestructura  TI y Software Base, y realizar todo para el proceso de Gestionar Tecnología de Información."/>
    <n v="10545000"/>
    <m/>
    <n v="10545000"/>
    <s v="CONTRATADO"/>
    <s v="HASTA EL 31 DE DICIEMBRE DE 2021"/>
    <s v="NATURAL"/>
  </r>
  <r>
    <n v="280"/>
    <x v="2"/>
    <s v="200-GTI-0186-2021"/>
    <s v="200-PS-1814-2021"/>
    <s v="Prestación de servicios profesionales para dar apoyo a la Gestión de los procesos relacionados  con la  Solución Tecnologica ERP SAP, de acuerdo con las necesidades de EMCALI para el proceso de Gestionar Tecnología de Informática"/>
    <n v="10300000"/>
    <m/>
    <n v="10300000"/>
    <s v="CONTRATADO"/>
    <s v="HASTA EL 30 DE NOVIEMBRE DE 2021"/>
    <s v="NATURAL"/>
  </r>
  <r>
    <n v="281"/>
    <x v="2"/>
    <s v="200-GTI-0187-2021"/>
    <s v="200-PS-1813-2021"/>
    <s v="Prestación de servicios profesionales para dar apoyo a la Gestión de los procesos relacionados  con la  Solución Tecnologica ERP SAP, de acuerdo con las necesidades de EMCALI para el proceso de Gestionar Tecnología de Informática"/>
    <n v="5700000"/>
    <m/>
    <n v="5700000"/>
    <s v="CONTRATADO"/>
    <s v="HASTA EL 30 DE NOVIEMBRE DE 2021"/>
    <s v="NATURAL"/>
  </r>
  <r>
    <n v="282"/>
    <x v="2"/>
    <s v="200-GTI-0188-2021"/>
    <s v="200-PS-1815-2021"/>
    <s v="Prestación de servicios profesionales para dar apoyo en el módulo BO y en frente de procesos del proyecto a la Gestión de los procesos relacionados  con la  Solución Tecnologica ERP SAP, de acuerdo con las necesidades de EMCALI para el proceso de Gestionar Tecnología de Informática"/>
    <n v="9200000"/>
    <m/>
    <n v="9200000"/>
    <s v="CONTRATADO"/>
    <s v="HASTA EL 30 DE NOVIEMBRE DE 2021"/>
    <s v="NATURAL"/>
  </r>
  <r>
    <n v="283"/>
    <x v="2"/>
    <s v="200-GTI-0189-2021"/>
    <s v="200-PS-1833-2021"/>
    <s v="Prestación de servicios de apoyo a la Gestión de los procesos relacionados con la Solución Tecnológica ERP SAP, de acuerdo con las necesidades de EMCALI para el proceso de Gestionar Tecnología de Informática"/>
    <n v="4400000"/>
    <m/>
    <n v="4400000"/>
    <s v="CONTRATADO"/>
    <s v="HASTA EL 30 DE  JUNIO DE 2022"/>
    <s v="NATURAL"/>
  </r>
  <r>
    <n v="284"/>
    <x v="2"/>
    <s v="200-GTI-0203-2021"/>
    <s v="200-PS-1917-2021"/>
    <s v="Prestación de servicios profesionales de apoyo  en el frente de procesos relacionada con el Sistema de Gestión de Calidad y Riesgos,  de la solución tecnológica ERP SAP, de acuerdo con las necesidades de EMCALI en el proceso de Gestionar Tecnología de Informática."/>
    <n v="26400000"/>
    <m/>
    <n v="26400000"/>
    <s v="CONTRATADO"/>
    <s v="HASTA EL 30 DE  JUNIO DE 2022"/>
    <s v="NATURAL"/>
  </r>
  <r>
    <n v="285"/>
    <x v="2"/>
    <s v="200-GTI-0204-2021"/>
    <s v="200-PS-1918-2021"/>
    <s v="Prestación de servicios profesionales para dar apoyo a la Gestión funcional en el módulo FM Presupuesto  y BPC  Planificación y Consolidación Financiera de la solución tecnológica ERP SAP, de acuerdo con las necesidades de EMCALI en el proceso de Gestionar Tecnología de Informática."/>
    <n v="36000000"/>
    <m/>
    <n v="36000000"/>
    <s v="CONTRATADO"/>
    <s v="HASTA EL 30 DE  JUNIO DE 2022"/>
    <s v="NATURAL"/>
  </r>
  <r>
    <n v="286"/>
    <x v="2"/>
    <s v="200-GTI-0205-2021"/>
    <s v="200-PS-1919-2021"/>
    <s v="Prestación de servicios profesionales de apoyo funcional en el módulo GL Contabilidad de la solución tecnológica ERP SAP, de acuerdo con las necesidades de EMCALI en el proceso de Gestionar Tecnología de Informática."/>
    <n v="33600000"/>
    <m/>
    <n v="33600000"/>
    <s v="CONTRATADO"/>
    <s v="HASTA EL 30 DE  JUNIO DE 2022"/>
    <s v="NATURAL"/>
  </r>
  <r>
    <n v="287"/>
    <x v="2"/>
    <s v="200-GTI-0206-2021"/>
    <s v="200-PS-1920-2021"/>
    <s v="Prestación de servicios profesionales  de apoyo  a la Gestión funcional  como lider módulo BPC  Planificación  y Consolidación Financiera y de apoyo a los módulos financieros  en  la solución tecnológica ERP SAP, de acuerdo con las necesidades de EMCALI en el proceso de Gestionar Tecnología de Informática."/>
    <n v="44000000"/>
    <m/>
    <n v="44000000"/>
    <s v="CONTRATADO"/>
    <s v="HASTA EL 30 DE  JUNIO DE 2022"/>
    <s v="NATURAL"/>
  </r>
  <r>
    <n v="288"/>
    <x v="2"/>
    <s v="200-GTI-0207-2021"/>
    <s v="200-PS-1921-2021"/>
    <s v="Prestación de Servicios profesionales de apoyo a los procesos relacionados con la Solución Tecnologica ERP SAP  y gestion de relacionamiento de Tecnología de la Información  para el proceso de Gestionar Tecnología de Informática"/>
    <n v="44000000"/>
    <m/>
    <n v="44000000"/>
    <s v="CONTRATADO"/>
    <s v="HASTA EL 30 DE  JUNIO DE 2022"/>
    <s v="NATURAL"/>
  </r>
  <r>
    <n v="289"/>
    <x v="2"/>
    <s v="200-GTI-0208-2021"/>
    <s v="200-PS-1922-2021"/>
    <s v="Prestación de servicios profesionales especializado de apoyo y acompañamiento funcional y  técnico en el módulo SAP PM - Mantenimiento de la solución tecnológica ERP SAP, de acuerdo con las necesidades de EMCALI en el proceso de Gestionar Tecnología de Informática."/>
    <n v="56000000"/>
    <m/>
    <n v="56000000"/>
    <s v="CONTRATADO"/>
    <s v="HASTA EL 30 DE  JUNIO DE 2022"/>
    <s v="NATURAL"/>
  </r>
  <r>
    <n v="290"/>
    <x v="2"/>
    <s v="200-GTI-0209-2021"/>
    <s v="200-PS-1923-2021"/>
    <s v="Prestación de Servicios profesionales de apoyo a los procesos relacionados con la Solución Tecnologica ERP SAP  y gestion de relacionamiento de Tecnología de la Información  para el proceso de Gestionar Tecnología de Informática"/>
    <n v="36000000"/>
    <m/>
    <n v="36000000"/>
    <s v="CONTRATADO"/>
    <s v="HASTA EL 30 DE  JUNIO DE 2022"/>
    <s v="NATURAL"/>
  </r>
  <r>
    <n v="291"/>
    <x v="2"/>
    <s v="200-GTI-0210-2021"/>
    <s v="200-PS-1924-2021"/>
    <s v="Prestación de servicios de apoyo  en el frente de procesos y datos  relacionada con la solución tecnológica ERP SAP, de acuerdo con las necesidades de EMCALI en el proceso de Gestionar Tecnología de Informática."/>
    <n v="20000000"/>
    <m/>
    <n v="20000000"/>
    <s v="CONTRATADO"/>
    <s v="HASTA EL 30 DE  JUNIO DE 2022"/>
    <s v="NATURAL"/>
  </r>
  <r>
    <n v="292"/>
    <x v="2"/>
    <s v="200-GTI-0211-2021"/>
    <s v="200-PS-1928-2021"/>
    <s v="Prestación de Servicios profesionales de apoyo a los procesos relacionados con la Solución Tecnológica ERP SAP y gestión de relacionamiento de Tecnología de la Información para el proceso de Gestionar Tecnología de Informática"/>
    <n v="33600000"/>
    <m/>
    <n v="33600000"/>
    <s v="CONTRATADO"/>
    <s v="HASTA EL 30 DE  JUNIO DE 2022"/>
    <s v="NATURAL"/>
  </r>
  <r>
    <n v="293"/>
    <x v="2"/>
    <s v="200-GTI-0212-2021"/>
    <s v="200-PS-1964-2021"/>
    <s v="Prestación de servicios profesionales de apoyo a la gestión en el módulo MM, ARIBA y demás módulos  de la solución tecnológica ERP SAP, de acuerdo con las necesidades de EMCALI en el proceso de Gestionar Tecnología de Informática."/>
    <n v="37695000"/>
    <m/>
    <n v="37695000"/>
    <s v="CONTRATADO"/>
    <s v="HASTA EL 30 DE  JUNIO DE 2022"/>
    <s v="NATURAL"/>
  </r>
  <r>
    <n v="294"/>
    <x v="2"/>
    <s v="200-GTI-0213-2021"/>
    <s v="200-PS-1965-2021"/>
    <s v="Prestación de servicios profesionales para dar apoyo a la Gestión funcional en el módulo FM Presupuesto  y BPC  Planificación y Consolidación Financiera de la solución tecnológica ERP SAP, de acuerdo con las necesidades de EMCALI en el proceso de Gestionar Tecnología de Informática."/>
    <n v="33975000"/>
    <m/>
    <n v="33975000"/>
    <s v="CONTRATADO"/>
    <s v="HASTA EL 30 DE  JUNIO DE 2022"/>
    <s v="NATURAL"/>
  </r>
  <r>
    <n v="295"/>
    <x v="2"/>
    <s v="200-GTI-0214-2021"/>
    <s v="200-PS-2104-2021"/>
    <s v="Prestación de servicios profesionales para dar apoyo en los diferentes  módulos del proyecto relacionados  con la  Solución Tecnológica ERP SAP, de acuerdo con las necesidades de EMCALI para el proceso de Gestionar Tecnología de Informática"/>
    <n v="24500000"/>
    <m/>
    <n v="24500000"/>
    <s v="CONTRATADO"/>
    <s v="HASTA EL 30 DE  JUNIO DE 2022"/>
    <s v="NATURAL"/>
  </r>
  <r>
    <n v="296"/>
    <x v="2"/>
    <s v="200-GTI-0215-2021"/>
    <s v="200-PS-1966-2021"/>
    <s v="Prestación de servicios profesionales para dar apoyo a la Gestión funcional en el módulo MM y ARIBA de la solución tecnológica ERP SAP, de acuerdo con las necesidades de EMCALI en el proceso de Gestionar Tecnología de Informática."/>
    <n v="33975000"/>
    <m/>
    <n v="33975000"/>
    <s v="CONTRATADO"/>
    <s v="HASTA EL 30 DE  JUNIO DE 2022"/>
    <s v="NATURAL"/>
  </r>
  <r>
    <n v="297"/>
    <x v="2"/>
    <s v="200-GTI-0216-2021"/>
    <s v="200-PS-1999-2021"/>
    <s v="Prestación de servicios  de apoyo  en el frente de procesos relacionada con el Sistema de Gestión de Calidad,  de la solución tecnológica ERP SAP, de acuerdo con las necesidades de EMCALI en el proceso de Gestionar Tecnología de Informática."/>
    <n v="22200000"/>
    <m/>
    <n v="22200000"/>
    <s v="CONTRATADO"/>
    <s v="HASTA EL 30 DE  ABRIL DE 2022"/>
    <s v="NATURAL"/>
  </r>
  <r>
    <n v="298"/>
    <x v="2"/>
    <s v="200-GTI-0217-2021"/>
    <s v="200-PS-1998-2021"/>
    <s v="Prestación de servicios profesionales para dar apoyo a la Gestión funcional en el módulo GL Contabilidad de la solución tecnológica ERP SAP, de acuerdo con las necesidades de EMCALI en el proceso de Gestionar Tecnología de Informática."/>
    <n v="30600000"/>
    <m/>
    <n v="30600000"/>
    <s v="CONTRATADO"/>
    <s v="HASTA EL 30 DE  JUNIO DE 2022"/>
    <s v="NATURAL"/>
  </r>
  <r>
    <n v="299"/>
    <x v="2"/>
    <s v="200-GTI-0218-2021"/>
    <s v="200-PS-2073-2021"/>
    <s v="Prestación de servicios profesionales para dar apoyo en el módulo BASIS del proyecto a la Gestión de los procesos relacionados  con la  Solución Tecnológica ERP SAP, de acuerdo con las necesidades de EMCALI para el proceso de Gestionar Tecnología de Informática"/>
    <n v="31500000"/>
    <m/>
    <n v="31500000"/>
    <s v="CONTRATADO"/>
    <s v="HASTA EL 30 DE  JUNIO DE 2022"/>
    <s v="NATURAL"/>
  </r>
  <r>
    <n v="300"/>
    <x v="2"/>
    <s v="200-GTI-0219-2021"/>
    <s v="200-PS-2050-2021"/>
    <s v="Prestación de servicios profesionales como lider funcional a la gestión en el módulo  PM  Mantenimiento de Planta de la solución tecnológica ERP SAP, de acuerdo con las necesidades de EMCALI en el proceso de Gestionar Tecnología de Informática"/>
    <n v="49571000"/>
    <m/>
    <n v="49571000"/>
    <s v="CONTRATADO"/>
    <s v="HASTA EL 30 DE  JUNIO DE 2022"/>
    <s v="NATURAL"/>
  </r>
  <r>
    <n v="301"/>
    <x v="2"/>
    <s v="200-GTI-0220-2021"/>
    <s v="200-PS-2004-2021"/>
    <s v="Prestación de servicios profesionales especializado de apoyo y acompañamiento funcional y  técnico en el módulo BO de la solución tecnológica ERP SAP remoto, de acuerdo con las necesidades de EMCALI en el proceso de Gestionar Tecnología de Informática."/>
    <n v="25550000"/>
    <m/>
    <n v="25550000"/>
    <s v="CONTRATADO"/>
    <s v="HASTA EL 30 DE  JUNIO DE 2022"/>
    <s v="NATURAL"/>
  </r>
  <r>
    <n v="302"/>
    <x v="2"/>
    <s v="200-GTI-0221-2021"/>
    <s v="200-PS-2005-2021"/>
    <s v="Prestación de Servicios profesionales especializado de migración de datos  y demás  procesos relacionados con  el proyecto de la Solución Tecnologica ERP SAP  y gestion de relacionamiento de Tecnología de la Información  para el proceso de Gestionar Tecnología de Informática"/>
    <n v="32800000"/>
    <m/>
    <n v="32800000"/>
    <s v="CONTRATADO"/>
    <s v="HASTA EL 30 DE  JUNIO DE 2022"/>
    <s v="NATURAL"/>
  </r>
  <r>
    <n v="303"/>
    <x v="2"/>
    <s v="200-GTI-0222-2021"/>
    <s v="200-PS-2006-2021"/>
    <s v="Prestación de servicios profesionales especializado de apoyo y acompañamiento funcional y  técnico en el módulo PO de la solución tecnológica ERP SAP remoto, de acuerdo con las necesidades de EMCALI en el proceso de Gestionar Tecnología de Informática."/>
    <n v="58400000"/>
    <m/>
    <n v="58400000"/>
    <s v="CONTRATADO"/>
    <s v="HASTA EL 30 DE  JUNIO DE 2022"/>
    <s v="NATURAL"/>
  </r>
  <r>
    <n v="304"/>
    <x v="2"/>
    <s v="200-GTI-0223-2021"/>
    <s v="200-PS-2007-2021"/>
    <s v="Prestación de Servicios especializado de apoyo y experto en SAP en el módulo MM de la Solución Tecnologica ERP SAP  y gestion de relacionamiento de Tecnología de la Información  para el proceso de Gestionar Tecnología de Informática"/>
    <n v="23500000"/>
    <m/>
    <n v="23500000"/>
    <s v="CONTRATADO"/>
    <s v="HASTA EL 30 DE  JUNIO DE 2022"/>
    <s v="NATURAL"/>
  </r>
  <r>
    <n v="305"/>
    <x v="2"/>
    <s v="200-GTI-0224-2021"/>
    <s v="200-PS-2008-2021"/>
    <s v="Prestación de servicios profesionales para dar apoyo a la Gestión de los procesos relacionados  con la  Solución Tecnologica ERP SAP, de acuerdo con las necesidades de EMCALI para el proceso de Gestionar Tecnología de Informática"/>
    <n v="61600000"/>
    <m/>
    <n v="61600000"/>
    <s v="CONTRATADO"/>
    <s v="HASTA EL 30 DE  JUNIO DE 2022"/>
    <s v="NATURAL"/>
  </r>
  <r>
    <n v="306"/>
    <x v="2"/>
    <s v="200-GTI-0225-2021"/>
    <s v="200-PS-2009-2021"/>
    <s v="Prestación de Servicios profesionales especializado de migración de datos  y demás  procesos relacionados con la Solución Tecnologica ERP SAP  y gestion de relacionamiento de Tecnología de la Información  para el proceso de Gestionar Tecnología de Informática"/>
    <n v="36800000"/>
    <m/>
    <n v="36800000"/>
    <s v="CONTRATADO"/>
    <s v="HASTA EL 30 DE  JUNIO DE 2022"/>
    <s v="NATURAL"/>
  </r>
  <r>
    <n v="307"/>
    <x v="2"/>
    <s v="200-GTI-0226-2021"/>
    <s v="200-PS-2010-2021"/>
    <s v="Prestación de servicios profesionales especializado de apoyo y acompañamiento funcional y  técnico en el módulo PO de la solución tecnológica ERP SAP remoto, de acuerdo con las necesidades de EMCALI en el proceso de Gestionar Tecnología de Informática."/>
    <n v="54900000"/>
    <m/>
    <n v="54900000"/>
    <s v="CONTRATADO"/>
    <s v="HASTA EL 30 DE  JUNIO DE 2022"/>
    <s v="NATURAL"/>
  </r>
  <r>
    <n v="308"/>
    <x v="2"/>
    <s v="200-GTI-0227-2021"/>
    <s v="200-PS-2011-2021"/>
    <s v="Prestación de Servicios especializado de apoyo y experto en SAP en el módulo MM de la Solución Tecnologica ERP SAP  y gestion de relacionamiento de Tecnología de la Información  para el proceso de Gestionar Tecnología de Informática"/>
    <n v="58400000"/>
    <m/>
    <n v="58400000"/>
    <s v="CONTRATADO"/>
    <s v="HASTA EL 30 DE  JUNIO DE 2022"/>
    <s v="NATURAL"/>
  </r>
  <r>
    <n v="309"/>
    <x v="2"/>
    <s v="200-GTI-0228-2021"/>
    <s v="200-PS-2012-2021"/>
    <s v="Prestación de servicios profesionales para dar apoyo a la Gestión de los procesos relacionados  con la  Solución Tecnologica ERP SAP, de acuerdo con las necesidades de EMCALI para el proceso de Gestionar Tecnología de Informática"/>
    <n v="36800000"/>
    <m/>
    <n v="36800000"/>
    <s v="CONTRATADO"/>
    <s v="HASTA EL 30 DE  JUNIO DE 2022"/>
    <s v="NATURAL"/>
  </r>
  <r>
    <n v="310"/>
    <x v="2"/>
    <s v="200-GTI-0231-2021"/>
    <s v="200-PS-2074-2021"/>
    <s v="Prestación de Servicios profesionales de apoyo a los procesos relacionados  en el frente de gestión del cambio  medios y audiovisuales en la Solución Tecnológica ERP SAP  y gestión de relacionamiento de Tecnología de la Información  para el proceso de Gestionar Tecnología de Informática"/>
    <n v="17500000"/>
    <m/>
    <n v="17500000"/>
    <s v="CONTRATADO"/>
    <s v="HASTA EL 30 DE  JUNIO DE 2022"/>
    <s v="NATURAL"/>
  </r>
  <r>
    <n v="311"/>
    <x v="2"/>
    <s v="200-GTI-0232-2021"/>
    <s v="200-PS-2044-2021"/>
    <s v="Prestación de Servicios profesionales de apoyo a los procesos relacionados  con la Gestión del Cambio  en la implementación y mejora de la Solución Tecnológica ERP SAP  y gestión de relacionamiento de Tecnología de la Información  para el proceso de Gestionar Tecnología de Informática"/>
    <n v="31500000"/>
    <m/>
    <n v="31500000"/>
    <s v="CONTRATADO"/>
    <s v="HASTA EL 30 DE  JUNIO DE 2022"/>
    <s v="NATURAL"/>
  </r>
  <r>
    <n v="312"/>
    <x v="2"/>
    <s v="200-GTI-0233-2021"/>
    <s v="200-PS-2045-2021"/>
    <s v="Prestación de servicios de apoyo  en el frente de procesos relacionada con el Sistema de Gestión de Calidad,  de la solución tecnológica ERP SAP, de acuerdo con las necesidades de EMCALI en el proceso de Gestionar Tecnología de Informática."/>
    <n v="17500000"/>
    <m/>
    <n v="17500000"/>
    <s v="CONTRATADO"/>
    <s v="HASTA EL 30 DE  JUNIO DE 2022"/>
    <s v="NATURAL"/>
  </r>
  <r>
    <n v="313"/>
    <x v="2"/>
    <s v="200-GTI-0234-2021"/>
    <s v="200-PS-2048-2021"/>
    <s v="Prestación de servicios profesionales para dar apoyo a la Gestión de los procesos relacionados  con la  Solución Tecnologica ERP SAP, de acuerdo con las necesidades de EMCALI para el proceso de Gestionar Tecnología de Informática"/>
    <n v="30100000"/>
    <m/>
    <n v="30100000"/>
    <s v="CONTRATADO"/>
    <s v="HASTA EL 30 DE  JUNIO DE 2022"/>
    <s v="NATURAL"/>
  </r>
  <r>
    <n v="314"/>
    <x v="2"/>
    <s v="200-GTI-0235-2021"/>
    <s v="200-PS-2046-2021"/>
    <s v="Prestación de Servicios profesionales de apoyo  en el módulo HCM relacionados con el proyecto de la Solución Tecnológica ERP SAP  para el proceso de Gestionar Tecnología de Informática"/>
    <n v="39200000"/>
    <m/>
    <n v="39200000"/>
    <s v="CONTRATADO"/>
    <s v="HASTA EL 30 DE  JUNIO DE 2022"/>
    <s v="NATURAL"/>
  </r>
  <r>
    <n v="315"/>
    <x v="2"/>
    <s v="200-GTI-0236-2021"/>
    <s v="200-PS-2047-2021"/>
    <s v="Prestación de servicios profesionales para dar apoyo a la Gestión de los procesos relacionados  con la  Solución Tecnológica ERP SAP, de acuerdo con las necesidades de EMCALI para el proceso de Gestionar Tecnología de Informática"/>
    <n v="17500000"/>
    <m/>
    <n v="17500000"/>
    <s v="CONTRATADO"/>
    <s v="HASTA EL 30 DE  JUNIO DE 2022"/>
    <s v="NATURAL"/>
  </r>
  <r>
    <n v="316"/>
    <x v="2"/>
    <s v="200-GTI-0237-2021"/>
    <s v="200-PS-2049-2021"/>
    <s v="Prestación de servicios de apoyo a la Gestión de los procesos relacionados con la Solución Tecnológica ERP SAP, de acuerdo con las necesidades de EMCALI para el proceso de Gestionar Tecnología de Informática"/>
    <n v="15400000"/>
    <m/>
    <n v="15400000"/>
    <s v="CONTRATADO"/>
    <s v="HASTA EL 30 DE  JUNIO DE 2022"/>
    <s v="NATURAL"/>
  </r>
  <r>
    <n v="317"/>
    <x v="2"/>
    <s v="200-GTI-0238-2021"/>
    <s v="200-PS-2075-2021"/>
    <s v="Prestación de servicios profesionales de apoyo como líder en el frente de procesos relacionada con el Sistema de Gestión de Calidad y Riesgos,  de la solución tecnológica ERP SAP, de acuerdo con las necesidades de EMCALI en el proceso de Gestionar Tecnología de Informática."/>
    <n v="39200000"/>
    <m/>
    <n v="39200000"/>
    <s v="CONTRATADO"/>
    <s v="HASTA EL 30 DE  JUNIO DE 2022"/>
    <s v="NATURAL"/>
  </r>
  <r>
    <n v="318"/>
    <x v="2"/>
    <s v="200-GTI-0239-2021"/>
    <s v="200-PS-2076-2021"/>
    <s v="Prestación de Servicios profesionales de apoyo  funcional como experto SAP en el módulo GL y los procesos relacionados con la Solución Tecnológica ERP SAP  y gestión de relacionamiento de Tecnología de la Información  para el proceso de Gestionar Tecnología de Informática"/>
    <n v="17500000"/>
    <m/>
    <n v="17500000"/>
    <s v="CONTRATADO"/>
    <s v="HASTA EL 30 DE  JUNIO DE 2022"/>
    <s v="NATURAL"/>
  </r>
  <r>
    <n v="319"/>
    <x v="2"/>
    <s v="200-GTI-0240-2021"/>
    <s v="200-PS-1927-2021"/>
    <s v="Prestación de servicios profesionales como líder funcional módulo ARIBA de la solución tecnológica ERP SAP, de acuerdo con las necesidades de EMCALI en el proceso de Gestionar Tecnología de Informática"/>
    <n v="43500000"/>
    <m/>
    <n v="43500000"/>
    <s v="CONTRATADO"/>
    <s v="HASTA EL 30 DE  JUNIO DE 2022"/>
    <s v="NATURAL"/>
  </r>
  <r>
    <n v="320"/>
    <x v="2"/>
    <s v="200-GTI-0250-2021"/>
    <s v="200-PS-2088-2021"/>
    <s v="Prestación de servicios profesionales para dar apoyo a la Gestión de los procesos relacionados con la Solución Tecnológica ERP SAP, de acuerdo con las necesidades de EMCALI para el proceso de Gestionar Tecnología de Informática"/>
    <n v="35000000"/>
    <m/>
    <n v="35000000"/>
    <s v="CONTRATADO"/>
    <s v="HASTA EL 30 DE  JUNIO DE 2022"/>
    <s v="NATURAL"/>
  </r>
  <r>
    <n v="321"/>
    <x v="2"/>
    <s v="200-GTI-0251-2021"/>
    <s v="200-PS-2087-2021"/>
    <s v="Prestación de servicios profesionales para dar apoyo en los módulos financieros y/o cualquier módulos relacionados con la Solución Tecnológica ERP SAP, de acuerdo con las necesidades de EMCALI para el proceso de Gestionar Tecnología de Informática"/>
    <n v="36400000"/>
    <m/>
    <n v="36400000"/>
    <s v="CONTRATADO"/>
    <s v="HASTA EL 30 DE  JUNIO DE 2022"/>
    <s v="NATURAL"/>
  </r>
  <r>
    <n v="322"/>
    <x v="2"/>
    <s v="200-GTI-0252-2021"/>
    <s v="200-PS-2086-2021"/>
    <s v="Prestación de servicios profesionales para dar apoyo a la Gestión de los procesos relacionados con la Solución Tecnológica ERP SAP, de acuerdo con las necesidades de EMCALI para el proceso de Gestionar Tecnología de Informática"/>
    <n v="35000000"/>
    <m/>
    <n v="35000000"/>
    <s v="CONTRATADO"/>
    <s v="HASTA EL 30 DE  JUNIO DE 2022"/>
    <s v="NATURAL"/>
  </r>
  <r>
    <n v="323"/>
    <x v="2"/>
    <s v="200-GTI-0253-2021"/>
    <s v="200-PS-2094-2021"/>
    <s v="Prestación de Servicios profesionales  de deseño, desrrolo, extración de datos y demás  procesos  necesarios para la entrega de información  del Sistema OPEN a  la Solución Tecnologica ERP SAP  y gestion de relacionamiento de Tecnología de la Información  para el proceso de Gestionar Tecnología de Informática"/>
    <n v="49000000"/>
    <m/>
    <n v="49000000"/>
    <s v="CONTRATADO"/>
    <s v="HASTA EL 30 DE  JUNIO DE 2022"/>
    <s v="NATURAL"/>
  </r>
  <r>
    <n v="324"/>
    <x v="2"/>
    <s v="200-GTI-0254-2021"/>
    <s v="200-PS-2083-2021"/>
    <s v="Prestación de servicios profesionales de apoyo  en el frente de procesos relacionada con el Sistema de Gestión de Calidad,  de la solución tecnológica ERP SAP, de acuerdo con las necesidades de EMCALI en el proceso de Gestionar Tecnología de Informática"/>
    <n v="25900000"/>
    <m/>
    <n v="25900000"/>
    <s v="CONTRATADO"/>
    <s v="HASTA EL 30 DE  JUNIO DE 2022"/>
    <s v="NATURAL"/>
  </r>
  <r>
    <n v="325"/>
    <x v="2"/>
    <s v="200-GTI-0255-2021"/>
    <s v="200-PS-2085-2021"/>
    <s v="Prestación de servicios profesionales como lider funcional módulo ARIBA de la solución tecnológica ERP SAP, de acuerdo con las necesidades de EMCALI en el proceso de Gestionar Tecnología de Informática"/>
    <n v="36400000"/>
    <m/>
    <n v="36400000"/>
    <s v="CONTRATADO"/>
    <s v="HASTA EL 30 DE  JUNIO DE 2022"/>
    <s v="NATURAL"/>
  </r>
  <r>
    <n v="326"/>
    <x v="2"/>
    <s v="200-GTI-0256-2021"/>
    <s v="200-PS-2084-2021"/>
    <s v="Prestación de servicios profesionales para dar apoyo en los módulos financieros y/o cualquier módulos relacionados con la Solución Tecnológica ERP SAP, de acuerdo con las necesidades de EMCALI para el proceso de Gestionar Tecnología de Informática"/>
    <n v="53900000"/>
    <m/>
    <n v="53900000"/>
    <s v="CONTRATADO"/>
    <s v="HASTA EL 30 DE  JUNIO DE 2022"/>
    <s v="NATURAL"/>
  </r>
  <r>
    <n v="327"/>
    <x v="2"/>
    <s v="200-IP-103-2021"/>
    <s v="200-PS-1943-2021"/>
    <s v="PRESTACIÓN DE SERVICIOS PROFESIONALES ESPECIALIZADOS PARA DAR APOYO A LA GESTIÓN TÉCNICO Y FUNCIONAL A LOS PROGRAMAS DESARROLLADOS A LA MEDIDA DE EMCALI PARA ATENDER LOS INCIDENTES, REQUERIMIENTOS Y MEJORAS DE LAS INTEGRACIONES DE LA MEDIDA INTELIGENTE, AMI EMCALI Y LA GESTIÓN DE PÉRDIDAS DE ENERGÍA."/>
    <n v="101150000"/>
    <m/>
    <n v="101150000"/>
    <s v="CONTRATADO"/>
    <s v="HASTA EL 31 DE DICIEMBRE DE 2021"/>
    <s v="JURÍDICA"/>
  </r>
  <r>
    <n v="328"/>
    <x v="2"/>
    <s v="200-IP'247-2021"/>
    <s v="200-PS-2064-2021"/>
    <s v="AUDOTORIA INFORMATICA CON FINES FORENSES Y ACOMPAÑAMIENTO EN LA TOMA DE DECICIONES TECNOLOGICAS, EJERCICIO ENCAMINADO A ESTABLECER RECOMENDACIONES DE INFRAESTRUCTURA TECNOLOGICA PARA LA SEGURIDAD INFORMATICA Y ESTABILIZACIÓN DE LOS SERVICIOS TECNOLOGICOS DE SEGURIDAD DE LA INFORMACIÓN EN EMCALI, ALINEADOS A LAS POLITICAS, LOS PROCESOS Y LOS PROCEDIMIENTOS DE LA ENTIDAD"/>
    <n v="449727000"/>
    <m/>
    <n v="449727000"/>
    <s v="CONTRATADO"/>
    <s v="HASTA EL 31 DE DICIEMBRE DE 2021"/>
    <s v="JURÍDICA"/>
  </r>
  <r>
    <n v="329"/>
    <x v="2"/>
    <s v="200-SD-0035-2021"/>
    <s v="200-PS-0239-2021"/>
    <s v="Servicios de apoyo asistencial y funcional de soluciones tecnológicas y de apoyo a la gestión de TI para el proceso de Gestionar Tecnología de Informática."/>
    <n v="11599500"/>
    <m/>
    <n v="11599500"/>
    <s v="CONTRATADO"/>
    <s v="HASTA EL 30 DE JUNIO DE 2021"/>
    <s v="NATURAL"/>
  </r>
  <r>
    <n v="330"/>
    <x v="3"/>
    <s v="300-IP-1001-2021"/>
    <s v="300-PS-0095-2021"/>
    <s v="Prestación de servicios técnicos y de apoyo en actividades administrativas y de contratación de la unidad de negocio de acueducto y alcantarillado."/>
    <n v="17160716"/>
    <n v="17160708"/>
    <n v="34321424"/>
    <s v="CONTRATADO"/>
    <s v="A PARTIR DE LA SUSCRIPCIÓN DEL ACTA DE INICIO, HASTA EL 30 DE JUNIO DE 2021"/>
    <s v="NATURAL"/>
  </r>
  <r>
    <n v="331"/>
    <x v="3"/>
    <s v="300-IP-1002-2021"/>
    <s v="300-PS-0107-2021"/>
    <s v="Prestación de servicios profesionales para el apoyo en actividades concernientes al presupuesto, entre otras actividades administrativas, en la unidad de gestión administrativa de la gerencia de unidad estratégica de negocios de acueducto y alcantarillado"/>
    <n v="33347838"/>
    <n v="33347838"/>
    <n v="66695676"/>
    <s v="CONTRATADO"/>
    <s v="A PARTIR DE LA SUSCRIPCIÓN DEL ACTA DE INICIO, HASTA EL 30 DE JUNIO DE 2021"/>
    <s v="NATURAL"/>
  </r>
  <r>
    <n v="332"/>
    <x v="3"/>
    <s v="300-IP-1003-2021"/>
    <s v="300-PS-0102-2021"/>
    <s v="Prestación de servicios para el apoyo de actividades administrativas y de contratación de la unidad de gestión administrativa"/>
    <n v="17160716"/>
    <n v="17160708"/>
    <n v="34321424"/>
    <s v="CONTRATADO"/>
    <s v="A PARTIR DE LA SUSCRIPCIÓN DEL ACTA DE INICIO, HASTA EL 30 DE JUNIO DE 2021"/>
    <s v="NATURAL"/>
  </r>
  <r>
    <n v="333"/>
    <x v="3"/>
    <s v="300-IP-1004-2021"/>
    <s v="300-PS-0105-2021"/>
    <s v="Prestación de servicios profesionales para actividades administrativas de la Gerencia de la Unidad Estratégica de Negocio de Acueducto y Alcantarillado."/>
    <n v="20290736"/>
    <n v="0"/>
    <n v="20290736"/>
    <s v="CONTRATADO"/>
    <s v="A PARTIR DE LA SUSCRIPCIÓN DEL ACTA DE INICIO, HASTA EL 30 DE JUNIO DE 2021"/>
    <s v="NATURAL"/>
  </r>
  <r>
    <n v="334"/>
    <x v="3"/>
    <s v="300-IP-1005-2021"/>
    <s v="300-PS-0098-2021"/>
    <s v="Prestación de servicios profesionales para el apoyo a las actividades técnicas y administrativas propias de la unidad estratégica de negocio de acueducto y alcantarillado. "/>
    <n v="24000000"/>
    <n v="24000000"/>
    <n v="48000000"/>
    <s v="CONTRATADO"/>
    <s v="A PARTIR DE LA SUSCRIPCIÓN DEL ACTA DE INICIO, HASTA EL 30 DE JUNIO DE 2021"/>
    <s v="NATURAL"/>
  </r>
  <r>
    <n v="335"/>
    <x v="3"/>
    <s v="300-IP-1006-2021"/>
    <s v="300-PS-0097-2021"/>
    <s v="Apoyo en las actividades de validación y cargue de información en el sistema único de información (sui), actualización de matriz de legalidad contratos uenaa em aplicativo sia observa y elaboración de informes a presentar a entidades de vigilancia y control."/>
    <n v="17160716"/>
    <n v="17160714"/>
    <n v="34321430"/>
    <s v="CONTRATADO"/>
    <s v="A PARTIR DE LA SUSCRIPCIÓN DEL ACTA DE INICIO, HASTA EL 30 DE JUNIO DE 2021"/>
    <s v="NATURAL"/>
  </r>
  <r>
    <n v="336"/>
    <x v="3"/>
    <s v="300-IP-1007-2021"/>
    <s v="300-PS-0104-2021"/>
    <s v="Prestación de servicios para el apoyo a actividades administrativas de la uenaa en lo concerniente a asesoria legal para la confeccion de respuestas a los entes de control y ciudadanía en general.. "/>
    <n v="40560662"/>
    <n v="40560660"/>
    <n v="81121322"/>
    <s v="CONTRATADO"/>
    <s v="A PARTIR DE LA SUSCRIPCIÓN DEL ACTA DE INICIO, HASTA EL 30 DE JUNIO DE 2021"/>
    <s v="NATURAL"/>
  </r>
  <r>
    <n v="337"/>
    <x v="3"/>
    <s v="300-IP-1008-2021"/>
    <s v="300-PS-0100-2021"/>
    <s v="Prestación de servicios para el apoyo a las actividades de la gerencia de unidad estratégica de negocio de acueducto y alcantarillado"/>
    <n v="12657684"/>
    <n v="12657684"/>
    <n v="25315368"/>
    <s v="CONTRATADO"/>
    <s v="A PARTIR DE LA SUSCRIPCIÓN DEL ACTA DE INICIO, HASTA EL 30 DE JUNIO DE 2021"/>
    <s v="NATURAL"/>
  </r>
  <r>
    <n v="338"/>
    <x v="3"/>
    <s v="300-IP-1009-2021"/>
    <s v="300-PS-0096-2021"/>
    <s v="Prestacion de servicios tecnicos y de apoyo en actividades administrativas y de contratacion de la unidad de negocio de acueducto y alcantarillado."/>
    <n v="17160716"/>
    <n v="17160714"/>
    <n v="34321430"/>
    <s v="CONTRATADO"/>
    <s v="A PARTIR DE LA SUSCRIPCIÓN DEL ACTA DE INICIO, HASTA EL 30 DE JUNIO DE 2021"/>
    <s v="NATURAL"/>
  </r>
  <r>
    <n v="339"/>
    <x v="3"/>
    <s v="300-IP-1010-2021"/>
    <s v="300-PS-0099-2021"/>
    <s v="Prestaccion de servicios de apoyo en la gestion documental, digitalizacion y archivo de la informacion generado en la uga."/>
    <n v="12657684"/>
    <n v="12657684"/>
    <n v="25315368"/>
    <s v="CONTRATADO"/>
    <s v="A PARTIR DE LA SUSCRIPCIÓN DEL ACTA DE INICIO, HASTA EL 30 DE JUNIO DE 2021"/>
    <s v="NATURAL"/>
  </r>
  <r>
    <n v="340"/>
    <x v="3"/>
    <s v="300-IP-1011-2021"/>
    <s v="300-PS-0103-2021"/>
    <s v="Prestación de servicios profesionales especializados en la Unidad de gestión administrativa de la gerencia unidad estratégica de negocio de acueducto y alcantarillado-GUENAA, para realizar actividades de apoyo legal en materia de contratación y demás actos jurídicos relacionados con las actividades propias del UGA."/>
    <n v="27434700"/>
    <n v="27434700"/>
    <n v="54869400"/>
    <s v="CONTRATADO"/>
    <s v="A PARTIR DE LA SUSCRIPCIÓN DEL ACTA DE INICIO, HASTA EL 30 DE JUNIO DE 2021"/>
    <s v="NATURAL"/>
  </r>
  <r>
    <n v="341"/>
    <x v="3"/>
    <s v="300-IP-1012-2021"/>
    <s v="300-PS-0164-2021"/>
    <s v="Prestación de servicios profesionales para brindar apoyo a las actividades de coordinación, soporte y ejecución de los procesos administrativos, contratación, informes, gestión de pagos, liquidación de cuentas de cobro en el sistema de recursos físicos, requerimientos y gestión."/>
    <n v="27000000"/>
    <n v="27000000"/>
    <n v="54000000"/>
    <s v="CONTRATADO"/>
    <s v="A PARTIR DE LA SUSCRIPCIÓN DEL ACTA DE INICIO, HASTA EL 30 DE JUNIO DE 2021"/>
    <s v="NATURAL"/>
  </r>
  <r>
    <n v="342"/>
    <x v="3"/>
    <s v="300-IP-1013-2021"/>
    <s v="300-PS-0197-2021"/>
    <s v="Prestación de servicios para profesionales brindar apoyo en las labores propias del Programa de Recuperación de Agua Comercial"/>
    <n v="40560660"/>
    <n v="40560660"/>
    <n v="81121320"/>
    <s v="CONTRATADO"/>
    <s v="A PARTIR DE LA SUSCRIPCIÓN DEL ACTA DE INICIO, HASTA EL 30 DE JUNIO DE 2021"/>
    <s v="NATURAL"/>
  </r>
  <r>
    <n v="343"/>
    <x v="3"/>
    <s v="300-IP-1014-2021"/>
    <s v="300-PS-0106-2021"/>
    <s v="Prestación de servicios para el apoyo de actividades relacionadas con el seguimiento del software de mantenimiento ADSUM, con sus indicadores para el cumplimiento de la gestión preventiva y correctiva de las diferentes rutinas que maneja el área de Instrumentación y Automatización en las plantas de potabilización de agua y Estaciones de bombeo, realización de actividades de la gestión administrativa: contratos, auditoria de calidad, inventario de insumos, cotizaciones, y procedimientos que se requieren para el cumplimiento de los objetivos establecidos en la Unidad Estratégica de Negocios de Acueducto y Alcantarillado."/>
    <n v="17160714"/>
    <n v="14300595"/>
    <n v="31461309"/>
    <s v="CONTRATADO"/>
    <s v="A PARTIR DE LA SUSCRIPCIÓN DEL ACTA DE INICIO, HASTA EL 30 DE JUNIO DE 2021"/>
    <s v="NATURAL"/>
  </r>
  <r>
    <n v="344"/>
    <x v="3"/>
    <s v="300-IP-1015-2021"/>
    <s v="300-PS-0255-2021"/>
    <s v="Prestación de Servicios profesionales para brindar apoyo administrativo, financiero y contable en la implementación del Sistema Integral de Gestión de Activos de EMCALI."/>
    <n v="27500000"/>
    <n v="30000000"/>
    <n v="57500000"/>
    <s v="CONTRATADO"/>
    <s v="A PARTIR DE LA SUSCRIPCIÓN DEL ACTA DE INICIO, HASTA EL 30 DE JUNIO DE 2021"/>
    <s v="NATURAL"/>
  </r>
  <r>
    <n v="345"/>
    <x v="3"/>
    <s v="300-IP-1016-2021"/>
    <s v="300-PS-0230-2021"/>
    <s v="Prestación de servicios profesionales para el apoyo en las actividades de seguimiento y control de los proyectos en ejecución, implementación y mantenimiento de los Sistemas de Gestión NTCGP1000:2009, ISO 9001:2015 y Riesgos en la Unidad de Interventoría."/>
    <n v="22990000"/>
    <n v="25080000"/>
    <n v="48070000"/>
    <s v="CONTRATADO"/>
    <s v="A PARTIR DE LA SUSCRIPCIÓN DEL ACTA DE INICIO, HASTA EL 30 DE JUNIO DE 2021"/>
    <s v="NATURAL"/>
  </r>
  <r>
    <n v="346"/>
    <x v="3"/>
    <s v="300-IP-1017-2021"/>
    <s v="300-PS-0449-2021"/>
    <s v="Prestación de servicios profesionales para brindar apoyo al programa de reducción de pérdidas comerciales en el proyecto de intervención en Asentamientos Humanos de Desarrollo Incompleto, y sostenibilidad y continuidad de los procesos comercial y comunitario en los AHDI ubicados en el área de intervención de EMCALI EICE EP que se encuentren macro facturados asi como el acompañamiento social permanente a los procesos de normalización de los AHDI susceptibles de normalizar."/>
    <n v="19524685"/>
    <n v="0"/>
    <n v="19524685"/>
    <s v="CONTRATADO"/>
    <s v="A PARTIR DE LA SUSCRIPCIÓN DEL ACTA DE INICIO, HASTA EL 30 DE JUNIO DE 2021"/>
    <s v="NATURAL"/>
  </r>
  <r>
    <n v="347"/>
    <x v="3"/>
    <s v="300-IP-1018-2021"/>
    <s v="300-PS-0591-2021"/>
    <s v="Prestación de servicios para dar apoyo en la digitación de las actividades ejecutadas en terreno y adelantadas por la supervisión de las diferentes actividades operativo comerciales de la Unidad Estratégica de Negocio de Acueducto y Alcantarillado.."/>
    <n v="13406395"/>
    <n v="16087674"/>
    <n v="29494069"/>
    <s v="CONTRATADO"/>
    <s v="A PARTIR DE LA SUSCRIPCIÓN DEL ACTA DE INICIO, HASTA EL 30 DE JUNIO DE 2021"/>
    <s v="NATURAL"/>
  </r>
  <r>
    <n v="348"/>
    <x v="3"/>
    <s v="300-IP-1019-2021"/>
    <s v="300-PS-0355-2021"/>
    <s v="Prestación de servicios de apoyo técnico para legalización de las actividades operativo-comerciales como instalaciones nuevas masivas, instalaciones temporales, localización de fugas imperceptibles, traslados de medidores, fraudes y clandestinos, normalizaciones, cambio de medidores correctivo y preventivo, y mantenimiento de medidores, además de hacer análisis de la base de datos de actividades que sean inherentes a las competencias de la Unidad Estratégica de Negocio de Acueducto y Alcantarillado."/>
    <n v="14747035"/>
    <n v="16087674"/>
    <n v="30834709"/>
    <s v="CONTRATADO"/>
    <s v="A PARTIR DE LA SUSCRIPCIÓN DEL ACTA DE INICIO, HASTA EL 30 DE JUNIO DE 2021"/>
    <s v="NATURAL"/>
  </r>
  <r>
    <n v="349"/>
    <x v="3"/>
    <s v="300-IP-1020-2021"/>
    <s v="300-PS-0358-2021"/>
    <s v="Prestación de servicios de apoyo para la atencion al cliente, archivo y manejo administrativo de las instalaciones de Yumbo y de la Unidad Estratégica de Negocio de Acueducto y Alcantarillado."/>
    <n v="11602877"/>
    <n v="12657684"/>
    <n v="24260561"/>
    <s v="CONTRATADO"/>
    <s v="A PARTIR DE LA SUSCRIPCIÓN DEL ACTA DE INICIO, HASTA EL 30 DE JUNIO DE 2021"/>
    <s v="NATURAL"/>
  </r>
  <r>
    <n v="350"/>
    <x v="3"/>
    <s v="300-IP-1021-2021"/>
    <s v="300-PS-0453-2021"/>
    <s v="Prestación de servicios de apoyo a la gestión en terreno de las actividades operativo comerciales relativas a la Unidad Estratégica de Negocio de Acueducto y Alcantarillado, Unidad Atención Operativa, cumpliendo con las normas técnicas de EMCALI"/>
    <n v="10548070"/>
    <n v="12657684"/>
    <n v="23205754"/>
    <s v="CONTRATADO"/>
    <s v="A PARTIR DE LA SUSCRIPCIÓN DEL ACTA DE INICIO, HASTA EL 30 DE JUNIO DE 2021"/>
    <s v="NATURAL"/>
  </r>
  <r>
    <n v="351"/>
    <x v="3"/>
    <s v="300-IP-1022-2021"/>
    <s v="300-PS-0348-2021"/>
    <s v="Prestación de servicios de apoyo a la gestión en terreno de las actividades operativo comerciales relativas a la Unidad Estratégica de Negocio de Acueducto y Alcantarillado cumpliendo con las normas técnicas de EMCALI"/>
    <n v="11602877"/>
    <n v="12657684"/>
    <n v="24260561"/>
    <s v="CONTRATADO"/>
    <s v="A PARTIR DE LA SUSCRIPCIÓN DEL ACTA DE INICIO, HASTA EL 30 DE JUNIO DE 2021"/>
    <s v="NATURAL"/>
  </r>
  <r>
    <n v="352"/>
    <x v="3"/>
    <s v="300-IP-1023-2021"/>
    <s v="300-PS-0166-2021"/>
    <s v="Prestación de servicios de apoyo a la gestión en terreno de las actividades operativo comerciales relativas a la Unidad Estratégica de Negocio de Acueducto y Alcantarillado cumpliendo con las normas técnicas de EMCALI"/>
    <n v="12657678"/>
    <n v="12657678"/>
    <n v="25315356"/>
    <s v="CONTRATADO"/>
    <s v="A PARTIR DE LA SUSCRIPCIÓN DEL ACTA DE INICIO, HASTA EL 30 DE JUNIO DE 2021"/>
    <s v="NATURAL"/>
  </r>
  <r>
    <n v="353"/>
    <x v="3"/>
    <s v="300-IP-1024-2021"/>
    <s v="300-PS-0599-2021"/>
    <s v="Prestación de servicios de apoyo profesional en la supervisión a los contratos de Control de Fugas No Visibles y Optimización del Plano de Presiones del Programa de Reducción de Agua - PRAT. "/>
    <n v="27789865"/>
    <n v="33347838"/>
    <n v="61137703"/>
    <s v="CONTRATADO"/>
    <s v="A PARTIR DE LA SUSCRIPCIÓN DEL ACTA DE INICIO, HASTA EL 30 DE JUNIO DE 2021"/>
    <s v="NATURAL"/>
  </r>
  <r>
    <n v="354"/>
    <x v="3"/>
    <s v="300-IP-1025-2021"/>
    <s v="300-PS-0365-2021"/>
    <s v="Prestación de servicios para asistir el desarrollo de Macroproyectos SITM MIO, Megaobras en Acueducto y Alcantarillado, convenios interadministrativos y obras con recursos propios."/>
    <n v="41250000"/>
    <n v="0"/>
    <n v="41250000"/>
    <s v="CONTRATADO"/>
    <s v="A PARTIR DE LA SUSCRIPCIÓN DEL ACTA DE INICIO, HASTA EL 30 DE JUNIO DE 2021"/>
    <s v="NATURAL"/>
  </r>
  <r>
    <n v="355"/>
    <x v="3"/>
    <s v="300-IP-1026-2021"/>
    <s v="300-PS-0617-2021"/>
    <s v="Prestación de servicios de apoyo técnico a la gestión en terreno de las actividades operativo comerciales relativas a la Unidad Estratégica de Negocio de Acueducto y Alcantarillado, Unidad Atención Operativa, cumpliendo con las normas técnicas de EMCALI"/>
    <n v="10548070"/>
    <n v="12657684"/>
    <n v="23205754"/>
    <s v="CONTRATADO"/>
    <s v="A PARTIR DE LA SUSCRIPCIÓN DEL ACTA DE INICIO, HASTA EL 30 DE JUNIO DE 2021"/>
    <s v="NATURAL"/>
  </r>
  <r>
    <n v="356"/>
    <x v="3"/>
    <s v="300-IP-1027-2021"/>
    <s v="300-PS-0373-2021"/>
    <s v="Prestación de servicios de apoyo a la gestión en terreno de las actividades operativo comerciales relativas a la Unidad Estratégica de Negocio de Acueducto y Alcantarillado cumpliendo con las normas técnicas de EMCALI"/>
    <n v="11602877"/>
    <n v="12657684"/>
    <n v="24260561"/>
    <s v="CONTRATADO"/>
    <s v="A PARTIR DE LA SUSCRIPCIÓN DEL ACTA DE INICIO, HASTA EL 30 DE JUNIO DE 2021"/>
    <s v="NATURAL"/>
  </r>
  <r>
    <n v="357"/>
    <x v="3"/>
    <s v="300-IP-1028-2021"/>
    <s v="300-PS-0352-2021"/>
    <s v="Prestación de servicios técnicos para brindar apoyo en la atención a usuarios para la venta de instalaciones nuevas y provisionales de acueducto de la Unidad Estratégica de Negocio de Acueducto y Alcantarillado"/>
    <n v="14747035"/>
    <n v="16087674"/>
    <n v="30834709"/>
    <s v="CONTRATADO"/>
    <s v="A PARTIR DE LA SUSCRIPCIÓN DEL ACTA DE INICIO, HASTA EL 30 DE JUNIO DE 2021"/>
    <s v="NATURAL"/>
  </r>
  <r>
    <n v="358"/>
    <x v="3"/>
    <s v="300-IP-1029-2021"/>
    <s v="300-PS-0154-2021"/>
    <s v="Prestación de servicios para apoyar las actividades de archivo de los procesos adelantados por actividades orperativas en terreno de la Unidad Estratégica de Negocio de Acueducto y Alcantarillado."/>
    <n v="12657678"/>
    <n v="12657678"/>
    <n v="25315356"/>
    <s v="CONTRATADO"/>
    <s v="A PARTIR DE LA SUSCRIPCIÓN DEL ACTA DE INICIO, HASTA EL 30 DE JUNIO DE 2021"/>
    <s v="NATURAL"/>
  </r>
  <r>
    <n v="359"/>
    <x v="3"/>
    <s v="300-IP-1030-2021"/>
    <s v="300-PS-0165-2021"/>
    <s v="Prestación de servicios para apoyar las actividades de archivo de los procesos adelantados en las interventorías de la Unidad Estratégica de Negocio de Acueducto y Alcantarillado."/>
    <n v="12657678"/>
    <n v="12657678"/>
    <n v="25315356"/>
    <s v="CONTRATADO"/>
    <s v="A PARTIR DE LA SUSCRIPCIÓN DEL ACTA DE INICIO, HASTA EL 30 DE JUNIO DE 2021"/>
    <s v="NATURAL"/>
  </r>
  <r>
    <n v="360"/>
    <x v="3"/>
    <s v="300-IP-1031-2021"/>
    <s v="300-PS-0442-2021"/>
    <s v="Prestación de servicio de apoyo profesionales para liderar las Acciones Administrativas relacionadas con los procesos operativo comerciales de la Dirección asi como el análisis y revisión de los conceptos de ley para atender los PQR de los mismos."/>
    <n v="19215320"/>
    <n v="23058384"/>
    <n v="42273704"/>
    <s v="CONTRATADO"/>
    <s v="A PARTIR DE LA SUSCRIPCIÓN DEL ACTA DE INICIO, HASTA EL 30 DE JUNIO DE 2021"/>
    <s v="NATURAL"/>
  </r>
  <r>
    <n v="361"/>
    <x v="3"/>
    <s v="300-IP-1032-2021"/>
    <s v="300-PS-0752-2021"/>
    <s v="Prestación servicios para dar apoyo en la digitación de las actividades ejecutadas en terreno por los inspectores en los procesos de la unidad funcional de la Gerencia de Acueducto y Alcantarillado."/>
    <n v="12065756"/>
    <n v="16087674"/>
    <n v="28153430"/>
    <s v="CONTRATADO"/>
    <s v="A PARTIR DE LA SUSCRIPCIÓN DEL ACTA DE INICIO, HASTA EL 30 DE JUNIO DE 2021"/>
    <s v="NATURAL"/>
  </r>
  <r>
    <n v="362"/>
    <x v="3"/>
    <s v="300-IP-1033-2021"/>
    <s v="300-PS-0503-2021"/>
    <s v="Prestación de servicios de apoyo técnico a la gestión en terreno de las actividades operativo comerciales relativas a la Unidad Estratégica de Negocio de Acueducto y Alcantarillado, Unidad Atención Operativa, cumpliendo con las normas técnicas de EMCALI"/>
    <n v="10548070"/>
    <n v="12657684"/>
    <n v="23205754"/>
    <s v="CONTRATADO"/>
    <s v="A PARTIR DE LA SUSCRIPCIÓN DEL ACTA DE INICIO, HASTA EL 30 DE JUNIO DE 2021"/>
    <s v="NATURAL"/>
  </r>
  <r>
    <n v="363"/>
    <x v="3"/>
    <s v="300-IP-1034-2021"/>
    <s v="300-PS-0101-2021"/>
    <s v="Prestación de servicios profesionales especializados en la gerencia unidad estratégica de negocio de acueducto y alcantarillado-GUENAA"/>
    <n v="27434700"/>
    <n v="33347838"/>
    <n v="60782538"/>
    <s v="CONTRATADO"/>
    <s v="A PARTIR DE LA SUSCRIPCIÓN DEL ACTA DE INICIO, HASTA EL 30 DE JUNIO DE 2021"/>
    <s v="NATURAL"/>
  </r>
  <r>
    <n v="364"/>
    <x v="3"/>
    <s v="300-IP-1035-2021"/>
    <s v="300-PS-0222-2021"/>
    <s v="Prestación de servicios para brindar apoyo en las labores propias del Programa de Recuperación de Agua Comercial"/>
    <n v="15730655"/>
    <n v="17160714"/>
    <n v="32891369"/>
    <s v="CONTRATADO"/>
    <s v="A PARTIR DE LA SUSCRIPCIÓN DEL ACTA DE INICIO, HASTA EL 30 DE JUNIO DE 2021"/>
    <s v="NATURAL"/>
  </r>
  <r>
    <n v="365"/>
    <x v="3"/>
    <s v="300-IP-1036-2021"/>
    <s v="300-PS-0633-2021"/>
    <s v="Prestación de servicios para brindar apoyo en las labores propias del Programa de Recuperación de Agua Comercial"/>
    <n v="12065756"/>
    <n v="0"/>
    <n v="12065756"/>
    <s v="CONTRATADO"/>
    <s v="A PARTIR DE LA SUSCRIPCIÓN DEL ACTA DE INICIO, HASTA EL 30 DE JUNIO DE 2021"/>
    <s v="NATURAL"/>
  </r>
  <r>
    <n v="366"/>
    <x v="3"/>
    <s v="300-IP-1037-2021"/>
    <s v="300-PS-0514-2021"/>
    <s v="Prestación de servicios profesionales para el apoyo en la revisión de las variables contenidas en los objetivos estratégicos y los planes de acción pec 2018-2023 de la gerencia unidad estratégica de negocios de acueducto y alcantarillado."/>
    <n v="19524690"/>
    <n v="23429628"/>
    <n v="42954318"/>
    <s v="CONTRATADO"/>
    <s v="A PARTIR DE LA SUSCRIPCIÓN DEL ACTA DE INICIO, HASTA EL 30 DE JUNIO DE 2021"/>
    <s v="NATURAL"/>
  </r>
  <r>
    <n v="367"/>
    <x v="3"/>
    <s v="300-IP-1038-2021"/>
    <s v="300-PS-0372-2021"/>
    <s v="Prestación de Servicios profesionales para el apoyo en la formulación y seguimiento de los proyectos de inversión de la Gerencia Unidad Estratégica de Negocios de Acueducto y Alcantarillado."/>
    <n v="28501605"/>
    <n v="31092660"/>
    <n v="59594265"/>
    <s v="CONTRATADO"/>
    <s v="A PARTIR DE LA SUSCRIPCIÓN DEL ACTA DE INICIO, HASTA EL 30 DE JUNIO DE 2021"/>
    <s v="NATURAL"/>
  </r>
  <r>
    <n v="368"/>
    <x v="3"/>
    <s v="300-IP-1039-2021"/>
    <s v="300-PS-0440-2021"/>
    <s v="Prestación de Servicios Profesionales para apoyar al área de expansión de servicios, la modelación hidráulica, proyectos de drenaje urbano,  labores propias en la Unidad de Prospectiva y Desarrollo de Negocios de la Unidad Estratégica de Negocios de Acueducto y Alcantarillado"/>
    <n v="27515990"/>
    <n v="33019188"/>
    <n v="60535178"/>
    <s v="CONTRATADO"/>
    <s v="A PARTIR DE LA SUSCRIPCIÓN DEL ACTA DE INICIO, HASTA EL 30 DE JUNIO DE 2021"/>
    <s v="NATURAL"/>
  </r>
  <r>
    <n v="369"/>
    <x v="3"/>
    <s v="300-IP-1040-2021"/>
    <s v="300-PS-0383-2021"/>
    <s v="Prestación de servicios de apoyo técnico para legalización de las actividades operativo-comerciales como instalaciones nuevas masivas, instalaciones temporales, localización de fugas imperceptibles, traslados de medidores, fraudes y clandestinos, normalizaciones, cambio de medidores correctivo y preventivo, y mantenimiento de medidores, además de hacer análisis de la base de datos de actividades que sean inherentes a las competencias de la Unidad Estratégica de Negocio de Acueducto y Alcantarillado."/>
    <n v="15730655"/>
    <n v="17160714"/>
    <n v="32891369"/>
    <s v="CONTRATADO"/>
    <s v="A PARTIR DE LA SUSCRIPCIÓN DEL ACTA DE INICIO, HASTA EL 30 DE JUNIO DE 2021"/>
    <s v="NATURAL"/>
  </r>
  <r>
    <n v="370"/>
    <x v="3"/>
    <s v="300-IP-1041-2021"/>
    <s v="300-PS-0228-2021"/>
    <s v="Prestacion de servicios para el apoyo de la Unidad de Interventoria de la Gerencia de Unidad de Negocio de Acueducto y Alcantarillado."/>
    <n v="15730655"/>
    <n v="17160714"/>
    <n v="32891369"/>
    <s v="CONTRATADO"/>
    <s v="A PARTIR DE LA SUSCRIPCIÓN DEL ACTA DE INICIO, HASTA EL 30 DE JUNIO DE 2021"/>
    <s v="NATURAL"/>
  </r>
  <r>
    <n v="371"/>
    <x v="3"/>
    <s v="300-IP-1042-2021"/>
    <s v="300-PS-0435-2021"/>
    <s v="Prestación de servicios de apoyo a la gestión en terreno de las actividades operativo comerciales relativas a la Unidad Estratégica de Negocio de Acueducto y Alcantarillado, Unidad Atención Operativa, cumpliendo con las normas técnicas de EMCALI"/>
    <n v="10548070"/>
    <n v="12657684"/>
    <n v="23205754"/>
    <s v="CONTRATADO"/>
    <s v="A PARTIR DE LA SUSCRIPCIÓN DEL ACTA DE INICIO, HASTA EL 30 DE JUNIO DE 2021"/>
    <s v="NATURAL"/>
  </r>
  <r>
    <n v="372"/>
    <x v="3"/>
    <s v="300-IP-1043-2021"/>
    <s v="300-PS-0376-2021"/>
    <s v="Prestación de servicios de apoyo a la gestión en terreno de las actividades operativo comerciales relativas a la Unidad Estratégica de Negocio de Acueducto y Alcantarillado, Unidad Atención Operativa, cumpliendo con las normas técnicas de EMCALI"/>
    <n v="11602877"/>
    <n v="12657684"/>
    <n v="24260561"/>
    <s v="CONTRATADO"/>
    <s v="A PARTIR DE LA SUSCRIPCIÓN DEL ACTA DE INICIO, HASTA EL 30 DE JUNIO DE 2021"/>
    <s v="NATURAL"/>
  </r>
  <r>
    <n v="373"/>
    <x v="3"/>
    <s v="300-IP-1044-2021"/>
    <s v="300-PS-0363-2021"/>
    <s v="Prestación de servicios de apoyo a la gestión en terreno de las actividades operativo comerciales relativas a la Unidad Estratégica de Negocio de Acueducto y Alcantarillado cumpliendo con las normas técnicas de EMCALI"/>
    <n v="11602877"/>
    <n v="12657684"/>
    <n v="24260561"/>
    <s v="CONTRATADO"/>
    <s v="A PARTIR DE LA SUSCRIPCIÓN DEL ACTA DE INICIO, HASTA EL 30 DE JUNIO DE 2021"/>
    <s v="NATURAL"/>
  </r>
  <r>
    <n v="374"/>
    <x v="3"/>
    <s v="300-IP-1045-2021"/>
    <s v="300-PS-0881-2021"/>
    <s v="Prestación de servicios de apoyo a la gestión en terreno de las actividades operativo comerciales relativas a la Unidad Estratégica de Negocio de Acueducto y Alcantarillado Unidad Atención Operativa cumpliendo con las normas técnicas de EMCALI"/>
    <n v="8438456"/>
    <n v="12657684"/>
    <n v="21096140"/>
    <s v="CONTRATADO"/>
    <s v="A PARTIR DE LA SUSCRIPCIÓN DEL ACTA DE INICIO, HASTA EL 30 DE JUNIO DE 2021"/>
    <s v="NATURAL"/>
  </r>
  <r>
    <n v="375"/>
    <x v="3"/>
    <s v="300-IP-1046-2021"/>
    <s v="300-PS-0150-2021"/>
    <s v="Prestación de servicios profesionales para dar apoyo a la supervisión en la Conciliación de las actividades operativo comerciales relativas a los procesos de SCRR y Micromedición. Generación y legalización de órdenes de trabajo relacionados al proceso de SCRR y Fraudes. Coordinación en los procesos administrativos de SCRR y Fraudes. Apoyo a la Gestión en la ejecución de las acciones administrativas del proceso de fraudes."/>
    <n v="23429622"/>
    <n v="0"/>
    <n v="23429622"/>
    <s v="CONTRATADO"/>
    <s v="A PARTIR DE LA SUSCRIPCIÓN DEL ACTA DE INICIO, HASTA EL 30 DE JUNIO DE 2021"/>
    <s v="NATURAL"/>
  </r>
  <r>
    <n v="376"/>
    <x v="3"/>
    <s v="300-IP-1047-2021"/>
    <s v="300-PS-0232-2021"/>
    <s v="Prestación de servicios para asistir el desarrollo de Macroproyectos SITM MIO, Megaobras en Acueducto y Alcantarillado, convenios interadministrativos y obras con recursos propios."/>
    <n v="41250000"/>
    <n v="45000000"/>
    <n v="86250000"/>
    <s v="CONTRATADO"/>
    <s v="A PARTIR DE LA SUSCRIPCIÓN DEL ACTA DE INICIO, HASTA EL 30 DE JUNIO DE 2021"/>
    <s v="NATURAL"/>
  </r>
  <r>
    <n v="377"/>
    <x v="3"/>
    <s v="300-IP-1048-2021"/>
    <s v="300-PS-0220-2021"/>
    <s v="Prestación de servicios para asistir en la preparación y seguimiento a proyectos de infraestructura y sistemas de acueducto y alcantarillado bajo la metodología MGA para entidades de orden nacional y otras fuentes de financiación."/>
    <n v="40625068"/>
    <n v="44318256"/>
    <n v="84943324"/>
    <s v="CONTRATADO"/>
    <s v="A PARTIR DE LA SUSCRIPCIÓN DEL ACTA DE INICIO, HASTA EL 30 DE JUNIO DE 2021"/>
    <s v="NATURAL"/>
  </r>
  <r>
    <n v="378"/>
    <x v="3"/>
    <s v="300-IP-1050-2021"/>
    <s v="300-PS-0798-2021"/>
    <s v="Prestación de servicios de apoyo  técnico administrativos y de coordinación de obras civiles complementarias, con el fin de que el área responda oportunamente por la recuperación del espacio público como consecuencia de las actividades de refacción acontecidas por daños en la red de acueducto de EMCALI, además llevar un registro sistematizado y detallado de estas actividades y de los usuarios afectados en los informes tipo aprobados por emcali, necesario realizar la legalización y depuración de la base de datos del sistema OSF, que permita un diagnóstico y cierre de las ordenes a través de la migración de la información de reportes en físico a dicho sistema, para hacer seguimiento y generar las tareas operativas ligadas a la UENAA."/>
    <n v="12065756"/>
    <n v="16087674"/>
    <n v="28153430"/>
    <s v="CONTRATADO"/>
    <s v="A PARTIR DE LA SUSCRIPCIÓN DEL ACTA DE INICIO, HASTA EL 30 DE JUNIO DE 2021"/>
    <s v="NATURAL"/>
  </r>
  <r>
    <n v="379"/>
    <x v="3"/>
    <s v="300-IP-1052-2021"/>
    <s v="300-PS-0806-2021"/>
    <s v="Prestación de servicios profesionales especializados a las actividades de Gestión de Proyectos e Infraestructura de la Gerencia de Unidad Estratégica de Negocio de Acueducto y Alcantarillado"/>
    <n v="33750000"/>
    <n v="45000000"/>
    <n v="78750000"/>
    <s v="CONTRATADO"/>
    <s v="A PARTIR DE LA SUSCRIPCIÓN DEL ACTA DE INICIO, HASTA EL 30 DE JUNIO DE 2021"/>
    <s v="NATURAL"/>
  </r>
  <r>
    <n v="380"/>
    <x v="3"/>
    <s v="300-IP-1053-2021"/>
    <s v="300-PS-0650-2021"/>
    <s v="Prestación de servicios de Apoyo a la inspección de obra y de diagnóstico dentro de la sectorización hidráulica y optimización del plano de presiones de la Unidad Estratégica de Negocios de Acueducto y Alcantarillado"/>
    <n v="14300595"/>
    <n v="17160714"/>
    <n v="31461309"/>
    <s v="CONTRATADO"/>
    <s v="A PARTIR DE LA SUSCRIPCIÓN DEL ACTA DE INICIO, HASTA EL 30 DE JUNIO DE 2021"/>
    <s v="NATURAL"/>
  </r>
  <r>
    <n v="381"/>
    <x v="3"/>
    <s v="300-IP-1054-2021"/>
    <s v="300-PS-0247-2021"/>
    <s v="Prestacion de servicios de apoyo para el mantenimiento preventivo de la sectorizacion hidraulica, priorizando las estaciones reguladoras de presion ( ERP´s) inherentes a transmision de informacion garantizando su buen funcionamiento."/>
    <n v="11243095"/>
    <n v="12265194"/>
    <n v="23508289"/>
    <s v="CONTRATADO"/>
    <s v="A PARTIR DE LA SUSCRIPCIÓN DEL ACTA DE INICIO, HASTA EL 30 DE JUNIO DE 2021"/>
    <s v="NATURAL"/>
  </r>
  <r>
    <n v="382"/>
    <x v="3"/>
    <s v="300-IP-1055-2021"/>
    <s v="300-PS-0249-2021"/>
    <s v="Prestación de Servicios de apoyo para el mantenimiento correctivo y preventivo de la sectorización hidráulica, priorizando las estaciones reguladoras de presión (ERP’S ) y los puntos críticos (PC) inherentes a automatismo, telemetria y transmision de informacion garantizando su buen funcionamiento."/>
    <n v="14747035"/>
    <n v="16087674"/>
    <n v="30834709"/>
    <s v="CONTRATADO"/>
    <s v="A PARTIR DE LA SUSCRIPCIÓN DEL ACTA DE INICIO, HASTA EL 30 DE JUNIO DE 2021"/>
    <s v="NATURAL"/>
  </r>
  <r>
    <n v="383"/>
    <x v="3"/>
    <s v="300-IP-1056-2021"/>
    <s v="300-PS-0245-2021"/>
    <s v="Prestación de servicios tanto administrativo como operativo, para apoyar actividades de análisis, consolidación de información relacionada con la sectorización hidráulica y la optimizaciòn del plano de presiones, así como la elaboración de informes, presupuestos y seguimiento de requerimientos de la Unidad Estrategica de Negocios de Acueducto y Alcantarillado, al igual que operativamente estar pendiente de las obras civiles y de mantenimiento de los SH a su cargo para el análisis."/>
    <n v="15730655"/>
    <n v="17160714"/>
    <n v="32891369"/>
    <s v="CONTRATADO"/>
    <s v="A PARTIR DE LA SUSCRIPCIÓN DEL ACTA DE INICIO, HASTA EL 30 DE JUNIO DE 2021"/>
    <s v="NATURAL"/>
  </r>
  <r>
    <n v="384"/>
    <x v="3"/>
    <s v="300-IP-1057-2021"/>
    <s v="300-PS-0251-2021"/>
    <s v="Prestación de servicios para el apoyo profesional en las actividades de supervisión de la optimización del plano de presiones de la Unidad Estratégica de Negocios de Acueducto y Alcantarillado"/>
    <n v="20627316"/>
    <n v="22502526"/>
    <n v="43129842"/>
    <s v="CONTRATADO"/>
    <s v="A PARTIR DE LA SUSCRIPCIÓN DEL ACTA DE INICIO, HASTA EL 30 DE JUNIO DE 2021"/>
    <s v="NATURAL"/>
  </r>
  <r>
    <n v="385"/>
    <x v="3"/>
    <s v="300-IP-1058-2021"/>
    <s v="300-PS-0236-2021"/>
    <s v="Prestación de servicios de apoyo en actividades relacionadas con el manejo del Software AutoCAD para el dibujo de planos eléctricos con diagramas unifilares, bloques y cableados, según las normas que rigen los sistemas eléctricos. Preparación de planos mecánicos de ejecución de despiece, montaje de máquinas, equipos e instalaciones. Planos isométricos de las tuberías con accesorios, materiales y ubicación en la Planta. Diseño de señalizaciones y mejoras que se requieran en las PTAP's de la Red Alta. Seguimiento y actualización sistema informativo del software de mantenimiento ADSUM Kallpa con apoyo a las actividades de gestión administrativa que se requieren para el mejoramiento continuo del área incluye entre otros la gestión de las ordenes de trabajo y solicitudes de servicio programadas, presentación de informes mensuales de mantenimiento con sus gráficas y cuadros respectivos para y cumplir los objetivos establecidos."/>
    <n v="15730655"/>
    <n v="14300595"/>
    <n v="30031250"/>
    <s v="CONTRATADO"/>
    <s v="A PARTIR DE LA SUSCRIPCIÓN DEL ACTA DE INICIO, HASTA EL 30 DE JUNIO DE 2021"/>
    <s v="NATURAL"/>
  </r>
  <r>
    <n v="386"/>
    <x v="3"/>
    <s v="300-IP-1059-2021"/>
    <s v="300-PS-0221-2021"/>
    <s v="Prestación de servicios de apoyo profesional para la elaboración de especificaciones técnicas, procesos de gestión de mantenimiento y mejoras en proyectos de ingenieria, relacionada con Automatización y control en Plantas y Estaciones de Bombeo Agua Potable, junto con apoyo en el desarrollo funcional, implementación y socialización del módulo de mantenimiento de plantas PM en proyecto ERP de EMCALI."/>
    <n v="16743507"/>
    <n v="0"/>
    <n v="16743507"/>
    <s v="CONTRATADO"/>
    <s v="A PARTIR DE LA SUSCRIPCIÓN DEL ACTA DE INICIO, HASTA EL 30 DE JUNIO DE 2021"/>
    <s v="NATURAL"/>
  </r>
  <r>
    <n v="387"/>
    <x v="3"/>
    <s v="300-IP-1060-2021"/>
    <s v="300-PS-0250-2021"/>
    <s v="Prestación de servicios para la actualización del banco de solicitudes de proyectos requeridos por la UENAA, e implementación y seguimiento a los procedimientos e instructivos del proceso de calidad."/>
    <n v="16743496"/>
    <n v="18265632"/>
    <n v="35009128"/>
    <s v="CONTRATADO"/>
    <s v="A PARTIR DE LA SUSCRIPCIÓN DEL ACTA DE INICIO, HASTA EL 30 DE JUNIO DE 2021"/>
    <s v="NATURAL"/>
  </r>
  <r>
    <n v="388"/>
    <x v="3"/>
    <s v="300-IP-1061-2021"/>
    <s v="300-PS-0254-2021"/>
    <s v="Prestación de servicios para la elaboración de la base de datos ARCGIS para modelo de decisiones relacionadas con la prestación de los servicios de Acueducto y Alcantarillado (Plan de Mejoramiento de Contraloría-Hallazgo 14) y apoyo en estructuración, actualización y soporte de banco de solicitudes de proyectos de los sistemas de acueducto y alcantarillado requeridos por la UENAA"/>
    <n v="14684599"/>
    <n v="16019562"/>
    <n v="30704161"/>
    <s v="CONTRATADO"/>
    <s v="A PARTIR DE LA SUSCRIPCIÓN DEL ACTA DE INICIO, HASTA EL 30 DE JUNIO DE 2021"/>
    <s v="NATURAL"/>
  </r>
  <r>
    <n v="389"/>
    <x v="3"/>
    <s v="300-IP-1062-2021"/>
    <s v="300-PS-0246-2021"/>
    <s v="Prestación de servicios para revisión y seguimiento de los diseños de redes de acueducto y alcantarillado en las UPU y en los corredores del Sistema Integrado de Transporte Masivo MIO, y revisión de redes internas de acueducto y alcantarillado presentados a la Unidad de Ingenieria"/>
    <n v="46335856"/>
    <n v="43302000"/>
    <n v="89637856"/>
    <s v="CONTRATADO"/>
    <s v="A PARTIR DE LA SUSCRIPCIÓN DEL ACTA DE INICIO, HASTA EL 30 DE JUNIO DE 2021"/>
    <s v="NATURAL"/>
  </r>
  <r>
    <n v="390"/>
    <x v="3"/>
    <s v="300-IP-1063-2021"/>
    <s v="300-PS-0504-2021"/>
    <s v="Prestación de servicios para actualización y/o elaboración de diseños de optimización, reposición y/o rehabilitación de los sistemas de acueducto y alcantarillado a ser ejecutados por la GUENAA con recursos Plan de Inversiones 2018-2026, CONPES 3858 y otras fuentes de financiación. Revisión y preparación de documentación de los Proyectos a presentar a la Ventanilla Única del MVCT."/>
    <n v="29526655"/>
    <n v="35431986"/>
    <n v="64958641"/>
    <s v="CONTRATADO"/>
    <s v="A PARTIR DE LA SUSCRIPCIÓN DEL ACTA DE INICIO, HASTA EL 30 DE JUNIO DE 2021"/>
    <s v="NATURAL"/>
  </r>
  <r>
    <n v="391"/>
    <x v="3"/>
    <s v="300-IP-1065-2021"/>
    <s v="300-PS-0458-2021"/>
    <s v="Prestación de servicios para el apoyo en la elaboración, preparación de fichas e implementación de metodología para presentación de proyectos de recursos CONPES, Fondo de adaptación y otros recursos a Ventanilla Única de Ministerio de Vivienda, Ciudad y Territorio a ser ejecutados por la GUENAA con recursos CONPES 3858 y otras fuentes de financiación"/>
    <n v="15227720"/>
    <n v="18273264"/>
    <n v="33500984"/>
    <s v="CONTRATADO"/>
    <s v="A PARTIR DE LA SUSCRIPCIÓN DEL ACTA DE INICIO, HASTA EL 30 DE JUNIO DE 2021"/>
    <s v="NATURAL"/>
  </r>
  <r>
    <n v="392"/>
    <x v="3"/>
    <s v="300-IP-1066-2021"/>
    <s v="300-PS-0799-2021"/>
    <s v="Prestación de servicios de apoyo técnico a la gestión en terreno de las actividades operativo comerciales relativas a la Unidad Estratégica de Negocio de Acueducto y Alcantarillado cumpliendo con las normas técnicas de EMCALI"/>
    <n v="9493263"/>
    <n v="12657684"/>
    <n v="22150947"/>
    <s v="CONTRATADO"/>
    <s v="A PARTIR DE LA SUSCRIPCIÓN DEL ACTA DE INICIO, HASTA EL 30 DE JUNIO DE 2021"/>
    <s v="NATURAL"/>
  </r>
  <r>
    <n v="393"/>
    <x v="3"/>
    <s v="300-IP-1067-2021"/>
    <s v="300-PS-0148-2021"/>
    <s v="Prestación de servicios para brindar apoyo en actividades del Control de Vertimientos de Aguas Residuales de la Unidad Estratégica de Negocios de Acueducto y Alcantarillado"/>
    <n v="33347838"/>
    <n v="33347838"/>
    <n v="66695676"/>
    <s v="CONTRATADO"/>
    <s v="A PARTIR DE LA SUSCRIPCIÓN DEL ACTA DE INICIO, HASTA EL 30 DE JUNIO DE 2021"/>
    <s v="NATURAL"/>
  </r>
  <r>
    <n v="394"/>
    <x v="3"/>
    <s v="300-IP-1068-2021"/>
    <s v="300-PS-0298-2021"/>
    <s v="Prestación de servicios para brindar apoyo en actividades del Control de Vertimientos de Aguas Residuales de la Unidad Estratégica de Negocios de Acueducto y Alcantarillado"/>
    <n v="24750000"/>
    <n v="27000000"/>
    <n v="51750000"/>
    <s v="CONTRATADO"/>
    <s v="A PARTIR DE LA SUSCRIPCIÓN DEL ACTA DE INICIO, HASTA EL 30 DE JUNIO DE 2021"/>
    <s v="NATURAL"/>
  </r>
  <r>
    <n v="395"/>
    <x v="3"/>
    <s v="300-IP-1069-2021"/>
    <s v="300-PS-0170-2021"/>
    <s v="Prestación de servicios para brindar apoyo en actividades de Tratamiento de Aguas Residuales de la Unidad Estratégica de Negocios de Acueducto y Alcantarillado"/>
    <n v="33347838"/>
    <n v="33347838"/>
    <n v="66695676"/>
    <s v="CONTRATADO"/>
    <s v="A PARTIR DE LA SUSCRIPCIÓN DEL ACTA DE INICIO, HASTA EL 30 DE JUNIO DE 2021"/>
    <s v="NATURAL"/>
  </r>
  <r>
    <n v="396"/>
    <x v="3"/>
    <s v="300-IP-1070-2021"/>
    <s v="300-PS-0346-2021"/>
    <s v="Prestación de servicios para brindar apoyo en actividades de Tratamiento de Aguas Residuales de la Unidad Estratégica de Negocios de Acueducto y Alcantarillado"/>
    <n v="15730655"/>
    <n v="17160714"/>
    <n v="32891369"/>
    <s v="CONTRATADO"/>
    <s v="A PARTIR DE LA SUSCRIPCIÓN DEL ACTA DE INICIO, HASTA EL 30 DE JUNIO DE 2021"/>
    <s v="NATURAL"/>
  </r>
  <r>
    <n v="397"/>
    <x v="3"/>
    <s v="300-IP-1071-2021"/>
    <s v="300-PS-0397-2021"/>
    <s v="Prestación de servicios profesionales para apoyar el manejo estadístico, análisis y evaluación de información de calidad de agua como soporte para la Declaración de Vertimientos y pago de Tasas retibutivas, así como apoyar el seguimiento al cumplimiento de los compromisos del Plan de Saneamiento y Manejo de Vertimientos (PSMV) y reporte de los respectivos informes a las autoridades ambientales"/>
    <n v="30893500"/>
    <n v="33702000"/>
    <n v="64595500"/>
    <s v="CONTRATADO"/>
    <s v="A PARTIR DE LA SUSCRIPCIÓN DEL ACTA DE INICIO, HASTA EL 30 DE JUNIO DE 2021"/>
    <s v="NATURAL"/>
  </r>
  <r>
    <n v="398"/>
    <x v="3"/>
    <s v="300-IP-1072-2021"/>
    <s v="300-PS-0811-2021"/>
    <s v="Prestacion de servicios de apoyo técnico en la gestión de la información contable, administrativa, financiera, técnica y legal de los contratos de obra e interventoría de la PTAR-C en fase de liquidación, así como apoyar la reformulación del proyecto de optimización de la PTAR-C"/>
    <n v="12271523"/>
    <n v="13635025"/>
    <n v="25906548"/>
    <s v="CONTRATADO"/>
    <s v="A PARTIR DE LA SUSCRIPCIÓN DEL ACTA DE INICIO, HASTA EL 30 DE JUNIO DE 2021"/>
    <s v="NATURAL"/>
  </r>
  <r>
    <n v="399"/>
    <x v="3"/>
    <s v="300-IP-1073-2021"/>
    <s v="300-PS-0157-2021"/>
    <s v="Prestación de servicios para brindar apoyo en actividades del Control de Vertimientos de Aguas Residuales de la Unidad Estratégica de Negocios de Acueducto y Alcantarillado"/>
    <n v="17160714"/>
    <n v="17160714"/>
    <n v="34321428"/>
    <s v="CONTRATADO"/>
    <s v="A PARTIR DE LA SUSCRIPCIÓN DEL ACTA DE INICIO, HASTA EL 30 DE JUNIO DE 2021"/>
    <s v="NATURAL"/>
  </r>
  <r>
    <n v="400"/>
    <x v="3"/>
    <s v="300-IP-1074-2021"/>
    <s v="300-PS-0974-2021"/>
    <s v="PRESTACIÓN DE SERVICIOS PROFESIONALES ESPECIALIZADOS EN EL ÁREA DE INGENIERÍA SANITARIA Y GESTIÓN DE PROYECTOS PARA APOYAR EL PROCESO DE LA LIQUIDACIÓN DE LOS CONTRATOS DE OPTIMIZACIÓN PTAR-C Y FORMULACIÓN DE NUEVOS PROYECTOS TENDIENTES A MEJORAR LA EFICIENCIA DE REMOCIÓN DE CONTAMINANTES DE LA PLANTA DE TRATAMIENTO DE AGUAS RESIDUALES DE CAÑAVERALEJO PTAR-C.. PLAZO: A PARTIR DE LA FIRMA DEL ACTA DE INICIO HASTA EL 30-06-2021."/>
    <n v="22000000"/>
    <n v="27500000"/>
    <n v="49500000"/>
    <s v="CONTRATADO"/>
    <s v="A PARTIR DE LA SUSCRIPCIÓN DEL ACTA DE INICIO, HASTA EL 30 DE JUNIO DE 2021"/>
    <s v="NATURAL"/>
  </r>
  <r>
    <n v="401"/>
    <x v="3"/>
    <s v="300-IP-1075-2021"/>
    <s v="300-PS-0965-2021"/>
    <s v="PRESTACIÓN DE SERVICIOS PROFESIONALES PARA EL APOYO DE ACTIVIDADES CONCERNIENTES A LA ACTUALIZACIÓN DE DOCUMENTACIÓN DEL SIC EN LA UNIDAD ESTRATÉGICA DE NEGOCIOS DE ACUEDUCTO Y ALCANTARILLADO.. PLAZO: A PARTIR DE LA FIRMA DEL ACTA DE INICIO HASTA EL 30-06-2021."/>
    <n v="12684088"/>
    <n v="19026132"/>
    <n v="31710220"/>
    <s v="CONTRATADO"/>
    <s v="A PARTIR DE LA SUSCRIPCIÓN DEL ACTA DE INICIO, HASTA EL 30 DE JUNIO DE 2021"/>
    <s v="NATURAL"/>
  </r>
  <r>
    <n v="402"/>
    <x v="3"/>
    <s v="300-IP-1076-2021"/>
    <s v="300-PS-0441-2021"/>
    <s v="Prestación de servicios para actualización y complementación de la base de datos de las variables de la condición de la infraestructura de alcantarillado (Plan de Mejoramiento de Contratación - Hallazgo 14), en desarrollo del Modelo de Decisión en la Planeación y gestión en la intervención de redes de Alcantarillado y la Aplicación de Metodologías no convencionales ."/>
    <n v="15221370"/>
    <n v="18265644"/>
    <n v="33487014"/>
    <s v="CONTRATADO"/>
    <s v="A PARTIR DE LA SUSCRIPCIÓN DEL ACTA DE INICIO, HASTA EL 30 DE JUNIO DE 2021"/>
    <s v="NATURAL"/>
  </r>
  <r>
    <n v="403"/>
    <x v="3"/>
    <s v="300-IP-1077-2021"/>
    <s v="300-PS-0353-2021"/>
    <s v="Prestación de Servicios Profesionales para el apoyo en la formulación y seguimiento de los proyectos de inversión de la Gerencia Unidad Estratégica de Negocios de Acueducto y Alcantarillado"/>
    <n v="30568852"/>
    <n v="27789865"/>
    <n v="58358717"/>
    <s v="CONTRATADO"/>
    <s v="A PARTIR DE LA SUSCRIPCIÓN DEL ACTA DE INICIO, HASTA EL 30 DE JUNIO DE 2021"/>
    <s v="NATURAL"/>
  </r>
  <r>
    <n v="404"/>
    <x v="3"/>
    <s v="300-IP-1078-2021"/>
    <s v="300-PS-0439-2021"/>
    <s v="Prestación de Servicios Profesionales para el apoyo en  labores propias en el Unidad de Prospectiva de la Unidad Estratégica de Negocios de Acueducto y Alcantarillado."/>
    <n v="30483000"/>
    <n v="36579600"/>
    <n v="67062600"/>
    <s v="CONTRATADO"/>
    <s v="A PARTIR DE LA SUSCRIPCIÓN DEL ACTA DE INICIO, HASTA EL 30 DE JUNIO DE 2021"/>
    <s v="NATURAL"/>
  </r>
  <r>
    <n v="405"/>
    <x v="3"/>
    <s v="300-IP-1079-2021"/>
    <s v="300-PS-0152-2021"/>
    <s v="Prestación de servicios de apoyo a la gestión en terreno de las actividades operativo comerciales relativas a la Unidad Estratégica de Negocio de Acueducto y Alcantarillado cumpliendo con las normas técnicas de EMCALI"/>
    <n v="12657684"/>
    <n v="12657684"/>
    <n v="25315368"/>
    <s v="CONTRATADO"/>
    <s v="A PARTIR DE LA SUSCRIPCIÓN DEL ACTA DE INICIO, HASTA EL 30 DE JUNIO DE 2021"/>
    <s v="NATURAL"/>
  </r>
  <r>
    <n v="406"/>
    <x v="3"/>
    <s v="300-IP-1080-2021"/>
    <s v="300-PS-0443-2021"/>
    <s v="Prestación de servicios de apoyo profesional en la supervisión a los contratos de Control de Fugas No Visibles y Optimización del Plano de Presiones del Programa de Reducción de Agua - PRAT. "/>
    <n v="15221370"/>
    <n v="18265644"/>
    <n v="33487014"/>
    <s v="CONTRATADO"/>
    <s v="A PARTIR DE LA SUSCRIPCIÓN DEL ACTA DE INICIO, HASTA EL 30 DE JUNIO DE 2021"/>
    <s v="NATURAL"/>
  </r>
  <r>
    <n v="407"/>
    <x v="3"/>
    <s v="300-IP-1081-2021"/>
    <s v="300-PS-0158-2021"/>
    <s v="Prestación de servicios para dar apoyo profesional en la realización de informes, análisis de tiempos y movimientos, estandarización de recursos de las diferentes actividades funcionales.."/>
    <n v="27000000"/>
    <n v="27000000"/>
    <n v="54000000"/>
    <s v="CONTRATADO"/>
    <s v="A PARTIR DE LA SUSCRIPCIÓN DEL ACTA DE INICIO, HASTA EL 30 DE JUNIO DE 2021"/>
    <s v="NATURAL"/>
  </r>
  <r>
    <n v="408"/>
    <x v="3"/>
    <s v="300-IP-1082-2021"/>
    <s v="300-PS-0362-2021"/>
    <s v="Prestación de servicio para dar apoyo en el análisis y revisión de los conceptos de ley para atender los PQR de la supervisión en las diferentes actividades operativo comerciales."/>
    <n v="14747035"/>
    <n v="16087674"/>
    <n v="30834709"/>
    <s v="CONTRATADO"/>
    <s v="A PARTIR DE LA SUSCRIPCIÓN DEL ACTA DE INICIO, HASTA EL 30 DE JUNIO DE 2021"/>
    <s v="NATURAL"/>
  </r>
  <r>
    <n v="409"/>
    <x v="3"/>
    <s v="300-IP-1083-2021"/>
    <s v="300-PS-0171-2021"/>
    <s v="Prestación de servicios profesionales para el apoyo a las actividades de gestión ambiental de las Estaciones de Bombeo de Aguas Residuales y Lluvias de Unidad Estratégica de negocio de Acueducto y Alcantarillado."/>
    <n v="18265644"/>
    <n v="18265644"/>
    <n v="36531288"/>
    <s v="CONTRATADO"/>
    <s v="A PARTIR DE LA SUSCRIPCIÓN DEL ACTA DE INICIO, HASTA EL 30 DE JUNIO DE 2021"/>
    <s v="NATURAL"/>
  </r>
  <r>
    <n v="410"/>
    <x v="3"/>
    <s v="300-IP-1084-2021"/>
    <s v="300-PS-1123-2021"/>
    <s v="Prestacion de servicios profesionales para dar apoyo en el monitoreo y evaluación de la estrategia de la Gerencia Unidad Estratégica de Negocio de Acueducto y Alcantarillado"/>
    <n v="7927555"/>
    <n v="15855110"/>
    <n v="23782665"/>
    <s v="CONTRATADO"/>
    <s v="A PARTI R DE LA SUSCRIPCIÓN DEL ACTA DE INICIO HASTA EL 30 DE JUNIO DE 2021"/>
    <s v="NATURAL"/>
  </r>
  <r>
    <n v="411"/>
    <x v="3"/>
    <s v="300-IP-1085-2021"/>
    <s v="300-PS-0448-2021"/>
    <s v="Prestación de servicios de apoyo a la gestión en terreno de las actividades operativo comerciales relativas a la Unidad Estratégica de Negocio de Acueducto y Alcantarillado, Unidad Atención Operativa, cumpliendo con las normas técnicas de EMCALI"/>
    <n v="10548070"/>
    <n v="12657684"/>
    <n v="23205754"/>
    <s v="CONTRATADO"/>
    <s v="A PARTIR DE LA SUSCRIPCIÓN DEL ACTA DE INICIO, HASTA EL 30 DE JUNIO DE 2021"/>
    <s v="NATURAL"/>
  </r>
  <r>
    <n v="412"/>
    <x v="3"/>
    <s v="300-IP-1086-2021"/>
    <s v="300-PS-0350-2021"/>
    <s v="Prestación de servicios de apoyo a la gestión en terreno de las actividades operativo comerciales relativas a la Unidad Estratégica de Negocio de Acueducto y Alcantarillado, Unidad Atención Operativa, cumpliendo con las normas técnicas de EMCALI"/>
    <n v="11602877"/>
    <n v="12657684"/>
    <n v="24260561"/>
    <s v="CONTRATADO"/>
    <s v="A PARTIR DE LA SUSCRIPCIÓN DEL ACTA DE INICIO, HASTA EL 30 DE JUNIO DE 2021"/>
    <s v="NATURAL"/>
  </r>
  <r>
    <n v="413"/>
    <x v="3"/>
    <s v="300-IP-1087-2021"/>
    <s v="300-PS-0168-2021"/>
    <s v="Prestación de servicios de apoyo a la gestión en terreno de las actividades operativo comerciales relativas a la Unidad Estratégica de Negocio de Acueducto y Alcantarillado cumpliendo con las normas técnicas de EMCALI"/>
    <n v="12657684"/>
    <n v="12657684"/>
    <n v="25315368"/>
    <s v="CONTRATADO"/>
    <s v="A PARTIR DE LA SUSCRIPCIÓN DEL ACTA DE INICIO, HASTA EL 30 DE JUNIO DE 2021"/>
    <s v="NATURAL"/>
  </r>
  <r>
    <n v="414"/>
    <x v="3"/>
    <s v="300-IP-1088-2021"/>
    <s v="300-PS-0784-2021"/>
    <s v="Prestación de servicios para el apoyo de las actividades de Topografía de la Unidad de Interventoría"/>
    <n v="9493263"/>
    <n v="10548070"/>
    <n v="20041333"/>
    <s v="CONTRATADO"/>
    <s v="A PARTIR DE LA SUSCRIPCIÓN DEL ACTA DE INICIO, HASTA EL 30 DE JUNIO DE 2021"/>
    <s v="NATURAL"/>
  </r>
  <r>
    <n v="415"/>
    <x v="3"/>
    <s v="300-IP-1089-2021"/>
    <s v="300-PS-0812-2021"/>
    <s v="Prestación de servicios para el apoyo a las actividades administrativas de la Gerencia de Unidad Estratégica de Negocio de Acueducto y Alcantarillado"/>
    <n v="9493263"/>
    <n v="12657684"/>
    <n v="22150947"/>
    <s v="CONTRATADO"/>
    <s v="A PARTIR DE LA SUSCRIPCIÓN DEL ACTA DE INICIO, HASTA EL 30 DE JUNIO DE 2021"/>
    <s v="NATURAL"/>
  </r>
  <r>
    <n v="416"/>
    <x v="3"/>
    <s v="300-IP-1090-2021"/>
    <s v="300-PS-0718-2021"/>
    <s v="Prestación de Servicios profesionales, para el soporte de la gestión de proyectos en la Unidad de Gestión de Proyectos e Infraestructura"/>
    <n v="20250000"/>
    <n v="0"/>
    <n v="20250000"/>
    <s v="CONTRATADO"/>
    <s v="A PARTIR DE LA SUSCRIPCIÓN DEL ACTA DE INICIO, HASTA EL 30 DE JUNIO DE 2021"/>
    <s v="NATURAL"/>
  </r>
  <r>
    <n v="417"/>
    <x v="3"/>
    <s v="300-IP-1091-2021"/>
    <s v="300-PS-0315-2021"/>
    <s v="Prestación de servicios para brindar apoyo en actividades del Control de Vertimientos de Aguas Residuales de la Unidad Estratégica de Negocios de Acueducto y Alcantarillado"/>
    <n v="17440621"/>
    <n v="19026132"/>
    <n v="36466753"/>
    <s v="CONTRATADO"/>
    <s v="A PARTIR DE LA SUSCRIPCIÓN DEL ACTA DE INICIO, HASTA EL 30 DE JUNIO DE 2021"/>
    <s v="NATURAL"/>
  </r>
  <r>
    <n v="418"/>
    <x v="3"/>
    <s v="300-IP-1092-2021"/>
    <s v="300-PS-0314-2021"/>
    <s v="Prestación de servicios profesionales para la coordinacion, control y ejecucion de procedimientos administrativos con el fin de dar soporte al area operativa de alcantarillado, por medio del seguimiento a las actividades diarias programadas en los diferentes procesos como calidad, proyectos SAP, contratacion y otras areas de gestion del sistema de recoleccion, a traves del uso de aplicativos DARUMA, Open Smart Flex, que se requieran para lograr estandarizar y optimizar recursos."/>
    <n v="24475000"/>
    <n v="26700000"/>
    <n v="51175000"/>
    <s v="CONTRATADO"/>
    <s v="A PARTIR DE LA SUSCRIPCIÓN DEL ACTA DE INICIO, HASTA EL 30 DE JUNIO DE 2021"/>
    <s v="NATURAL"/>
  </r>
  <r>
    <n v="419"/>
    <x v="3"/>
    <s v="300-IP-1093-2021"/>
    <s v="300-PS-0155-2021"/>
    <s v="Prestación de servicios profesionales para el apoyo a las actividades de gestión ambiental y saneamiento, realización de informes con respecto a la gestión del riesgo y aspectos comunitarios, participar en las diferentes mesas técnicas y apoyar en labores administrativas y proyecto SAP"/>
    <n v="21338100"/>
    <n v="0"/>
    <n v="21338100"/>
    <s v="CONTRATADO"/>
    <s v="A PARTIR DE LA SUSCRIPCIÓN DEL ACTA DE INICIO, HASTA EL 30 DE JUNIO DE 2021"/>
    <s v="NATURAL"/>
  </r>
  <r>
    <n v="420"/>
    <x v="3"/>
    <s v="300-IP-1094-2021"/>
    <s v="300-PS-0234-2021"/>
    <s v="Prestación de servicios para el apoyo en el cálculo y verificación de cantidades de obra, revisión de rendimientos y demás actividades en el desarrollo de los Macroproyectos Megaobras, SITM MIO, convenios interadministrativos y obras con recursos propios."/>
    <n v="19250000"/>
    <n v="21000000"/>
    <n v="40250000"/>
    <s v="CONTRATADO"/>
    <s v="A PARTIR DE LA SUSCRIPCIÓN DEL ACTA DE INICIO, HASTA EL 30 DE JUNIO DE 2021"/>
    <s v="NATURAL"/>
  </r>
  <r>
    <n v="421"/>
    <x v="3"/>
    <s v="300-IP-1095-2021"/>
    <s v="300-PS-0452-2021"/>
    <s v="Prestación de servicios de apoyo a la gestión en terreno de las actividades operativo comerciales relativas a la Unidad Estratégica de Negocio de Acueducto y Alcantarillado, Unidad Atención Operativa, cumpliendo con las normas técnicas de EMCALI"/>
    <n v="10548070"/>
    <n v="12657684"/>
    <n v="23205754"/>
    <s v="CONTRATADO"/>
    <s v="A PARTIR DE LA SUSCRIPCIÓN DEL ACTA DE INICIO, HASTA EL 30 DE JUNIO DE 2021"/>
    <s v="NATURAL"/>
  </r>
  <r>
    <n v="422"/>
    <x v="3"/>
    <s v="300-IP-1096-2021"/>
    <s v="300-PS-0385-2021"/>
    <s v="Prestación de servicios de apoyo a la gestión en terreno de las actividades operativo comerciales relativas a la Unidad Estratégica de Negocio de Acueducto y Alcantarillado cumpliendo con las normas técnicas de EMCALI"/>
    <n v="11602877"/>
    <n v="12657684"/>
    <n v="24260561"/>
    <s v="CONTRATADO"/>
    <s v="A PARTIR DE LA SUSCRIPCIÓN DEL ACTA DE INICIO, HASTA EL 30 DE JUNIO DE 2021"/>
    <s v="NATURAL"/>
  </r>
  <r>
    <n v="423"/>
    <x v="3"/>
    <s v="300-IP-1097-2021"/>
    <s v="300-PS-0147-2021"/>
    <s v="Prestación de servicios profesionales de apoyo especializados para la coordinación y control de procesos administrativos con el fin de dar soporte en cuanto a la planeación, elaboración y seguimiento de la ejecución del presupuesto, plan de compras, contratación, calidad, pago a proveedores y demás actividades de gestión que se requieran en la Unidad Estratégica de Negocio de Acueducto y Alcantarillado."/>
    <n v="33347838"/>
    <n v="33347838"/>
    <n v="66695676"/>
    <s v="CONTRATADO"/>
    <s v="A PARTIR DE LA SUSCRIPCIÓN DEL ACTA DE INICIO, HASTA EL 30 DE JUNIO DE 2021"/>
    <s v="NATURAL"/>
  </r>
  <r>
    <n v="424"/>
    <x v="3"/>
    <s v="300-IP-1098-2021"/>
    <s v="300-PS-0224-2021"/>
    <s v="Prestación de servicios profesionales para el apoyo a las actividades de saneamiento de las Estaciones de Bombeo de Aguas Residuales y Lluvias de Unidad Estratégica de negocio de Acueducto y Alcantarillado."/>
    <n v="16743507"/>
    <n v="18265644"/>
    <n v="35009151"/>
    <s v="CONTRATADO"/>
    <s v="A PARTIR DE LA SUSCRIPCIÓN DEL ACTA DE INICIO, HASTA EL 30 DE JUNIO DE 2021"/>
    <s v="NATURAL"/>
  </r>
  <r>
    <n v="425"/>
    <x v="3"/>
    <s v="300-IP-1099-2021"/>
    <s v="300-PS-0248-2021"/>
    <s v="Prestación de servicios para revisión hidráulica de proyectos de redes externas de acueducto y alcantarillado presentados a la Unidad de Ingeniería"/>
    <n v="46335856"/>
    <n v="43302000"/>
    <n v="89637856"/>
    <s v="CONTRATADO"/>
    <s v="A PARTIR DE LA SUSCRIPCIÓN DEL ACTA DE INICIO, HASTA EL 30 DE JUNIO DE 2021"/>
    <s v="NATURAL"/>
  </r>
  <r>
    <n v="426"/>
    <x v="3"/>
    <s v="300-IP-1100-2021"/>
    <s v="300-PS-0253-2021"/>
    <s v="Prestación de servicios para el apoyo en la elaboración y revisión de diseños, presupuestos de obra, planos especificaciones y documentación de proyectos de acueducto y alcantarillado a contratar con recursos propios a cargo de la Subgerencia Técnica y la Unidad de Ingeniería"/>
    <n v="32477005"/>
    <n v="35429460"/>
    <n v="67906465"/>
    <s v="CONTRATADO"/>
    <s v="A PARTIR DE LA SUSCRIPCIÓN DEL ACTA DE INICIO, HASTA EL 30 DE JUNIO DE 2021"/>
    <s v="NATURAL"/>
  </r>
  <r>
    <n v="427"/>
    <x v="3"/>
    <s v="300-IP-1101-2021"/>
    <s v="300-PS-0252-2021"/>
    <s v="Prestación de servicios profesionales para la estructuración, actualizacion y soportes de los precios unitarios de la UENAA y apoyo en la supervision integral de los presupuestos de obra y especificaciones tecnicas en los Proyectos a enviar a contratación a cargo de la Subgerencia Técnica y la Unidad de Ingeniería."/>
    <n v="16743507"/>
    <n v="18265644"/>
    <n v="35009151"/>
    <s v="CONTRATADO"/>
    <s v="A PARTIR DE LA SUSCRIPCIÓN DEL ACTA DE INICIO, HASTA EL 30 DE JUNIO DE 2021"/>
    <s v="NATURAL"/>
  </r>
  <r>
    <n v="428"/>
    <x v="3"/>
    <s v="300-IP-1102-2021"/>
    <s v="300-PS-0223-2021"/>
    <s v="Prestación de servicios para asistir el desarrollo de Macroproyectos SITM MIO, Megaobras en Acueducto y Alcantarillado, convenios interadministrativos y obras con recursos propios."/>
    <n v="41250000"/>
    <n v="45000000"/>
    <n v="86250000"/>
    <s v="CONTRATADO"/>
    <s v="A PARTIR DE LA SUSCRIPCIÓN DEL ACTA DE INICIO, HASTA EL 30 DE JUNIO DE 2021"/>
    <s v="NATURAL"/>
  </r>
  <r>
    <n v="429"/>
    <x v="3"/>
    <s v="300-IP-1103-2021"/>
    <s v="300-PS-0233-2021"/>
    <s v="Prestación de servicios para asistir el desarrollo de Macroproyectos SITM MIO, Megaobras en Acueducto y Alcantarillado, convenios interadministrativos y obras con recursos propios."/>
    <n v="41250000"/>
    <n v="45000000"/>
    <n v="86250000"/>
    <s v="CONTRATADO"/>
    <s v="A PARTIR DE LA SUSCRIPCIÓN DEL ACTA DE INICIO, HASTA EL 30 DE JUNIO DE 2021"/>
    <s v="NATURAL"/>
  </r>
  <r>
    <n v="430"/>
    <x v="3"/>
    <s v="300-IP-1104-2021"/>
    <s v="300-PS-0256-2021"/>
    <s v="Prestación de servicios para brindar apoyo en actividades de producción de agua potable de la unidad estratégica de negocios de acueducto y alcantarillado."/>
    <n v="25148475"/>
    <n v="0"/>
    <n v="25148475"/>
    <s v="CONTRATADO"/>
    <s v="A PARTIR DE LA SUSCRIPCIÓN DEL ACTA DE INICIO, HASTA EL 30 DE JUNIO DE 2021"/>
    <s v="NATURAL"/>
  </r>
  <r>
    <n v="431"/>
    <x v="3"/>
    <s v="300-IP-1105-2021"/>
    <s v="300-PS-0162-2021"/>
    <s v="Prestación de servicios para brindar apoyo en actividades de producción de agua potable de la unidad estratégica de negocios de acueducto y alcantarillado."/>
    <n v="19026132"/>
    <n v="19026132"/>
    <n v="38052264"/>
    <s v="CONTRATADO"/>
    <s v="A PARTIR DE LA SUSCRIPCIÓN DEL ACTA DE INICIO, HASTA EL 30 DE JUNIO DE 2021"/>
    <s v="NATURAL"/>
  </r>
  <r>
    <n v="432"/>
    <x v="3"/>
    <s v="300-IP-1106-2021"/>
    <s v="300-PS-0163-2021"/>
    <s v="Prestación de servicios para brindar apoyo en actividades de producción de agua potable de la unidad estratégica de negocios de acueducto y alcantarillado."/>
    <n v="30440646"/>
    <n v="25367205"/>
    <n v="55807851"/>
    <s v="CONTRATADO"/>
    <s v="A PARTIR DE LA SUSCRIPCIÓN DEL ACTA DE INICIO, HASTA EL 30 DE JUNIO DE 2021"/>
    <s v="NATURAL"/>
  </r>
  <r>
    <n v="433"/>
    <x v="3"/>
    <s v="300-IP-1107-2021"/>
    <s v="300-PS-0235-2021"/>
    <s v="Prestación de servicios para brindar apoyo en actividades de producción de agua potable de la unidad estratégica de negocios de acueducto y alcantarillado."/>
    <n v="16743496"/>
    <n v="15221360"/>
    <n v="31964856"/>
    <s v="CONTRATADO"/>
    <s v="A PARTIR DE LA SUSCRIPCIÓN DEL ACTA DE INICIO, HASTA EL 30 DE JUNIO DE 2021"/>
    <s v="NATURAL"/>
  </r>
  <r>
    <n v="434"/>
    <x v="3"/>
    <s v="300-IP-1108-2021"/>
    <s v="300-PS-0359-2021"/>
    <s v="Prestación de servicios de apoyo técnico a la gestión en terreno de las actividades operativo comerciales relativas a la Unidad Estratégica de Negocio de Acueducto y Alcantarillado cumpliendo con las normas técnicas de EMCALI"/>
    <n v="14747035"/>
    <n v="16087674"/>
    <n v="30834709"/>
    <s v="CONTRATADO"/>
    <s v="A PARTIR DE LA SUSCRIPCIÓN DEL ACTA DE INICIO, HASTA EL 30 DE JUNIO DE 2021"/>
    <s v="NATURAL"/>
  </r>
  <r>
    <n v="435"/>
    <x v="3"/>
    <s v="300-IP-1109-2021"/>
    <s v="300-PS-0169-2021"/>
    <s v="Prestación de servicios para brindar apoyo profesional en el control seguimiento y ejecución de presupuesto, contratación y gestión administrativa y de operación de actividades funcionales."/>
    <n v="27000000"/>
    <n v="27000000"/>
    <n v="54000000"/>
    <s v="CONTRATADO"/>
    <s v="A PARTIR DE LA SUSCRIPCIÓN DEL ACTA DE INICIO, HASTA EL 30 DE JUNIO DE 2021"/>
    <s v="NATURAL"/>
  </r>
  <r>
    <n v="436"/>
    <x v="3"/>
    <s v="300-IP-1110-2021"/>
    <s v="300-PS-0313-2021"/>
    <s v="Prestación de servicios de apoyo para las actividades de coordinación, soporte y ejecución de los procesos administrativos (documentación), seguimiento a horas extras, elaboración programación personal fin se semana y autorización de tanqueo y demás actividades de gestión, así como la elaboración y control del suministro de materiales para la Unidad Estratégica de Negocio de Acueducto y Alcantarillado."/>
    <n v="15730655"/>
    <n v="17160714"/>
    <n v="32891369"/>
    <s v="CONTRATADO"/>
    <s v="A PARTIR DE LA SUSCRIPCIÓN DEL ACTA DE INICIO, HASTA EL 30 DE JUNIO DE 2021"/>
    <s v="NATURAL"/>
  </r>
  <r>
    <n v="437"/>
    <x v="3"/>
    <s v="300-IP-1111-2021"/>
    <s v="300-PS-0160-2021"/>
    <s v="Prestación de servicios de apoyo técnico a la gestión en terreno de las actividades operativo comerciales relativas a la Unidad Estratégica de Negocio de Acueducto y Alcantarillado cumpliendo con las normas técnicas de EMCALI"/>
    <n v="16087674"/>
    <n v="16087674"/>
    <n v="32175348"/>
    <s v="CONTRATADO"/>
    <s v="A PARTIR DE LA SUSCRIPCIÓN DEL ACTA DE INICIO, HASTA EL 30 DE JUNIO DE 2021"/>
    <s v="NATURAL"/>
  </r>
  <r>
    <n v="438"/>
    <x v="3"/>
    <s v="300-IP-1112-2021"/>
    <s v="300-PS-0159-2021"/>
    <s v="Prestación de servicios de apoyo técnico a la gestión en terreno de las actividades operativo comerciales relativas a la Unidad Estratégica de Negocio de Acueducto y Alcantarillado cumpliendo con las normas técnicas de EMCALI"/>
    <n v="16087674"/>
    <n v="16087674"/>
    <n v="32175348"/>
    <s v="CONTRATADO"/>
    <s v="A PARTIR DE LA SUSCRIPCIÓN DEL ACTA DE INICIO, HASTA EL 30 DE JUNIO DE 2021"/>
    <s v="NATURAL"/>
  </r>
  <r>
    <n v="439"/>
    <x v="3"/>
    <s v="300-IP-1113-2021"/>
    <s v="300-PS-0361-2021"/>
    <s v="Prestación de servicios de apoyo técnico a la gestión en terreno de las actividades operativo comerciales relativas a la Unidad Estratégica de Negocio de Acueducto y Alcantarillado cumpliendo con las normas técnicas de EMCALI"/>
    <n v="14747035"/>
    <n v="16087674"/>
    <n v="30834709"/>
    <s v="CONTRATADO"/>
    <s v="A PARTIR DE LA SUSCRIPCIÓN DEL ACTA DE INICIO, HASTA EL 30 DE JUNIO DE 2021"/>
    <s v="NATURAL"/>
  </r>
  <r>
    <n v="440"/>
    <x v="3"/>
    <s v="300-IP-1114-2021"/>
    <s v="300-PS-0351-2021"/>
    <s v="Prestación de servicio para dar apoyo en el análisis y revisión de los conceptos de ley para atender los PQR de la supervisión en las diferentes actividades operativo comerciales."/>
    <n v="21136852"/>
    <n v="23058384"/>
    <n v="44195236"/>
    <s v="CONTRATADO"/>
    <s v="A PARTIR DE LA SUSCRIPCIÓN DEL ACTA DE INICIO, HASTA EL 30 DE JUNIO DE 2021"/>
    <s v="NATURAL"/>
  </r>
  <r>
    <n v="441"/>
    <x v="3"/>
    <s v="300-IP-1115-2021"/>
    <s v="300-PS-0349-2021"/>
    <s v="Prestación de servicios de apoyo a la gestión en terreno de las actividades operativo comerciales relativas a la Unidad Estratégica de Negocio de Acueducto y Alcantarillado cumpliendo con las normas técnicas de EMCALI"/>
    <n v="11602877"/>
    <n v="12657684"/>
    <n v="24260561"/>
    <s v="CONTRATADO"/>
    <s v="A PARTIR DE LA SUSCRIPCIÓN DEL ACTA DE INICIO, HASTA EL 30 DE JUNIO DE 2021"/>
    <s v="NATURAL"/>
  </r>
  <r>
    <n v="442"/>
    <x v="3"/>
    <s v="300-IP-1116-2021"/>
    <s v="300-PS-0153-2021"/>
    <s v="Prestación de servicios de apoyo a la gestión en terreno de las actividades operativo comerciales relativas a la Unidad Estratégica de Negocio de Acueducto y Alcantarillado cumpliendo con las normas técnicas de EMCALI"/>
    <n v="12657684"/>
    <n v="12657684"/>
    <n v="25315368"/>
    <s v="CONTRATADO"/>
    <s v="A PARTIR DE LA SUSCRIPCIÓN DEL ACTA DE INICIO, HASTA EL 30 DE JUNIO DE 2021"/>
    <s v="NATURAL"/>
  </r>
  <r>
    <n v="443"/>
    <x v="3"/>
    <s v="300-IP-1117-2021"/>
    <s v="300-PS-0151-2021"/>
    <s v="Prestación de servicios para el apoyo a las actividades propias de la unidad Funcional de la Gerencia de Acueducto y Alcantarillado"/>
    <n v="12657684"/>
    <n v="12657684"/>
    <n v="25315368"/>
    <s v="CONTRATADO"/>
    <s v="A PARTIR DE LA SUSCRIPCIÓN DEL ACTA DE INICIO, HASTA EL 30 DE JUNIO DE 2021"/>
    <s v="NATURAL"/>
  </r>
  <r>
    <n v="444"/>
    <x v="3"/>
    <s v="300-IP-1118-2021"/>
    <s v="300-PS-0356-2021"/>
    <s v="Prestación de servicios de apoyo técnico a la gestión en terreno de las actividades operativo comerciales relativas a la Unidad Estratégica de Negocio de Acueducto y Alcantarillado cumpliendo con las normas técnicas de EMCALI"/>
    <n v="14747035"/>
    <n v="16087674"/>
    <n v="30834709"/>
    <s v="CONTRATADO"/>
    <s v="A PARTIR DE LA SUSCRIPCIÓN DEL ACTA DE INICIO, HASTA EL 30 DE JUNIO DE 2021"/>
    <s v="NATURAL"/>
  </r>
  <r>
    <n v="445"/>
    <x v="3"/>
    <s v="300-IP-1119-2021"/>
    <s v="300-PS-0374-2021"/>
    <s v="Prestación de servicios para brindar apoyo en la elaboración y análisis de informes, programación y enrutamiento de las actividades de verificación en campo de la ejecución de actividades en desarrollo del contrato de actividades operativo comerciales"/>
    <n v="11602877"/>
    <n v="12657684"/>
    <n v="24260561"/>
    <s v="CONTRATADO"/>
    <s v="A PARTIR DE LA SUSCRIPCIÓN DEL ACTA DE INICIO, HASTA EL 30 DE JUNIO DE 2021"/>
    <s v="NATURAL"/>
  </r>
  <r>
    <n v="446"/>
    <x v="3"/>
    <s v="300-IP-1120-2021"/>
    <s v="300-PS-0360-2021"/>
    <s v="Prestación de servicios de apoyo técnico a la gestión en terreno de las actividades operativo comerciales relativas a la Unidad Estratégica de Negocio de Acueducto y Alcantarillado cumpliendo con las normas técnicas de EMCALI"/>
    <n v="14747035"/>
    <n v="16087674"/>
    <n v="30834709"/>
    <s v="CONTRATADO"/>
    <s v="A PARTIR DE LA SUSCRIPCIÓN DEL ACTA DE INICIO, HASTA EL 30 DE JUNIO DE 2021"/>
    <s v="NATURAL"/>
  </r>
  <r>
    <n v="447"/>
    <x v="3"/>
    <s v="300-IP-1121-2021"/>
    <s v="300-PS-0145-2021"/>
    <s v="Prestación de servicio de apoyo profesionales para liderar las Acciones Administrativas relacionadas con los procesos operativo comerciales de la Subgerencia asi como el análisis y revisión de los conceptos de ley para atender los PQR de los mismos."/>
    <n v="23429622"/>
    <n v="23429622"/>
    <n v="46859244"/>
    <s v="CONTRATADO"/>
    <s v="A PARTIR DE LA SUSCRIPCIÓN DEL ACTA DE INICIO, HASTA EL 30 DE JUNIO DE 2021"/>
    <s v="NATURAL"/>
  </r>
  <r>
    <n v="448"/>
    <x v="3"/>
    <s v="300-IP-1122-2021"/>
    <s v="300-PS-0354-2021"/>
    <s v="Prestación de servicios de apoyo a la gestión en terreno de las actividades operativo comerciales relativas a la Unidad Estratégica de Negocio de Acueducto y Alcantarillado cumpliendo con las normas técnicas de EMCALI"/>
    <n v="11602877"/>
    <n v="12657684"/>
    <n v="24260561"/>
    <s v="CONTRATADO"/>
    <s v="A PARTIR DE LA SUSCRIPCIÓN DEL ACTA DE INICIO, HASTA EL 30 DE JUNIO DE 2021"/>
    <s v="NATURAL"/>
  </r>
  <r>
    <n v="449"/>
    <x v="3"/>
    <s v="300-IP-1123-2021"/>
    <s v="300-PS-0347-2021"/>
    <s v="Prestación de servicio para dar apoyo a la subgerencia gestión comercial en las diferentes actividades operativo comerciales."/>
    <n v="17440621"/>
    <n v="19026132"/>
    <n v="36466753"/>
    <s v="CONTRATADO"/>
    <s v="A PARTIR DE LA SUSCRIPCIÓN DEL ACTA DE INICIO, HASTA EL 30 DE JUNIO DE 2021"/>
    <s v="NATURAL"/>
  </r>
  <r>
    <n v="450"/>
    <x v="3"/>
    <s v="300-IP-1124-2021"/>
    <s v="300-PS-0146-2021"/>
    <s v="Prestación de servicios profesionales para brindar apoyo a la administración y análisis de las bases de datos relacionadas con las actividades operativo-comerciales, con la finalidad de generar informes que sean insumo en la gestión y control para la mejor atención al cliente y la reducción de pérdidas comerciales en el servicio de acueducto."/>
    <n v="19026132"/>
    <n v="19026132"/>
    <n v="38052264"/>
    <s v="CONTRATADO"/>
    <s v="A PARTIR DE LA SUSCRIPCIÓN DEL ACTA DE INICIO, HASTA EL 30 DE JUNIO DE 2021"/>
    <s v="NATURAL"/>
  </r>
  <r>
    <n v="451"/>
    <x v="3"/>
    <s v="300-IP-1125-2021"/>
    <s v="300-PS-0196-2021"/>
    <s v="Prestación de servicios tecnicos para brindar apoyo en las labores propias del Programa de Recuperación de Agua Comercial"/>
    <n v="17160714"/>
    <n v="17160714"/>
    <n v="34321428"/>
    <s v="CONTRATADO"/>
    <s v="A PARTIR DE LA SUSCRIPCIÓN DEL ACTA DE INICIO, HASTA EL 30 DE JUNIO DE 2021"/>
    <s v="NATURAL"/>
  </r>
  <r>
    <n v="452"/>
    <x v="3"/>
    <s v="300-IP-1126-2021"/>
    <s v="300-PS-0457-2021"/>
    <s v="Prestación de servicios de apoyo técnico y seguimiento del programa de recuperación de perdidas componente técnico del proyecto de reducción de pérdidas fase 2."/>
    <n v="14300595"/>
    <n v="17160714"/>
    <n v="31461309"/>
    <s v="CONTRATADO"/>
    <s v="A PARTIR DE LA SUSCRIPCIÓN DEL ACTA DE INICIO, HASTA EL 30 DE JUNIO DE 2021"/>
    <s v="NATURAL"/>
  </r>
  <r>
    <n v="453"/>
    <x v="3"/>
    <s v="300-IP-1127-2021"/>
    <s v="300-PS-0161-2021"/>
    <s v="Prestación de servicios profesionales para el apoyo a las actividades administrativas en la unidad de prospectiva y desarrollo de negocios de la gerencia de unidad estratégica de negocios de acueducto y alcantarillado"/>
    <n v="19026132"/>
    <n v="19026132"/>
    <n v="38052264"/>
    <s v="CONTRATADO"/>
    <s v="A PARTIR DE LA SUSCRIPCIÓN DEL ACTA DE INICIO, HASTA EL 30 DE JUNIO DE 2021"/>
    <s v="NATURAL"/>
  </r>
  <r>
    <n v="454"/>
    <x v="3"/>
    <s v="300-IP-1128-2021"/>
    <s v="300-PS-0156-2021"/>
    <s v="Prestación de servicios profesionales para desarrollar trabajos relacionados con el análisis y procesamiento permanente de la información de variables hidráulicas generadas en las diferentes unidades operacionales de los sistemas de acueducto y alcantarillado y capturas en tiempo real a traves de del sistema de supervisión, control y adquisición de datos scada oasys, de forma tal que permita la toma de decisiones operativas oportunamente en pro de una óptima prestación dle sevicio. Así mismo, apoyar la coordinación con lideres de las unidades operacionales, con el fin de complementar y sustentar comportamientos operacionales evidenciados a través del análisis de la información generada del scada ante cambios operativos generados en las mismas."/>
    <n v="19026132"/>
    <n v="19026132"/>
    <n v="38052264"/>
    <s v="CONTRATADO"/>
    <s v="A PARTIR DE LA SUSCRIPCIÓN DEL ACTA DE INICIO, HASTA EL 30 DE JUNIO DE 2021"/>
    <s v="NATURAL"/>
  </r>
  <r>
    <n v="455"/>
    <x v="3"/>
    <s v="300-IP-1129-2021"/>
    <s v="300-PS-0167-2021"/>
    <s v="Prestacion de servicios de apoyo para la legalización y depuración de la base de datos para la gestión de daños de acueducto a través de la migración de la información de reportes de daños en red matriz generados y su relación con el Sistema de Información Geográfica (SIG) para el desarrollo de las tareas de mantenimiento y reparación de los daños en la red de acueducto que involucra las fases de atención al daño, cierre y apertura de circuitos y obras civiles complementarias que permita un diagnóstico y cierre de órdenes en OSF y dar apoyo administrativo y logístico dentro de la puesta en marcha y posterior funcionamiento del Centro de Control Maestro -CCM."/>
    <n v="17160714"/>
    <n v="17160714"/>
    <n v="34321428"/>
    <s v="CONTRATADO"/>
    <s v="A PARTIR DE LA SUSCRIPCIÓN DEL ACTA DE INICIO, HASTA EL 30 DE JUNIO DE 2021"/>
    <s v="NATURAL"/>
  </r>
  <r>
    <n v="456"/>
    <x v="3"/>
    <s v="300-IP-1130-2021"/>
    <s v="300-PS-0149-2021"/>
    <s v="Prestacion de servicios profesionales para el soporte en ejecución, desarrollo, operación y mantenimiento del sistema Scada (supervisión control y adquisición de datos) del Centro de Control Maestro (CCM) para los sistemas de Acueducto y Alcantarillado aplicado a la arquitectura de servidores de datos, interfaces de datos Oracle con sistemas HMI, configuración y diseño de reportes (en línea y web), interfaces corporativas SCADA - OSF y configuración y administración de las bases de datos en tiempo real funcionando en redundancia."/>
    <n v="38531574"/>
    <n v="38531574"/>
    <n v="77063148"/>
    <s v="CONTRATADO"/>
    <s v="A PARTIR DE LA SUSCRIPCIÓN DEL ACTA DE INICIO, HASTA EL 30 DE JUNIO DE 2021"/>
    <s v="NATURAL"/>
  </r>
  <r>
    <n v="457"/>
    <x v="3"/>
    <s v="300-IP-1131-2021"/>
    <s v="300-PS-0436-2021"/>
    <s v="Prestación de servicios de apoyo técnico en la supervisión a los contratos de Control de Fugas No Visibles y Optimización del Plano de Presiones del Programa de Reducción de Agua - PRAT. "/>
    <n v="14300595"/>
    <n v="17160714"/>
    <n v="31461309"/>
    <s v="CONTRATADO"/>
    <s v="A PARTIR DE LA SUSCRIPCIÓN DEL ACTA DE INICIO, HASTA EL 30 DE JUNIO DE 2021"/>
    <s v="NATURAL"/>
  </r>
  <r>
    <n v="458"/>
    <x v="3"/>
    <s v="300-IP-1132-2021"/>
    <s v="300-PS-0364-2021"/>
    <s v="Prestación de Servicios profesionales para el apoyo en la formulación y seguimiento de los proyectos de inversión de la Gerencia Unidad Estratégica de Negocios de Acueducto y Alcantarillado."/>
    <n v="41250000"/>
    <n v="45000000"/>
    <n v="86250000"/>
    <s v="CONTRATADO"/>
    <s v="A PARTIR DE LA SUSCRIPCIÓN DEL ACTA DE INICIO, HASTA EL 30 DE JUNIO DE 2021"/>
    <s v="NATURAL"/>
  </r>
  <r>
    <n v="459"/>
    <x v="3"/>
    <s v="300-IP-1133-2021"/>
    <s v="300-PS-0357-2021"/>
    <s v="Prestación de servicios de apoyo técnico a la gestión en terreno de las actividades operativo comerciales relativas a la Unidad Estratégica de Negocio de Acueducto y Alcantarillado cumpliendo con las normas técnicas de EMCALI"/>
    <n v="14747035"/>
    <n v="16087674"/>
    <n v="30834709"/>
    <s v="CONTRATADO"/>
    <s v="A PARTIR DE LA SUSCRIPCIÓN DEL ACTA DE INICIO, HASTA EL 30 DE JUNIO DE 2021"/>
    <s v="NATURAL"/>
  </r>
  <r>
    <n v="460"/>
    <x v="3"/>
    <s v="300-IP-1134-2021"/>
    <s v="300-PS-0459-2021"/>
    <s v="Prestación de servicios de apoyo profesional en la supervisión a los contratos de Control de Fugas No Visibles y Optimización del Plano de Presiones del Programa de Reducción de Agua - PRAT. "/>
    <n v="27789865"/>
    <n v="33347838"/>
    <n v="61137703"/>
    <s v="CONTRATADO"/>
    <s v="A PARTIR DE LA SUSCRIPCIÓN DEL ACTA DE INICIO, HASTA EL 30 DE JUNIO DE 2021"/>
    <s v="NATURAL"/>
  </r>
  <r>
    <n v="461"/>
    <x v="3"/>
    <s v="300-IP-1135-2021"/>
    <s v="300-PS-0454-2021"/>
    <s v="Prestación de servicios de apoyo técnico en el seguimiento y supervisión a los contratos del Programa de Reducción de Agua - PRAT. "/>
    <n v="14300595"/>
    <n v="17160714"/>
    <n v="31461309"/>
    <s v="CONTRATADO"/>
    <s v="A PARTIR DE LA SUSCRIPCIÓN DEL ACTA DE INICIO, HASTA EL 30 DE JUNIO DE 2021"/>
    <s v="NATURAL"/>
  </r>
  <r>
    <n v="462"/>
    <x v="3"/>
    <s v="300-IP-1136-2021"/>
    <s v="300-PS-0447-2021"/>
    <s v="Prestación de servicios de apoyo técnico en el seguimiento y supervisión a los contratos del Programa de Reducción de Agua - PRAT. "/>
    <n v="14300595"/>
    <n v="17160714"/>
    <n v="31461309"/>
    <s v="CONTRATADO"/>
    <s v="A PARTIR DE LA SUSCRIPCIÓN DEL ACTA DE INICIO, HASTA EL 30 DE JUNIO DE 2021"/>
    <s v="NATURAL"/>
  </r>
  <r>
    <n v="463"/>
    <x v="3"/>
    <s v="300-IP-1137-2021"/>
    <s v="300-PS-0437-2021"/>
    <s v="Prestación de servicios de apoyo técnico en la supervisión a los contratos de Control de Fugas No Visibles y Optimización del Plano de Presiones del Programa de Reducción de Agua - PRAT. "/>
    <n v="14300595"/>
    <n v="17160714"/>
    <n v="31461309"/>
    <s v="CONTRATADO"/>
    <s v="A PARTIR DE LA SUSCRIPCIÓN DEL ACTA DE INICIO, HASTA EL 30 DE JUNIO DE 2021"/>
    <s v="NATURAL"/>
  </r>
  <r>
    <n v="464"/>
    <x v="3"/>
    <s v="300-IP-1138-2021"/>
    <s v="300-PS-0446-2021"/>
    <s v="Prestación de servicios de apoyo profesional en la supervisión a los contratos de Control de Fugas No Visibles y Optimización del Plano de Presiones del Programa de Reducción de Agua - PRAT. "/>
    <n v="15855110"/>
    <n v="19026132"/>
    <n v="34881242"/>
    <s v="CONTRATADO"/>
    <s v="A PARTIR DE LA SUSCRIPCIÓN DEL ACTA DE INICIO, HASTA EL 30 DE JUNIO DE 2021"/>
    <s v="NATURAL"/>
  </r>
  <r>
    <n v="465"/>
    <x v="3"/>
    <s v="300-IP-1139-2021"/>
    <s v="300-PS-0227-2021"/>
    <s v="Prestación de servicios tecnicos para brindar apoyo en las labores propias del Programa de Recuperación de Agua Comercial"/>
    <n v="14747035"/>
    <n v="16087674"/>
    <n v="30834709"/>
    <s v="CONTRATADO"/>
    <s v="A PARTIR DE LA SUSCRIPCIÓN DEL ACTA DE INICIO, HASTA EL 30 DE JUNIO DE 2021"/>
    <s v="NATURAL"/>
  </r>
  <r>
    <n v="466"/>
    <x v="3"/>
    <s v="300-IP-1140-2021"/>
    <s v="300-PS-0451-2021"/>
    <s v="Prestación de servicios de Asesoría y Asistencia Técnica en la Supervisión de contratos de Optimización del Plano de Presiones y Control de Fugas No Visibles del programa de Reducción Perdidas Técnicas de Agua Potable."/>
    <n v="37500000"/>
    <n v="45000000"/>
    <n v="82500000"/>
    <s v="CONTRATADO"/>
    <s v="A PARTIR DE LA SUSCRIPCIÓN DEL ACTA DE INICIO, HASTA EL 30 DE JUNIO DE 2021"/>
    <s v="NATURAL"/>
  </r>
  <r>
    <n v="467"/>
    <x v="3"/>
    <s v="300-IP-1141-2021"/>
    <s v="300-PS-0395-2021"/>
    <s v="Prestación de servicios de apoyo técnico en la supervisión a los contratos de Control de Fugas No Visibles y Optimización del Plano de Presiones del Programa de Reducción de Agua - PRAT. "/>
    <n v="15730655"/>
    <n v="17160714"/>
    <n v="32891369"/>
    <s v="CONTRATADO"/>
    <s v="A PARTIR DE LA SUSCRIPCIÓN DEL ACTA DE INICIO, HASTA EL 30 DE JUNIO DE 2021"/>
    <s v="NATURAL"/>
  </r>
  <r>
    <n v="468"/>
    <x v="3"/>
    <s v="300-IP-1142-2021"/>
    <s v="300-PS-0642-2021"/>
    <s v="Prestación de servicios de apoyo profesional en la supervisión a los contratos de Control de Fugas No Visibles y Optimización del Plano de Presiones del Programa de Reducción de Agua - PRAT. "/>
    <n v="16908945"/>
    <n v="20290734"/>
    <n v="37199679"/>
    <s v="CONTRATADO"/>
    <s v="A PARTIR DE LA SUSCRIPCIÓN DEL ACTA DE INICIO, HASTA EL 30 DE JUNIO DE 2021"/>
    <s v="NATURAL"/>
  </r>
  <r>
    <n v="469"/>
    <x v="3"/>
    <s v="300-IP-1143-2021"/>
    <s v="300-PS-0438-2021"/>
    <s v="Prestación de servicios de apoyo profesional en la supervisión a los contratos de Control de Fugas No Visibles y Optimización del Plano de Presiones del Programa de Reducción de Agua - PRAT. "/>
    <n v="27789865"/>
    <n v="33347838"/>
    <n v="61137703"/>
    <s v="CONTRATADO"/>
    <s v="A PARTIR DE LA SUSCRIPCIÓN DEL ACTA DE INICIO, HASTA EL 30 DE JUNIO DE 2021"/>
    <s v="NATURAL"/>
  </r>
  <r>
    <n v="470"/>
    <x v="3"/>
    <s v="300-IP-1144-2021"/>
    <s v="300-PS-0231-2021"/>
    <s v="Prestación de servicios para brindar apoyo en las labores propias del Programa de Recuperación de Agua Comercial"/>
    <n v="14747035"/>
    <n v="16087674"/>
    <n v="30834709"/>
    <s v="CONTRATADO"/>
    <s v="A PARTIR DE LA SUSCRIPCIÓN DEL ACTA DE INICIO, HASTA EL 30 DE JUNIO DE 2021"/>
    <s v="NATURAL"/>
  </r>
  <r>
    <n v="471"/>
    <x v="3"/>
    <s v="300-IP-1145-2021"/>
    <s v="300-PS-0225-2021"/>
    <s v="Prestación de servicios para brindar apoyo en las labores propias del Programa de Recuperación de Agua Comercial"/>
    <n v="14747035"/>
    <n v="16087674"/>
    <n v="30834709"/>
    <s v="CONTRATADO"/>
    <s v="A PARTIR DE LA SUSCRIPCIÓN DEL ACTA DE INICIO, HASTA EL 30 DE JUNIO DE 2021"/>
    <s v="NATURAL"/>
  </r>
  <r>
    <n v="472"/>
    <x v="3"/>
    <s v="300-IP-1146-2021"/>
    <s v="300-PS-0226-2021"/>
    <s v="Prestación de servicios para brindar apoyo en las labores propias del Programa de Recuperación de Agua Comercial"/>
    <n v="14747035"/>
    <n v="16087674"/>
    <n v="30834709"/>
    <s v="CONTRATADO"/>
    <s v="A PARTIR DE LA SUSCRIPCIÓN DEL ACTA DE INICIO, HASTA EL 30 DE JUNIO DE 2021"/>
    <s v="NATURAL"/>
  </r>
  <r>
    <n v="473"/>
    <x v="3"/>
    <s v="300-IP-1147-2021"/>
    <s v="300-PS-0857-2021"/>
    <s v="Prestación de servicios de apoyo técnico a la gestión en terreno de las actividades operativo comerciales relativas a la Unidad Estratégica de Negocio de Acueducto y Alcantarillado cumpliendo con las normas técnicas de EMCALI"/>
    <n v="8438456"/>
    <n v="12657684"/>
    <n v="21096140"/>
    <s v="CONTRATADO"/>
    <s v="A PARTIR DE LA SUSCRIPCIÓN DEL ACTA DE INICIO, HASTA EL 30 DE JUNIO DE 2021"/>
    <s v="NATURAL"/>
  </r>
  <r>
    <n v="474"/>
    <x v="3"/>
    <s v="300-IP-1148-2021"/>
    <s v="300-PS-0229-2021"/>
    <s v="Prestación de servicios para brindar asesorar en las labores propias del Programa de Recuperación de Agua Comercial"/>
    <n v="30568852"/>
    <n v="33347838"/>
    <n v="63916690"/>
    <s v="CONTRATADO"/>
    <s v="A PARTIR DE LA SUSCRIPCIÓN DEL ACTA DE INICIO, HASTA EL 30 DE JUNIO DE 2021"/>
    <s v="NATURAL"/>
  </r>
  <r>
    <n v="475"/>
    <x v="3"/>
    <s v="300-IP-1149-2021"/>
    <s v="300-PS-0809-2021"/>
    <s v="Prestación de servicios de apoyo a la gestión en terreno de las actividades operativo comerciales relativas a la Unidad Estratégica de Negocio de Acueducto y Alcantarillado cumpliendo con las normas técnicas de EMCALI"/>
    <n v="9493263"/>
    <n v="12657684"/>
    <n v="22150947"/>
    <s v="CONTRATADO"/>
    <s v="A PARTIR DE LA SUSCRIPCIÓN DEL ACTA DE INICIO, HASTA EL 30 DE JUNIO DE 2021"/>
    <s v="NATURAL"/>
  </r>
  <r>
    <n v="476"/>
    <x v="3"/>
    <s v="300-IP-1150-2021"/>
    <s v="300-PS-0748-2021"/>
    <s v="Prestación de servicios de apoyo técnico a la gestión en terreno de las actividades operativo comerciales relativas a la Unidad Estratégica de Negocio de Acueducto y Alcantarillado cumpliendo con las normas técnicas de EMCALI"/>
    <n v="12065756"/>
    <n v="16087674"/>
    <n v="28153430"/>
    <s v="CONTRATADO"/>
    <s v="A PARTIR DE LA SUSCRIPCIÓN DEL ACTA DE INICIO, HASTA EL 30 DE JUNIO DE 2021"/>
    <s v="NATURAL"/>
  </r>
  <r>
    <n v="477"/>
    <x v="3"/>
    <s v="300-IP-1151-2021"/>
    <s v="300-PS-0572-2021"/>
    <s v="Prestación de servicios de apoyo técnico a la gestión en terreno de las actividades operativo comerciales relativas a la Unidad Estratégica de Negocio de Acueducto y Alcantarillado cumpliendo con las normas técnicas de EMCALI"/>
    <n v="13406395"/>
    <n v="16087674"/>
    <n v="29494069"/>
    <s v="CONTRATADO"/>
    <s v="A PARTIR DE LA SUSCRIPCIÓN DEL ACTA DE INICIO, HASTA EL 30 DE JUNIO DE 2021"/>
    <s v="NATURAL"/>
  </r>
  <r>
    <n v="478"/>
    <x v="3"/>
    <s v="300-IP-1152-2021"/>
    <s v="300-PS-0460-2021"/>
    <s v="Prestación de servicios de apoyo profesional en la supervisión a los contratos de Control de Fugas No Visibles y Optimización del Plano de Presiones del Programa de Reducción de Agua - PRAT. "/>
    <n v="15855110"/>
    <n v="19026132"/>
    <n v="34881242"/>
    <s v="CONTRATADO"/>
    <s v="A PARTIR DE LA SUSCRIPCIÓN DEL ACTA DE INICIO, HASTA EL 30 DE JUNIO DE 2021"/>
    <s v="NATURAL"/>
  </r>
  <r>
    <n v="479"/>
    <x v="3"/>
    <s v="300-IP-1153-2021"/>
    <s v="300-PS-0445-2021"/>
    <s v="Prestación de servicios de apoyo profesional en la supervisión a los contratos de Control de Fugas No Visibles y Optimización del Plano de Presiones del Programa de Reducción de Agua - PRAT. "/>
    <n v="15221370"/>
    <n v="18265644"/>
    <n v="33487014"/>
    <s v="CONTRATADO"/>
    <s v="A PARTIR DE LA SUSCRIPCIÓN DEL ACTA DE INICIO, HASTA EL 30 DE JUNIO DE 2021"/>
    <s v="NATURAL"/>
  </r>
  <r>
    <n v="480"/>
    <x v="3"/>
    <s v="300-IP-1154-2021"/>
    <s v="300-PS-0450-2021"/>
    <s v="Prestación de servicios de apoyo profesional en la supervisión a los contratos de Control de Fugas No Visibles y Optimización del Plano de Presiones del Programa de Reducción de Agua - PRAT. "/>
    <n v="22500000"/>
    <n v="27000000"/>
    <n v="49500000"/>
    <s v="CONTRATADO"/>
    <s v="A PARTIR DE LA SUSCRIPCIÓN DEL ACTA DE INICIO, HASTA EL 30 DE JUNIO DE 2021"/>
    <s v="NATURAL"/>
  </r>
  <r>
    <n v="481"/>
    <x v="3"/>
    <s v="300-IP-1155-2021"/>
    <s v="300-PS-0456-2021"/>
    <s v="Prestación de servicios de apoyo técnico en la supervisión a los contratos de Control de Fugas No Visibles y Optimización del Plano de Presiones del Programa de Reducción de Agua - PRAT. "/>
    <n v="14300595"/>
    <n v="17160714"/>
    <n v="31461309"/>
    <s v="CONTRATADO"/>
    <s v="A PARTIR DE LA SUSCRIPCIÓN DEL ACTA DE INICIO, HASTA EL 30 DE JUNIO DE 2021"/>
    <s v="NATURAL"/>
  </r>
  <r>
    <n v="482"/>
    <x v="3"/>
    <s v="300-IP-1156-2021"/>
    <s v="300-PS-0444-2021"/>
    <s v="Prestación de servicios de apoyo técnico en la supervisión a los contratos de Control de Fugas No Visibles y Optimización del Plano de Presiones del Programa de Reducción de Agua - PRAT. "/>
    <n v="14300595"/>
    <n v="17160714"/>
    <n v="31461309"/>
    <s v="CONTRATADO"/>
    <s v="A PARTIR DE LA SUSCRIPCIÓN DEL ACTA DE INICIO, HASTA EL 30 DE JUNIO DE 2021"/>
    <s v="NATURAL"/>
  </r>
  <r>
    <n v="483"/>
    <x v="3"/>
    <s v="300-IP-1157-2021"/>
    <s v="300-PS-0455-2021"/>
    <s v="Prestación de servicios de apoyo técnico en la supervisión a los contratos de Control de Fugas No Visibles y Optimización del Plano de Presiones del Programa de Reducción de Agua - PRAT. "/>
    <n v="14300595"/>
    <n v="17160714"/>
    <n v="31461309"/>
    <s v="CONTRATADO"/>
    <s v="A PARTIR DE LA SUSCRIPCIÓN DEL ACTA DE INICIO, HASTA EL 30 DE JUNIO DE 2021"/>
    <s v="NATURAL"/>
  </r>
  <r>
    <n v="484"/>
    <x v="3"/>
    <s v="300-IP-1158-2021"/>
    <s v="300-PS-0810-2021"/>
    <s v="Prestación servicios de apoyo a la coordinación y supervisión de actividades analíticas y de aseguramiento metrológico en el área de microbiología del Laboratorio de Aguas Residuales."/>
    <n v="21479904"/>
    <n v="28639872"/>
    <n v="50119776"/>
    <s v="CONTRATADO"/>
    <s v="A PARTIR DE LA SUSCRIPCIÓN DEL ACTA DE INICIO, HASTA EL 30 DE JUNIO DE 2021"/>
    <s v="NATURAL"/>
  </r>
  <r>
    <n v="485"/>
    <x v="3"/>
    <s v="300-IP-1159-2021"/>
    <s v="300-PS-0813-2021"/>
    <s v="Prestación servicios de apoyo a las actividades analíticas en ensayos fisicoquímicos del Laboratorio de Aguas Residuales. "/>
    <n v="16876895"/>
    <n v="22502526"/>
    <n v="39379421"/>
    <s v="CONTRATADO"/>
    <s v="A PARTIR DE LA SUSCRIPCIÓN DEL ACTA DE INICIO, HASTA EL 30 DE JUNIO DE 2021"/>
    <s v="NATURAL"/>
  </r>
  <r>
    <n v="486"/>
    <x v="3"/>
    <s v="300-IP-1160-2021"/>
    <s v="300-PS-0808-2021"/>
    <s v="Prestación servicios de apoyo a las actividades analíticas en ensayos fisicoquímicos del Laboratorio de Aguas Residuales. "/>
    <n v="16876895"/>
    <n v="22502526"/>
    <n v="39379421"/>
    <s v="CONTRATADO"/>
    <s v="A PARTIR DE LA SUSCRIPCIÓN DEL ACTA DE INICIO, HASTA EL 30 DE JUNIO DE 2021"/>
    <s v="NATURAL"/>
  </r>
  <r>
    <n v="487"/>
    <x v="3"/>
    <s v="300-IP-1161-2021"/>
    <s v="300-PS-0785-2021"/>
    <s v="Prestación servicios de apoyo a las actividades analíticas en ensayos microbiológicos del Laboratorio de Aguas Residuales."/>
    <n v="13699233"/>
    <n v="18265644"/>
    <n v="31964877"/>
    <s v="CONTRATADO"/>
    <s v="A PARTIR DE LA SUSCRIPCIÓN DEL ACTA DE INICIO, HASTA EL 30 DE JUNIO DE 2021"/>
    <s v="NATURAL"/>
  </r>
  <r>
    <n v="488"/>
    <x v="3"/>
    <s v="300-IP-1162-2021"/>
    <s v="300-PS-0635-2021"/>
    <s v="Prestación servicios de apoyo a las actividades de aseguramiento metrológico y analíticas en los Laboratorios de Ensayos"/>
    <n v="14300595"/>
    <n v="17160714"/>
    <n v="31461309"/>
    <s v="CONTRATADO"/>
    <s v="A PARTIR DE LA SUSCRIPCIÓN DEL ACTA DE INICIO, HASTA EL 30 DE JUNIO DE 2021"/>
    <s v="NATURAL"/>
  </r>
  <r>
    <n v="489"/>
    <x v="3"/>
    <s v="300-IP-1163-2021"/>
    <s v="300-PS-0636-2021"/>
    <s v="Prestación servicios de apoyo a actividades para el mantenimiento de la acreditación NTC-ISO/IEC 17025 y certificación NTC-ISO 9001 en el Laboratorio de Aguas Residuales. "/>
    <n v="13734725"/>
    <n v="16481670"/>
    <n v="30216395"/>
    <s v="CONTRATADO"/>
    <s v="A PARTIR DE LA SUSCRIPCIÓN DEL ACTA DE INICIO, HASTA EL 30 DE JUNIO DE 2021"/>
    <s v="NATURAL"/>
  </r>
  <r>
    <n v="490"/>
    <x v="3"/>
    <s v="300-IP-1164-2021"/>
    <s v="300-PS-0565-2021"/>
    <s v="Prestación de servicios de un profesional en bacteriología para brindar apoyo a las actividades analíticas, de aseguramiento metrológico, de calidad y de gestión en el área de microbiología del LAP"/>
    <n v="18752105"/>
    <n v="22502526"/>
    <n v="41254631"/>
    <s v="CONTRATADO"/>
    <s v="A PARTIR DE LA SUSCRIPCIÓN DEL ACTA DE INICIO, HASTA EL 30 DE JUNIO DE 2021"/>
    <s v="NATURAL"/>
  </r>
  <r>
    <n v="491"/>
    <x v="3"/>
    <s v="300-IP-1165-2021"/>
    <s v="300-PS-0778-2021"/>
    <s v="Prestación de servicios para brindar apoyo a las actividades analíticas realizadas en el área de microbiología del LAP"/>
    <n v="13699233"/>
    <n v="18265644"/>
    <n v="31964877"/>
    <s v="CONTRATADO"/>
    <s v="A PARTIR DE LA SUSCRIPCIÓN DEL ACTA DE INICIO, HASTA EL 30 DE JUNIO DE 2021"/>
    <s v="NATURAL"/>
  </r>
  <r>
    <n v="492"/>
    <x v="3"/>
    <s v="300-IP-1166-2021"/>
    <s v="300-PS-0577-2021"/>
    <s v="Prestación de servicios para brindar apoyo en la gestión metrológica del equipamiento y el desarrollo estadístico del sistema de gestión ISO/IEC 17025 del LAP"/>
    <n v="15227720"/>
    <n v="18273264"/>
    <n v="33500984"/>
    <s v="CONTRATADO"/>
    <s v="A PARTIR DE LA SUSCRIPCIÓN DEL ACTA DE INICIO, HASTA EL 30 DE JUNIO DE 2021"/>
    <s v="NATURAL"/>
  </r>
  <r>
    <n v="493"/>
    <x v="3"/>
    <s v="300-IP-1167-2021"/>
    <s v="300-PS-0651-2021"/>
    <s v="Prestación de servicios para brindar apoyo a las actividades analíticas realizadas en el área fisicoquímica y el control de materias primas realizadas en el LAP"/>
    <n v="18752105"/>
    <n v="22502526"/>
    <n v="41254631"/>
    <s v="CONTRATADO"/>
    <s v="A PARTIR DE LA SUSCRIPCIÓN DEL ACTA DE INICIO, HASTA EL 30 DE JUNIO DE 2021"/>
    <s v="NATURAL"/>
  </r>
  <r>
    <n v="494"/>
    <x v="3"/>
    <s v="300-IP-1168-2021"/>
    <s v="300-PS-0643-2021"/>
    <s v="Prestación de Servicios Profesionales Especializados para brindar apoyo en la Coordinación, Supervisión y Control de las actividades del Sistema de Gestión ISO/IEC 17025, con el fin de del asegurar de la calidad y validez de los resultados de las calibraciones realizadas en el Laboratorio de Medidores de Acueducto para garantizar la Acreditación 12-LAC-001 otorgada por el Organismo Nacional de Acreditación de Colombia - ONAC."/>
    <n v="17415400"/>
    <n v="20898480"/>
    <n v="38313880"/>
    <s v="CONTRATADO"/>
    <s v="A PARTIR DE LA SUSCRIPCIÓN DEL ACTA DE INICIO, HASTA EL 30 DE JUNIO DE 2021"/>
    <s v="NATURAL"/>
  </r>
  <r>
    <n v="495"/>
    <x v="3"/>
    <s v="300-IP-1169-2021"/>
    <s v="300-PS-0780-2021"/>
    <s v="Apoyar técnicamente los procesos de gestión de la Subgerencia de Aguas Residuales, específicamente la redefinición de metas del PSMV, la formulación del proyecto de tratamiento secundario de la PTAR-C y la reformulación del proyecto de optimización de la PTAR-C"/>
    <n v="38865825"/>
    <n v="51821100"/>
    <n v="90686925"/>
    <s v="CONTRATADO"/>
    <s v="A PARTIR DE LA SUSCRIPCIÓN DEL ACTA DE INICIO, HASTA EL 30 DE JUNIO DE 2021"/>
    <s v="NATURAL"/>
  </r>
  <r>
    <n v="496"/>
    <x v="3"/>
    <s v="300-IP-1170-2021"/>
    <s v="300-PS-0375-2021"/>
    <s v="Prestación de servicios para el apoyo en actividades administrativas de la Unidad de gestión administrativa de la gerencia de unidad de negocio de acueducto y alcantarillado"/>
    <n v="15730655"/>
    <n v="0"/>
    <n v="15730655"/>
    <s v="CONTRATADO"/>
    <s v="A PARTIR DE LA SUSCRIPCIÓN DEL ACTA DE INICIO, HASTA EL 30 DE JUNIO DE 2021"/>
    <s v="NATURAL"/>
  </r>
  <r>
    <n v="497"/>
    <x v="3"/>
    <s v="300-IP-1173-2021"/>
    <s v="300-PS-0653-2021"/>
    <s v="Prestación de servicios de apoyo a la gestión jurídica en la Unidad de Gestión Proyectos e Infraestructura"/>
    <n v="24750000"/>
    <n v="33000000"/>
    <n v="57750000"/>
    <s v="CONTRATADO"/>
    <s v="A PARTIR DE LA SUSCRIPCIÓN DEL ACTA DE INICIO, HASTA EL 30 DE JUNIO DE 2021"/>
    <s v="NATURAL"/>
  </r>
  <r>
    <n v="498"/>
    <x v="3"/>
    <s v="300-IP-1174-2021"/>
    <s v="300-PS-0581-2021"/>
    <s v="Prestación de servicios profesionales para el apoyo de las actividades propias de la UENAA, en la Unidad de Prospectiva y Desarrollo de Negocios."/>
    <n v="36083155"/>
    <n v="43299786"/>
    <n v="79382941"/>
    <s v="CONTRATADO"/>
    <s v="A PARTIR DE LA SUSCRIPCIÓN DEL ACTA DE INICIO, HASTA EL 30 DE JUNIO DE 2021"/>
    <s v="NATURAL"/>
  </r>
  <r>
    <n v="499"/>
    <x v="3"/>
    <s v="300-IP-1175-2021"/>
    <s v="300-PS-0398-2021"/>
    <s v="Prestación de servicios de apoyo en actividades relacionadas con el diseño de señalizaciones y mejoras que se requieran en las plantas Puerto Mallarino y Rio Cauca para los equipos y componentes ubicados en los diferentes sistemas del porceso de tratamiento de agua potable."/>
    <n v="14747035"/>
    <n v="0"/>
    <n v="14747035"/>
    <s v="CONTRATADO"/>
    <s v="A PARTIR DE LA SUSCRIPCIÓN DEL ACTA DE INICIO, HASTA EL 30 DE JUNIO DE 2021"/>
    <s v="NATURAL"/>
  </r>
  <r>
    <n v="500"/>
    <x v="3"/>
    <s v="300-IP-1176-2021"/>
    <s v="300-PS-0382-2021"/>
    <s v="Prestación de servicios profesionales para el apoyo jurídico de los procesos y/o actividades propias que se desarrollan en las Unidades adscritas a la Subgerencia Técnica de la UENAA."/>
    <n v="47502675"/>
    <n v="51821100"/>
    <n v="99323775"/>
    <s v="CONTRATADO"/>
    <s v="A PARTIR DE LA SUSCRIPCIÓN DEL ACTA DE INICIO, HASTA EL 30 DE JUNIO DE 2021"/>
    <s v="NATURAL"/>
  </r>
  <r>
    <n v="501"/>
    <x v="3"/>
    <s v="300-IP-1177-2021"/>
    <s v="300-PS-0384-2021"/>
    <s v="Prestación de servicios profesionales en asesoria para el seguimiento y control de los proyectos y/o convenios y fideicomisos"/>
    <n v="44000000"/>
    <n v="48000000"/>
    <n v="92000000"/>
    <s v="CONTRATADO"/>
    <s v="A PARTIR DE LA SUSCRIPCIÓN DEL ACTA DE INICIO, HASTA EL 30 DE JUNIO DE 2021"/>
    <s v="NATURAL"/>
  </r>
  <r>
    <n v="502"/>
    <x v="3"/>
    <s v="300-IP-1179-2021"/>
    <s v="300-PS-0720-2021"/>
    <s v="Prestación de servicios de apoyo a la gestión en terreno de las actividades operativo comerciales relativas a la Unidad Estratégica de Negocio de Acueducto y Alcantarillado, Unidad Atención Operativa, cumpliendo con las normas técnicas de EMCALI"/>
    <n v="9493263"/>
    <n v="12657684"/>
    <n v="22150947"/>
    <s v="CONTRATADO"/>
    <s v="A PARTIR DE LA SUSCRIPCIÓN DEL ACTA DE INICIO, HASTA EL 30 DE JUNIO DE 2021"/>
    <s v="NATURAL"/>
  </r>
  <r>
    <n v="503"/>
    <x v="3"/>
    <s v="300-IP-1180-2021"/>
    <s v="300-PS-0719-2021"/>
    <s v="Prestación de servicios de apoyo a la gestión en terreno de las actividades operativo comerciales relativas a la Unidad Estratégica de Negocio de Acueducto y Alcantarillado, Unidad Atención Operativa, cumpliendo con las normas técnicas de EMCALI"/>
    <n v="9493263"/>
    <n v="12657684"/>
    <n v="22150947"/>
    <s v="CONTRATADO"/>
    <s v="A PARTIR DE LA SUSCRIPCIÓN DEL ACTA DE INICIO, HASTA EL 30 DE JUNIO DE 2021"/>
    <s v="NATURAL"/>
  </r>
  <r>
    <n v="504"/>
    <x v="3"/>
    <s v="300-IP-1181-2021"/>
    <s v="300-PS-0649-2021"/>
    <s v="Prestación de servicios para apoyar las actividades de archivo de los procesos adelantados en las interventorías de la Unidad Estratégica de Negocio de Acueducto y Alcantarillado."/>
    <n v="13406395"/>
    <n v="16087674"/>
    <n v="29494069"/>
    <s v="CONTRATADO"/>
    <s v="A PARTIR DE LA SUSCRIPCIÓN DEL ACTA DE INICIO, HASTA EL 30 DE JUNIO DE 2021"/>
    <s v="NATURAL"/>
  </r>
  <r>
    <n v="505"/>
    <x v="3"/>
    <s v="300-IP-1182-2021"/>
    <s v="300-PS-0612-2021"/>
    <s v="Prestación de servicios de apoyo técnico a la gestión en terreno de las actividades operativo comerciales relativas a la Unidad Estratégica de Negocio de Acueducto y Alcantarillado, Unidad Atención Operativa, cumpliendo con las normas técnicas de EMCALI"/>
    <n v="13406395"/>
    <n v="16087674"/>
    <n v="29494069"/>
    <s v="CONTRATADO"/>
    <s v="A PARTIR DE LA SUSCRIPCIÓN DEL ACTA DE INICIO, HASTA EL 30 DE JUNIO DE 2021"/>
    <s v="NATURAL"/>
  </r>
  <r>
    <n v="506"/>
    <x v="3"/>
    <s v="300-IP-1183-2021"/>
    <s v="300-PS-0571-2021"/>
    <s v="Prestación de servicios de apoyo técnico a la gestión en terreno de las actividades operativo comerciales relativas a la Unidad Estratégica de Negocio de Acueducto y Alcantarillado, Unidad Atención Operativa, cumpliendo con las normas técnicas de EMCALI"/>
    <n v="13406395"/>
    <n v="16087674"/>
    <n v="29494069"/>
    <s v="CONTRATADO"/>
    <s v="A PARTIR DE LA SUSCRIPCIÓN DEL ACTA DE INICIO, HASTA EL 30 DE JUNIO DE 2021"/>
    <s v="NATURAL"/>
  </r>
  <r>
    <n v="507"/>
    <x v="3"/>
    <s v="300-IP-1184-2021"/>
    <s v="300-PS-0595-2021"/>
    <s v="Prestación de servicios de apoyo técnico a la gestión en terreno de las actividades operativo comerciales relativas a la Unidad Estratégica de Negocio de Acueducto y Alcantarillado, Unidad Atención Operativa, cumpliendo con las normas técnicas de EMCALI"/>
    <n v="13406395"/>
    <n v="16087674"/>
    <n v="29494069"/>
    <s v="CONTRATADO"/>
    <s v="A PARTIR DE LA SUSCRIPCIÓN DEL ACTA DE INICIO, HASTA EL 30 DE JUNIO DE 2021"/>
    <s v="NATURAL"/>
  </r>
  <r>
    <n v="508"/>
    <x v="3"/>
    <s v="300-IP-1185-2021"/>
    <s v="300-PS-0573-2021"/>
    <s v="Prestación de servicios de apoyo técnico a la gestión en terreno de las actividades operativo comerciales relativas a la Unidad Estratégica de Negocio de Acueducto y Alcantarillado, Unidad Atención Operativa, cumpliendo con las normas técnicas de EMCALI"/>
    <n v="13406395"/>
    <n v="16087674"/>
    <n v="29494069"/>
    <s v="CONTRATADO"/>
    <s v="A PARTIR DE LA SUSCRIPCIÓN DEL ACTA DE INICIO, HASTA EL 30 DE JUNIO DE 2021"/>
    <s v="NATURAL"/>
  </r>
  <r>
    <n v="509"/>
    <x v="3"/>
    <s v="300-IP-1186-2021"/>
    <s v="300-PS-0570-2021"/>
    <s v="Prestación de servicios de apoyo a la gestión en terreno de las actividades operativo comerciales relativas a la Unidad Estratégica de Negocio de Acueducto y Alcantarillado, Unidad Atención Operativa, cumpliendo con las normas técnicas de EMCALI"/>
    <n v="10548070"/>
    <n v="12657684"/>
    <n v="23205754"/>
    <s v="CONTRATADO"/>
    <s v="A PARTIR DE LA SUSCRIPCIÓN DEL ACTA DE INICIO, HASTA EL 30 DE JUNIO DE 2021"/>
    <s v="NATURAL"/>
  </r>
  <r>
    <n v="510"/>
    <x v="3"/>
    <s v="300-IP-1187-2021"/>
    <s v="300-PS-0652-2021"/>
    <s v="Prestación de servicios de apoyo a la gestión en terreno de las actividades operativo comerciales relativas a la Unidad Estratégica de Negocio de Acueducto y Alcantarillado, Unidad Atención Operativa, cumpliendo con las normas técnicas de EMCALI"/>
    <n v="10548070"/>
    <n v="12657684"/>
    <n v="23205754"/>
    <s v="CONTRATADO"/>
    <s v="A PARTIR DE LA SUSCRIPCIÓN DEL ACTA DE INICIO, HASTA EL 30 DE JUNIO DE 2021"/>
    <s v="NATURAL"/>
  </r>
  <r>
    <n v="511"/>
    <x v="3"/>
    <s v="300-IP-1188-2021"/>
    <s v="300-PS-0751-2021"/>
    <s v="Prestación de servicios de apoyo técnico a la gestión en terreno de las actividades operativo comerciales relativas a la Unidad Estratégica de Negocio de Acueducto y Alcantarillado, Unidad Atención Operativa, cumpliendo con las normas técnicas de EMCALI"/>
    <n v="9493263"/>
    <n v="12657684"/>
    <n v="22150947"/>
    <s v="CONTRATADO"/>
    <s v="A PARTIR DE LA SUSCRIPCIÓN DEL ACTA DE INICIO, HASTA EL 30 DE JUNIO DE 2021"/>
    <s v="NATURAL"/>
  </r>
  <r>
    <n v="512"/>
    <x v="3"/>
    <s v="300-IP-1189-2021"/>
    <s v="300-PS-0638-2021"/>
    <s v="Prestación de servicios de apoyo a la gestión en terreno de las actividades operativo comerciales relativas a la Unidad Estratégica de Negocio de Acueducto y Alcantarillado, Unidad Atención Operativa, cumpliendo con las normas técnicas de EMCALI"/>
    <n v="10548070"/>
    <n v="12657684"/>
    <n v="23205754"/>
    <s v="CONTRATADO"/>
    <s v="A PARTIR DE LA SUSCRIPCIÓN DEL ACTA DE INICIO, HASTA EL 30 DE JUNIO DE 2021"/>
    <s v="NATURAL"/>
  </r>
  <r>
    <n v="513"/>
    <x v="3"/>
    <s v="300-IP-1190-2021"/>
    <s v="300-PS-0592-2021"/>
    <s v="Prestación de servicios de apoyo a la gestión en terreno de las actividades operativo comerciales relativas a la Unidad Estratégica de Negocio de Acueducto y Alcantarillado, Unidad Atención Operativa, cumpliendo con las normas técnicas de EMCALI"/>
    <n v="10548070"/>
    <n v="12657684"/>
    <n v="23205754"/>
    <s v="CONTRATADO"/>
    <s v="A PARTIR DE LA SUSCRIPCIÓN DEL ACTA DE INICIO, HASTA EL 30 DE JUNIO DE 2021"/>
    <s v="NATURAL"/>
  </r>
  <r>
    <n v="514"/>
    <x v="3"/>
    <s v="300-IP-1191-2021"/>
    <s v="300-PS-0574-2021"/>
    <s v="Prestación de servicios de apoyo técnico a la gestión en terreno de las actividades operativo comerciales relativas a la Unidad Estratégica de Negocio de Acueducto y Alcantarillado, Unidad Atención Operativa, cumpliendo con las normas técnicas de EMCALI"/>
    <n v="13406395"/>
    <n v="16087674"/>
    <n v="29494069"/>
    <s v="CONTRATADO"/>
    <s v="A PARTIR DE LA SUSCRIPCIÓN DEL ACTA DE INICIO, HASTA EL 30 DE JUNIO DE 2021"/>
    <s v="NATURAL"/>
  </r>
  <r>
    <n v="515"/>
    <x v="3"/>
    <s v="300-IP-1192-2021"/>
    <s v="300-PS-0590-2021"/>
    <s v="Prestación de servicios de apoyo técnico a la gestión en terreno de las actividades operativo comerciales relativas a la Unidad Estratégica de Negocio de Acueducto y Alcantarillado, Unidad Atención Operativa, cumpliendo con las normas técnicas de EMCALI"/>
    <n v="13406395"/>
    <n v="16087674"/>
    <n v="29494069"/>
    <s v="CONTRATADO"/>
    <s v="A PARTIR DE LA SUSCRIPCIÓN DEL ACTA DE INICIO, HASTA EL 30 DE JUNIO DE 2021"/>
    <s v="NATURAL"/>
  </r>
  <r>
    <n v="516"/>
    <x v="3"/>
    <s v="300-IP-1193-2021"/>
    <s v="300-PS-0584-2021"/>
    <s v="Prestación de servicios de apoyo técnico a la gestión en terreno de las actividades operativo comerciales relativas a la Unidad Estratégica de Negocio de Acueducto y Alcantarillado, Unidad Atención Operativa, cumpliendo con las normas técnicas de EMCALI"/>
    <n v="13406395"/>
    <n v="16087674"/>
    <n v="29494069"/>
    <s v="CONTRATADO"/>
    <s v="A PARTIR DE LA SUSCRIPCIÓN DEL ACTA DE INICIO, HASTA EL 30 DE JUNIO DE 2021"/>
    <s v="NATURAL"/>
  </r>
  <r>
    <n v="517"/>
    <x v="3"/>
    <s v="300-IP-1194-2021"/>
    <s v="300-PS-0639-2021"/>
    <s v="Prestación de servicios de apoyo técnico a la gestión en terreno de las actividades operativo comerciales relativas a la Unidad Estratégica de Negocio de Acueducto y Alcantarillado, Unidad Atención Operativa, cumpliendo con las normas técnicas de EMCALI"/>
    <n v="13406395"/>
    <n v="16087674"/>
    <n v="29494069"/>
    <s v="CONTRATADO"/>
    <s v="A PARTIR DE LA SUSCRIPCIÓN DEL ACTA DE INICIO, HASTA EL 30 DE JUNIO DE 2021"/>
    <s v="NATURAL"/>
  </r>
  <r>
    <n v="518"/>
    <x v="3"/>
    <s v="300-IP-1195-2021"/>
    <s v="300-PS-0598-2021"/>
    <s v="Prestación de servicios de apoyo técnico a la gestión en terreno de las actividades operativo comerciales relativas a la Unidad Estratégica de Negocio de Acueducto y Alcantarillado, Unidad Atención Operativa, cumpliendo con las normas técnicas de EMCALI"/>
    <n v="13406395"/>
    <n v="16087674"/>
    <n v="29494069"/>
    <s v="CONTRATADO"/>
    <s v="A PARTIR DE LA SUSCRIPCIÓN DEL ACTA DE INICIO, HASTA EL 30 DE JUNIO DE 2021"/>
    <s v="NATURAL"/>
  </r>
  <r>
    <n v="519"/>
    <x v="3"/>
    <s v="300-IP-1196-2021"/>
    <s v="300-PS-0589-2021"/>
    <s v="Prestación de servicios de apoyo técnico a la gestión en terreno de las actividades operativo comerciales relativas a la Unidad Estratégica de Negocio de Acueducto y Alcantarillado, Unidad Atención Operativa, cumpliendo con las normas técnicas de EMCALI"/>
    <n v="13406395"/>
    <n v="16087674"/>
    <n v="29494069"/>
    <s v="CONTRATADO"/>
    <s v="A PARTIR DE LA SUSCRIPCIÓN DEL ACTA DE INICIO, HASTA EL 30 DE JUNIO DE 2021"/>
    <s v="NATURAL"/>
  </r>
  <r>
    <n v="520"/>
    <x v="3"/>
    <s v="300-IP-1197-2021"/>
    <s v="300-PS-0786-2021"/>
    <s v="Prestación de servicios profesionales para el apoyo a las actividades de mantenimiento mecánico de las Estaciones de Bombeo de Aguas Residuales y Lluvias de Unidad Estratégica de negocio de Acueducto y Alcantarillado"/>
    <n v="20576025"/>
    <n v="27434700"/>
    <n v="48010725"/>
    <s v="CONTRATADO"/>
    <s v="A PARTIR DE LA SUSCRIPCIÓN DEL ACTA DE INICIO, HASTA EL 30 DE JUNIO DE 2021"/>
    <s v="NATURAL"/>
  </r>
  <r>
    <n v="521"/>
    <x v="3"/>
    <s v="300-IP-1198-2021"/>
    <s v="300-PS-0575-2021"/>
    <s v="Prestación de servicios para revisión hidráulica de proyectos hidrosanitarios de redes internas presentados a la Unidad de Ingeniería."/>
    <n v="37500000"/>
    <n v="45000000"/>
    <n v="82500000"/>
    <s v="CONTRATADO"/>
    <s v="A PARTIR DE LA SUSCRIPCIÓN DEL ACTA DE INICIO, HASTA EL 30 DE JUNIO DE 2021"/>
    <s v="NATURAL"/>
  </r>
  <r>
    <n v="522"/>
    <x v="3"/>
    <s v="300-IP-1199-2021"/>
    <s v="300-PS-0597-2021"/>
    <s v="Prestación de servicios para cálculo de cantidades de obra y apoyo en la revisión de diseños, en las UPU y  en los corredores del Sistema Integrado de Transporte Masivo MIO."/>
    <n v="14300595"/>
    <n v="17160714"/>
    <n v="31461309"/>
    <s v="CONTRATADO"/>
    <s v="A PARTIR DE LA SUSCRIPCIÓN DEL ACTA DE INICIO, HASTA EL 30 DE JUNIO DE 2021"/>
    <s v="NATURAL"/>
  </r>
  <r>
    <n v="523"/>
    <x v="3"/>
    <s v="300-IP-1200-2021"/>
    <s v="300-PS-0582-2021"/>
    <s v="Prestación de servicios profesionales para el apoyo de las actividades propias de la UENAA, en la Unidad de Prospectiva y Desarrollo de Negocios."/>
    <n v="36083155"/>
    <n v="43299786"/>
    <n v="79382941"/>
    <s v="CONTRATADO"/>
    <s v="A PARTIR DE LA SUSCRIPCIÓN DEL ACTA DE INICIO, HASTA EL 30 DE JUNIO DE 2021"/>
    <s v="NATURAL"/>
  </r>
  <r>
    <n v="524"/>
    <x v="3"/>
    <s v="300-IP-1201-2021"/>
    <s v="300-PS-0563-2021"/>
    <s v="Prestación de servicios para el apoyo en el cálculo y verificación de cantidades de obra, revisión de rendimientos y demás actividades en el desarrollo de los Macroproyectos Megaobras, SITM MIO, convenios interadministrativos y obras con recursos propios."/>
    <n v="17500000"/>
    <n v="21000000"/>
    <n v="38500000"/>
    <s v="CONTRATADO"/>
    <s v="A PARTIR DE LA SUSCRIPCIÓN DEL ACTA DE INICIO, HASTA EL 30 DE JUNIO DE 2021"/>
    <s v="NATURAL"/>
  </r>
  <r>
    <n v="525"/>
    <x v="3"/>
    <s v="300-IP-1202-2021"/>
    <s v="300-PS-0586-2021"/>
    <s v="Prestación de servicios de apoyo profesional en el seguimiento y supervisión a los contratos del Programa de Reducción de Agua Potable – PRAT."/>
    <n v="19524690"/>
    <n v="23429628"/>
    <n v="42954318"/>
    <s v="CONTRATADO"/>
    <s v="A PARTIR DE LA SUSCRIPCIÓN DEL ACTA DE INICIO, HASTA EL 30 DE JUNIO DE 2021"/>
    <s v="NATURAL"/>
  </r>
  <r>
    <n v="526"/>
    <x v="3"/>
    <s v="300-IP-1203-2021"/>
    <s v="300-PS-0777-2021"/>
    <s v="Prestación de servicios para brindar apoyo en actividades de producción de agua potable de la unidad estratégica de negocios de acueducto y alcantarillado."/>
    <n v="15746382"/>
    <n v="17495980"/>
    <n v="33242362"/>
    <s v="CONTRATADO"/>
    <s v="A PARTIR DE LA SUSCRIPCIÓN DEL ACTA DE INICIO, HASTA EL 30 DE JUNIO DE 2021"/>
    <s v="NATURAL"/>
  </r>
  <r>
    <n v="527"/>
    <x v="3"/>
    <s v="300-IP-1204-2021"/>
    <s v="300-PS-0644-2021"/>
    <s v="Prestación de servicios profesionales para apoyar en la formulación y seguimiento de proyectos de reducción de perdidas de acueducto."/>
    <n v="15855110"/>
    <n v="0"/>
    <n v="15855110"/>
    <s v="CONTRATADO"/>
    <s v="A PARTIR DE LA SUSCRIPCIÓN DEL ACTA DE INICIO, HASTA EL 30 DE JUNIO DE 2021"/>
    <s v="NATURAL"/>
  </r>
  <r>
    <n v="528"/>
    <x v="3"/>
    <s v="300-IP-1205-2021"/>
    <s v="300-PS-0587-2021"/>
    <s v="Pretación de servicios para el apoyo en la formulación y seguimiento de proyectos de reducción de perdidas de acueducto."/>
    <n v="15855110"/>
    <n v="19026132"/>
    <n v="34881242"/>
    <s v="CONTRATADO"/>
    <s v="A PARTIR DE LA SUSCRIPCIÓN DEL ACTA DE INICIO, HASTA EL 30 DE JUNIO DE 2021"/>
    <s v="NATURAL"/>
  </r>
  <r>
    <n v="529"/>
    <x v="3"/>
    <s v="300-IP-1206-2021"/>
    <s v="300-PS-0963-2021"/>
    <s v="PRESTACIÓN DE SERVICIOS PROFESIONALES PARA QUE APOYE EN LOS TEMAS DE FORMULACIÓN Y SEGUIMIENTO DE INGRESOS, COSTOS, INVERSIÓN Y ESTADOS FINANCIEROS EN LA UNIDAD DE PROSPECTIVA Y DESARROLLO DE NEGOCIOS DE LA UNIDAD ESTRATÉGICA DE NEGOCIOS DE ACUEDUCTO Y ALCANTARILLADO. PLAZO: A PARTIR DE LA FIRMA DEL ACTA DE INICIO HASTA EL 30-06-2021."/>
    <n v="22231892"/>
    <n v="33347838"/>
    <n v="55579730"/>
    <s v="CONTRATADO"/>
    <s v="A PARTIR DE LA SUSCRIPCIÓN DEL ACTA DE INICIO, HASTA EL 30 DE JUNIO DE 2021"/>
    <s v="NATURAL"/>
  </r>
  <r>
    <n v="530"/>
    <x v="3"/>
    <s v="300-IP-1207-2021"/>
    <s v="300-PS-0580-2021"/>
    <s v="Prestación de servicios para dar apoyo en la atención oportuna de los daños de alcantarillado que requieren intervenir con ruptura de andenes y calzadas."/>
    <n v="10548070"/>
    <n v="12657684"/>
    <n v="23205754"/>
    <s v="CONTRATADO"/>
    <s v="A PARTIR DE LA SUSCRIPCIÓN DEL ACTA DE INICIO, HASTA EL 30 DE JUNIO DE 2021"/>
    <s v="NATURAL"/>
  </r>
  <r>
    <n v="531"/>
    <x v="3"/>
    <s v="300-IP-1208-2021"/>
    <s v="300-PS-0544-2021"/>
    <s v="Prestación de servicios profesionales para la actualización de la infraestructura existente de la red de acueducto y la nueva, tanto de obras de expansión como de reposición que se adelanten con sus respectivos atributos según la priorización definida y ejecutar los procesos de control de conectividad e integridad de datos a las versiones editadas, implementando los criterios de calidad cartográfica que sean definidos por EMCALI. Adicionalmente brindar el soporte en la generación de productos informativos geográficos, procesamientos y producción cartográfica requerida por diversos subprocesos de la UENAA."/>
    <n v="15292900"/>
    <n v="18351480"/>
    <n v="33644380"/>
    <s v="CONTRATADO"/>
    <s v="A PARTIR DE LA SUSCRIPCIÓN DEL ACTA DE INICIO, HASTA EL 30 DE JUNIO DE 2021"/>
    <s v="NATURAL"/>
  </r>
  <r>
    <n v="532"/>
    <x v="3"/>
    <s v="300-IP-1209-2021"/>
    <s v="300-PS-0502-2021"/>
    <s v="Prestación de servicios para dar apoyo en la referenciación de redes de acueducto y alcantarillado, levantamientos topográficos y post-procesamiento de la información levantada, requeridos por ambos servicios, mediante el manejo de los equipos topográficos disponibles en EMCALI"/>
    <n v="10548070"/>
    <n v="12657684"/>
    <n v="23205754"/>
    <s v="CONTRATADO"/>
    <s v="A PARTIR DE LA SUSCRIPCIÓN DEL ACTA DE INICIO, HASTA EL 30 DE JUNIO DE 2021"/>
    <s v="NATURAL"/>
  </r>
  <r>
    <n v="533"/>
    <x v="3"/>
    <s v="300-IP-1210-2021"/>
    <s v="300-PS-0506-2021"/>
    <s v="Prestación de servicios profesionales para la supervisión, control y monitoreo de datos hidráulicos entregados por el sistema SCADA para los sistemas de acueducto y alcantarillado en el centro de control maestro de EMCALI, generando reportes, estadísticas e informes que permitan el análisis de su operación para la toma oportuna de decisiones. Igualmente, dar soporte ante los requerimientos de las diferentes áreas de la UENAA con relación a la información involucrada en esta plataforma."/>
    <n v="15221370"/>
    <n v="18265644"/>
    <n v="33487014"/>
    <s v="CONTRATADO"/>
    <s v="A PARTIR DE LA SUSCRIPCIÓN DEL ACTA DE INICIO, HASTA EL 30 DE JUNIO DE 2021"/>
    <s v="NATURAL"/>
  </r>
  <r>
    <n v="534"/>
    <x v="3"/>
    <s v="300-IP-1211-2021"/>
    <s v="300-PS-0576-2021"/>
    <s v="Prestación de servicios profesionales para la coordinación tanto del proceso de edición de acueducto SIG, como del Modelo de Simulación Hidráulica (MSH) de Acueducto, su desarrollo y generación de los análisis correspondientes al comportamiento del sistema de acueducto desde el MSH, como soporte para la toma de decisiones de la planeación y operación del servicio de acueducto de EMCALI y los ajustes del MSH a partir del análisis de la información hidráulica disponible en la UENAA para su óptima calibración, el mantenimiento a las interfaces correspondientes entre el MSH y la GDB y el SCADA."/>
    <n v="24366105"/>
    <n v="29239326"/>
    <n v="53605431"/>
    <s v="CONTRATADO"/>
    <s v="A PARTIR DE LA SUSCRIPCIÓN DEL ACTA DE INICIO, HASTA EL 30 DE JUNIO DE 2021"/>
    <s v="NATURAL"/>
  </r>
  <r>
    <n v="535"/>
    <x v="3"/>
    <s v="300-IP-1212-2021"/>
    <s v="300-PS-0569-2021"/>
    <s v="Prestación de servicios profesionales para generar las definiciones y soluciones a los requerimientos de análisis, productos informativos geográficos, procesos de producción cartográfica, captura de datos y procesamiento de información SIG, correspondiente al servicio de alcantarillado y desarrollar las definiciones para la calidad cartográfica en este servicio. Así mismo, actualizar la infraestructura de la red de alcantarillado en la Geodatabase SIG/ArcFM para las obras de expansión y reposición asegurando la calidad de los atributos registrados y que han sido priorizados y su proceso de conectividad e integridad, mediante la ejecución de los procesos de QA/QC definidos por EMCALI."/>
    <n v="26068680"/>
    <n v="31282416"/>
    <n v="57351096"/>
    <s v="CONTRATADO"/>
    <s v="A PARTIR DE LA SUSCRIPCIÓN DEL ACTA DE INICIO, HASTA EL 30 DE JUNIO DE 2021"/>
    <s v="NATURAL"/>
  </r>
  <r>
    <n v="536"/>
    <x v="3"/>
    <s v="300-IP-1213-2021"/>
    <s v="300-PS-0542-2021"/>
    <s v="Prestación de servicios profesionales para estructurar y desarrollar los procesos de administración de la Geodatabase (GDB) SIG de la UENAA, así como el soporte tanto en la evaluación de los impactos a considerar en la actualización de la plataforma hacia las nuevas versiones de ArcGIS como en esta migración. Diseñar, elaborar y publicar los diferentes tipos de geoservicios SIG requeridos para el acceso de los usuarios del sistema, el monitoreo del componente de ArcGIS Server y los cambios en la estructura de la GDB. Igualmente, los desarrollos y rutinas de consultas espaciales necesarias para los procesos de análisis SIG que apuntan a la automatización de informes donde la GDB es su base."/>
    <n v="22666150"/>
    <n v="27199380"/>
    <n v="49865530"/>
    <s v="CONTRATADO"/>
    <s v="A PARTIR DE LA SUSCRIPCIÓN DEL ACTA DE INICIO, HASTA EL 30 DE JUNIO DE 2021"/>
    <s v="NATURAL"/>
  </r>
  <r>
    <n v="537"/>
    <x v="3"/>
    <s v="300-IP-1214-2021"/>
    <s v="300-PS-0594-2021"/>
    <s v="Prestación de servicios de apoyo técnico a la gestión en terreno de las actividades operativo comerciales relativas a la Unidad Estratégica de Negocio de Acueducto y Alcantarillado cumpliendo con las normas técnicas de EMCALI"/>
    <n v="14300595"/>
    <n v="0"/>
    <n v="14300595"/>
    <s v="CONTRATADO"/>
    <s v="A PARTIR DE LA SUSCRIPCIÓN DEL ACTA DE INICIO, HASTA EL 30 DE JUNIO DE 2021"/>
    <s v="NATURAL"/>
  </r>
  <r>
    <n v="538"/>
    <x v="3"/>
    <s v="300-IP-1215-2021"/>
    <s v="300-PS-0578-2021"/>
    <s v="Prestación de servicios profesionales para brindar apoyo en la atención a usuarios para la venta de instalaciones nuevas y provisionales de acueducto de la Unidad Estratégica de Negocio de Acueducto y Alcantarillado"/>
    <n v="15855110"/>
    <n v="19026132"/>
    <n v="34881242"/>
    <s v="CONTRATADO"/>
    <s v="A PARTIR DE LA SUSCRIPCIÓN DEL ACTA DE INICIO, HASTA EL 30 DE JUNIO DE 2021"/>
    <s v="NATURAL"/>
  </r>
  <r>
    <n v="539"/>
    <x v="3"/>
    <s v="300-IP-1216-2021"/>
    <s v="300-PS-0568-2021"/>
    <s v="Prestación de servicios de apoyo técnico a la gestión en terreno de las actividades operativo comerciales relativas a la Unidad Estratégica de Negocio de Acueducto y Alcantarillado cumpliendo con las normas técnicas de EMCALI"/>
    <n v="13406395"/>
    <n v="16087674"/>
    <n v="29494069"/>
    <s v="CONTRATADO"/>
    <s v="A PARTIR DE LA SUSCRIPCIÓN DEL ACTA DE INICIO, HASTA EL 30 DE JUNIO DE 2021"/>
    <s v="NATURAL"/>
  </r>
  <r>
    <n v="540"/>
    <x v="3"/>
    <s v="300-IP-1218-2021"/>
    <s v="300-PS-0546-2021"/>
    <s v="Prestación de servicios para brindar apoyo en el análisis, seguimiento, legalización en OSF, digitalización y archivo de cada una de las actividades realizadas en el proceso de instalaciones nuevas individuales ejecutadas en las diferentes actividades operativo comerciales"/>
    <n v="10548070"/>
    <n v="12657684"/>
    <n v="23205754"/>
    <s v="CONTRATADO"/>
    <s v="A PARTIR DE LA SUSCRIPCIÓN DEL ACTA DE INICIO, HASTA EL 30 DE JUNIO DE 2021"/>
    <s v="NATURAL"/>
  </r>
  <r>
    <n v="541"/>
    <x v="3"/>
    <s v="300-IP-1219-2021"/>
    <s v="300-PS-0541-2021"/>
    <s v="Prestación de servicios de apoyo a la gestión en terreno de las actividades operativo comerciales relativas a la Unidad Estratégica de Negocio de Acueducto y Alcantarillado cumpliendo con las normas técnicas de EMCALI"/>
    <n v="10548070"/>
    <n v="0"/>
    <n v="10548070"/>
    <s v="CONTRATADO"/>
    <s v="A PARTIR DE LA SUSCRIPCIÓN DEL ACTA DE INICIO, HASTA EL 30 DE JUNIO DE 2021"/>
    <s v="NATURAL"/>
  </r>
  <r>
    <n v="542"/>
    <x v="3"/>
    <s v="300-IP-1220-2021"/>
    <s v="300-PS-0596-2021"/>
    <s v="Prestación de Servicios Profesionales en Ingeniería Sanitaria que apoye la atención de las posibilidades de servicios, la modelación hidráulica en la unidad de Soporte Operativo de la Unidad Estratégica de Negocios de Acueducto y Alcantarillado"/>
    <n v="27789865"/>
    <n v="33347838"/>
    <n v="61137703"/>
    <s v="CONTRATADO"/>
    <s v="A PARTIR DE LA SUSCRIPCIÓN DEL ACTA DE INICIO, HASTA EL 30 DE JUNIO DE 2021"/>
    <s v="NATURAL"/>
  </r>
  <r>
    <n v="543"/>
    <x v="3"/>
    <s v="300-IP-1221-2021"/>
    <s v="300-PS-0585-2021"/>
    <s v="Prestación de servicio profesionales para aplicar criterios suficientes en el planteamiento de la formulación de los proyectos que nacen desde las diferentes áreas de la Unidad de Negocio, además el conocimiento de la metodología de formulación y gerencia de proyectos. Facilita cumplir con las exigencias relacionadas de la gerencia unidad estratégica de negocios de acueducto y alcantarillado"/>
    <n v="27789865"/>
    <n v="33347838"/>
    <n v="61137703"/>
    <s v="CONTRATADO"/>
    <s v="A PARTIR DE LA SUSCRIPCIÓN DEL ACTA DE INICIO, HASTA EL 30 DE JUNIO DE 2021"/>
    <s v="NATURAL"/>
  </r>
  <r>
    <n v="544"/>
    <x v="3"/>
    <s v="300-IP-1222-2021"/>
    <s v="300-PS-0583-2021"/>
    <s v="Prestación de servicios para el apoyo a las actividades administrativas de Gestión de Proyectos e Infraestructura de la Gerencia de Unidad Estratégica de Negocio de Acueducto y Alcantarillado"/>
    <n v="15855110"/>
    <n v="19026132"/>
    <n v="34881242"/>
    <s v="CONTRATADO"/>
    <s v="A PARTIR DE LA SUSCRIPCIÓN DEL ACTA DE INICIO, HASTA EL 30 DE JUNIO DE 2021"/>
    <s v="NATURAL"/>
  </r>
  <r>
    <n v="545"/>
    <x v="3"/>
    <s v="300-IP-1224-2021"/>
    <s v="300-PS-0505-2021"/>
    <s v="Prestación de servicios profesionales especializados a las actividades de Gestión de Proyectos e Infraestructura de la Gerencia de Unidad Estratégica de Negocio de Acueducto y Alcantarillado"/>
    <n v="37500000"/>
    <n v="45000000"/>
    <n v="82500000"/>
    <s v="CONTRATADO"/>
    <s v="A PARTIR DE LA SUSCRIPCIÓN DEL ACTA DE INICIO, HASTA EL 30 DE JUNIO DE 2021"/>
    <s v="NATURAL"/>
  </r>
  <r>
    <n v="546"/>
    <x v="3"/>
    <s v="300-IP-1225-2021"/>
    <s v="300-PS-0747-2021"/>
    <s v="Prestación de servicios de apoyo a la gestión administrativa en la Unidad de Gestión Proyectos e Infraestructura"/>
    <n v="22500000"/>
    <n v="15000000"/>
    <n v="37500000"/>
    <s v="CONTRATADO"/>
    <s v="A PARTIR DE LA SUSCRIPCIÓN DEL ACTA DE INICIO, HASTA EL 30 DE JUNIO DE 2021"/>
    <s v="NATURAL"/>
  </r>
  <r>
    <n v="547"/>
    <x v="3"/>
    <s v="300-IP-1226-2021"/>
    <s v="300-PS-0540-2021"/>
    <s v="Prestación de servicios de apoyo a la gestión administrativa en la Unidad de Gestión Proyectos e Infraestructura"/>
    <n v="25000000"/>
    <n v="30000000"/>
    <n v="55000000"/>
    <s v="CONTRATADO"/>
    <s v="A PARTIR DE LA SUSCRIPCIÓN DEL ACTA DE INICIO, HASTA EL 30 DE JUNIO DE 2021"/>
    <s v="NATURAL"/>
  </r>
  <r>
    <n v="548"/>
    <x v="3"/>
    <s v="300-IP-1227-2021"/>
    <s v="300-PS-0749-2021"/>
    <s v="Prestación de servicio de apoyo profesionales para liderar las Acciones Administrativas relacionadas con los procesos operativo comerciales de la Subgerencia asi como  el análisis y revisión de  los conceptos de ley para atender los PQR de los mismos."/>
    <n v="15218051"/>
    <n v="20290734"/>
    <n v="35508785"/>
    <s v="CONTRATADO"/>
    <s v="A PARTIR DE LA SUSCRIPCIÓN DEL ACTA DE INICIO, HASTA EL 30 DE JUNIO DE 2021"/>
    <s v="NATURAL"/>
  </r>
  <r>
    <n v="549"/>
    <x v="3"/>
    <s v="300-IP-1228-2021"/>
    <s v="300-PS-0396-2021"/>
    <s v="Prestación de servicios para el apoyo en el cálculo y verificación de cantidades de obra, revisión de rendimientos y demás actividades en el desarrollo de los Macroproyectos Megaobras, SITM MIO, convenios interadministrativos y obras con recursos propios."/>
    <n v="21477154"/>
    <n v="21000000"/>
    <n v="42477154"/>
    <s v="CONTRATADO"/>
    <s v="A PARTIR DE LA SUSCRIPCIÓN DEL ACTA DE INICIO, HASTA EL 30 DE JUNIO DE 2021"/>
    <s v="NATURAL"/>
  </r>
  <r>
    <n v="550"/>
    <x v="3"/>
    <s v="300-IP-1229-2021"/>
    <s v="300-PS-0879-2021"/>
    <s v="Prestación de servicio de apoyo profesionales para liderar las Acciones Administrativas relacionadas con los procesos operativo comerciales de la Subgerencia asi como  el análisis y revisión de  los conceptos de ley para atender los PQR de los mismos."/>
    <n v="15372256"/>
    <n v="23058384"/>
    <n v="38430640"/>
    <s v="CONTRATADO"/>
    <s v="A PARTIR DE LA SUSCRIPCIÓN DEL ACTA DE INICIO, HASTA EL 30 DE JUNIO DE 2021"/>
    <s v="NATURAL"/>
  </r>
  <r>
    <n v="551"/>
    <x v="3"/>
    <s v="300-IP-1231-2021"/>
    <s v="300-PS-0648-2021"/>
    <s v="Prestación de servicios profesionales para apoyar y asesorar jurídicamente a la Subgerencia de Aguas Residuales en requerimientos de entes de control, autoridades ambientales, en procesos derivados de incumplimientos del PSMV y en la fase de liquidación de los contratos de obra e interventoría para la optimización de la PTAR-C"/>
    <n v="35563500"/>
    <n v="35563500"/>
    <n v="71127000"/>
    <s v="CONTRATADO"/>
    <s v="A PARTIR DE LA SUSCRIPCIÓN DEL ACTA DE INICIO, HASTA EL 30 DE JUNIO DE 2021"/>
    <s v="NATURAL"/>
  </r>
  <r>
    <n v="552"/>
    <x v="3"/>
    <s v="300-IP-1232-2021"/>
    <s v="300-PS-0816-2021"/>
    <s v="Prestar servicios de apoyo, como Asesor Junior, al cumplimiento de metas de ventas, fidelización y retención de los productos y servicios establecidos según la estrategia comercial vigente, con el objetivo de reducir las pérdidas comerciales, mejorar los ingresos y contribuir al cumplimiento de los planes comerciales. "/>
    <n v="12870536"/>
    <n v="14300595"/>
    <n v="27171131"/>
    <s v="CONTRATADO"/>
    <s v="A PARTIR DE LA SUSCRIPCIÓN DEL ACTA DE INICIO, HASTA EL 30 DE JUNIO DE 2021"/>
    <s v="NATURAL"/>
  </r>
  <r>
    <n v="553"/>
    <x v="3"/>
    <s v="300-IP-1233-2021"/>
    <s v="300-PS-0807-2021"/>
    <s v="Prestar servicios profesionales de apoyo, como Asesor Senior, al cumplimiento de metas de ventas, fidelización y retención de los productos y servicios establecidos según la estrategia comercial vigente, con el objetivo de reducir las pérdidas comerciales, mejorar los ingresos y contribuir al cumplimiento de los planes comerciales. "/>
    <n v="16861500"/>
    <n v="22482000"/>
    <n v="39343500"/>
    <s v="CONTRATADO"/>
    <s v="A PARTIR DE LA SUSCRIPCIÓN DEL ACTA DE INICIO, HASTA EL 30 DE JUNIO DE 2021"/>
    <s v="NATURAL"/>
  </r>
  <r>
    <n v="554"/>
    <x v="3"/>
    <s v="300-IP-1234-2021"/>
    <s v="300-PS-0641-2021"/>
    <s v="Prestación de servicios de apoyo técnico a la gestión en terreno de las actividades operativo comerciales relativas a la Unidad Estratégica de Negocio de Acueducto y Alcantarillado cumpliendo con las normas técnicas de EMCALI"/>
    <n v="13406395"/>
    <n v="16087674"/>
    <n v="29494069"/>
    <s v="CONTRATADO"/>
    <s v="A PARTIR DE LA SUSCRIPCIÓN DEL ACTA DE INICIO, HASTA EL 30 DE JUNIO DE 2021"/>
    <s v="NATURAL"/>
  </r>
  <r>
    <n v="555"/>
    <x v="3"/>
    <s v="300-IP-1235-2021"/>
    <s v="300-PS-0814-2021"/>
    <s v="Prestación de servicios de apoyo técnico a la gestión en terreno de las actividades operativo comerciales relativas a la Unidad Estratégica de Negocio de Acueducto y Alcantarillado cumpliendo con las normas técnicas de EMCALI"/>
    <n v="12065756"/>
    <n v="16087674"/>
    <n v="28153430"/>
    <s v="CONTRATADO"/>
    <s v="A PARTIR DE LA SUSCRIPCIÓN DEL ACTA DE INICIO, HASTA EL 30 DE JUNIO DE 2021"/>
    <s v="NATURAL"/>
  </r>
  <r>
    <n v="556"/>
    <x v="3"/>
    <s v="300-IP-1236-2021"/>
    <s v="300-PS-0545-2021"/>
    <s v="Prestación de servicios de apoyo técnico a la gestión en terreno de las actividades operativo comerciales relativas a la Unidad Estratégica de Negocio de Acueducto y Alcantarillado cumpliendo con las normas técnicas de EMCALI"/>
    <n v="13406395"/>
    <n v="16087674"/>
    <n v="29494069"/>
    <s v="CONTRATADO"/>
    <s v="A PARTIR DE LA SUSCRIPCIÓN DEL ACTA DE INICIO, HASTA EL 30 DE JUNIO DE 2021"/>
    <s v="NATURAL"/>
  </r>
  <r>
    <n v="557"/>
    <x v="3"/>
    <s v="300-IP-1237-2021"/>
    <s v="300-PS-0618-2021"/>
    <s v="Prestación de servicios de apoyo técnico a la gestión en terreno de las actividades operativo comerciales relativas a la Unidad Estratégica de Negocio de Acueducto y Alcantarillado cumpliendo con las normas técnicas de EMCALI"/>
    <n v="13406395"/>
    <n v="16087674"/>
    <n v="29494069"/>
    <s v="CONTRATADO"/>
    <s v="A PARTIR DE LA SUSCRIPCIÓN DEL ACTA DE INICIO, HASTA EL 30 DE JUNIO DE 2021"/>
    <s v="NATURAL"/>
  </r>
  <r>
    <n v="558"/>
    <x v="3"/>
    <s v="300-IP-1238-2021"/>
    <s v="300-PS-0615-2021"/>
    <s v="Prestación de servicios de apoyo para legalización de las actividades operativo-comerciales como instalaciones nuevas masivas, instalaciones temporales, localización de fugas imperceptibles, traslados de medidores, fraudes y clandestinos, normalizaciones, cambio de medidores correctivo y preventivo, y mantenimiento de medidores, además de hacer análisis de la base de datos de actividades que sean inherentes a las competencias de la Unidad Estratégica de Negocio de Acueducto y Alcantarillado."/>
    <n v="10548070"/>
    <n v="12657684"/>
    <n v="23205754"/>
    <s v="CONTRATADO"/>
    <s v="A PARTIR DE LA SUSCRIPCIÓN DEL ACTA DE INICIO, HASTA EL 30 DE JUNIO DE 2021"/>
    <s v="NATURAL"/>
  </r>
  <r>
    <n v="559"/>
    <x v="3"/>
    <s v="300-IP-1239-2021"/>
    <s v="300-PS-0614-2021"/>
    <s v="Prestación de servicios para dar apoyo en la digitación de las actividades ejecutadas en terreno y adelantadas por la supervisión de las diferentes actividades operativo comerciales de la Unidad Estratégica de Negocio de Acueducto y Alcantarillado.."/>
    <n v="10548070"/>
    <n v="12657684"/>
    <n v="23205754"/>
    <s v="CONTRATADO"/>
    <s v="A PARTIR DE LA SUSCRIPCIÓN DEL ACTA DE INICIO, HASTA EL 30 DE JUNIO DE 2021"/>
    <s v="NATURAL"/>
  </r>
  <r>
    <n v="560"/>
    <x v="3"/>
    <s v="300-IP-1240-2021"/>
    <s v="300-PS-0566-2021"/>
    <s v="Prestación de servicios para brindar apoyo en las labores propias del Programa de Recuperación de Agua Comercial"/>
    <n v="13406395"/>
    <n v="16087674"/>
    <n v="29494069"/>
    <s v="CONTRATADO"/>
    <s v="A PARTIR DE LA SUSCRIPCIÓN DEL ACTA DE INICIO, HASTA EL 30 DE JUNIO DE 2021"/>
    <s v="NATURAL"/>
  </r>
  <r>
    <n v="561"/>
    <x v="3"/>
    <s v="300-IP-1241-2021"/>
    <s v="300-PS-0567-2021"/>
    <s v="Prestación de servicios para brindar apoyo en las labores propias del Programa de Recuperación de Agua Comercial"/>
    <n v="13405395"/>
    <n v="16087674"/>
    <n v="29493069"/>
    <s v="CONTRATADO"/>
    <s v="A PARTIR DE LA SUSCRIPCIÓN DEL ACTA DE INICIO, HASTA EL 30 DE JUNIO DE 2021"/>
    <s v="NATURAL"/>
  </r>
  <r>
    <n v="562"/>
    <x v="3"/>
    <s v="300-IP-1242-2021"/>
    <s v="300-PS-0645-2021"/>
    <s v="Prestación de servicios profesionales para brindar apoyo en las labores propias del Programa de Recuperación de Agua Comercial"/>
    <n v="17572217"/>
    <n v="23429622"/>
    <n v="41001839"/>
    <s v="CONTRATADO"/>
    <s v="A PARTIR DE LA SUSCRIPCIÓN DEL ACTA DE INICIO, HASTA EL 30 DE JUNIO DE 2021"/>
    <s v="NATURAL"/>
  </r>
  <r>
    <n v="563"/>
    <x v="3"/>
    <s v="300-IP-1243-2021"/>
    <s v="300-PS-0640-2021"/>
    <s v="Prestación de servicios de apoyo profesional en la supervisión a los contratos de Control de Fugas No Visibles y Optimización del Plano de Presiones del Programa de Reducción de Agua - PRAT. "/>
    <n v="27789865"/>
    <n v="33347838"/>
    <n v="61137703"/>
    <s v="CONTRATADO"/>
    <s v="A PARTIR DE LA SUSCRIPCIÓN DEL ACTA DE INICIO, HASTA EL 30 DE JUNIO DE 2021"/>
    <s v="NATURAL"/>
  </r>
  <r>
    <n v="564"/>
    <x v="3"/>
    <s v="300-IP-1244-2021"/>
    <s v="300-PS-0593-2021"/>
    <s v="Prestación de servicios de apoyo técnico en la supervisión a los contratos de Control de Fugas No Visibles y Optimización del Plano de Presiones del Programa de Reducción de Agua - PRAT. "/>
    <n v="14300595"/>
    <n v="17160714"/>
    <n v="31461309"/>
    <s v="CONTRATADO"/>
    <s v="A PARTIR DE LA SUSCRIPCIÓN DEL ACTA DE INICIO, HASTA EL 30 DE JUNIO DE 2021"/>
    <s v="NATURAL"/>
  </r>
  <r>
    <n v="565"/>
    <x v="3"/>
    <s v="300-IP-1245-2021"/>
    <s v="300-PS-0588-2021"/>
    <s v="Prestación de servicios de apoyo técnico en la supervisión a los contratos de Control de Fugas No Visibles y Optimización del Plano de Presiones del Programa de Reducción de Agua - PRAT. "/>
    <n v="14300595"/>
    <n v="17160714"/>
    <n v="31461309"/>
    <s v="CONTRATADO"/>
    <s v="A PARTIR DE LA SUSCRIPCIÓN DEL ACTA DE INICIO, HASTA EL 30 DE JUNIO DE 2021"/>
    <s v="NATURAL"/>
  </r>
  <r>
    <n v="566"/>
    <x v="3"/>
    <s v="300-IP-1246-2021"/>
    <s v="300-PS-0750-2021"/>
    <s v="Prestación de servicios para apoyar las actividades de coordinación, soporte y ejecución de los procesos administrativos contratación, informes, gestión de pagos, liquidación de cuentas de cobro en el sistema de recursos físicos, requerimientos, archivo de documentación, liquidación de contratos. Además brindar apoyo en la consolidación de información contenida en las ordenes de trabajo y minutas de cierres del proceso de operación de válvulas e hidrantes, la cual servirá de soporte para la selección de válvulas a reponer detectadas en la sectorización hidráulica, el calculo del tiempo de atención al daño y la asignación de las diferentes actividades de rutinas de mantenimiento y en general apoyar a aquellas actividades que sean inherentes a las competencias de la Unidad Estratégica e Negocios de Acueducto y Alcantarillado."/>
    <n v="12870536"/>
    <n v="17160714"/>
    <n v="30031250"/>
    <s v="CONTRATADO"/>
    <s v="A PARTIR DE LA SUSCRIPCIÓN DEL ACTA DE INICIO, HASTA EL 30 DE JUNIO DE 2021"/>
    <s v="NATURAL"/>
  </r>
  <r>
    <n v="567"/>
    <x v="3"/>
    <s v="300-IP-1247-2021"/>
    <s v="300-PS-0564-2021"/>
    <s v="Prestación de servicios para asistir el desarrollo de Macroproyectos SITM MIO, Megaobras en Acueducto y Alcantarillado, convenios interadministrativos y obras con recursos propios."/>
    <n v="37500000"/>
    <n v="45000000"/>
    <n v="82500000"/>
    <s v="CONTRATADO"/>
    <s v="A PARTIR DE LA SUSCRIPCIÓN DEL ACTA DE INICIO, HASTA EL 30 DE JUNIO DE 2021"/>
    <s v="NATURAL"/>
  </r>
  <r>
    <n v="568"/>
    <x v="3"/>
    <s v="300-IP-1248-2021"/>
    <s v="300-PS-0637-2021"/>
    <s v="Prestación de servicios para el apoyo de la Unidad de Interventoría de la Gerencia de Unidad de Negocio de Acueducto y Alcantarillado."/>
    <n v="14300595"/>
    <n v="17160714"/>
    <n v="31461309"/>
    <s v="CONTRATADO"/>
    <s v="A PARTIR DE LA SUSCRIPCIÓN DEL ACTA DE INICIO, HASTA EL 30 DE JUNIO DE 2021"/>
    <s v="NATURAL"/>
  </r>
  <r>
    <n v="569"/>
    <x v="3"/>
    <s v="300-IP-1249-2021"/>
    <s v="300-PS-1034-2021"/>
    <s v="Prestacion de servicios para el soporte de la Gestion administrativa de la Unidad de Prospectiva y desarrollo de Negocios"/>
    <n v="10010417"/>
    <n v="14300595"/>
    <n v="24311012"/>
    <s v="CONTRATADO"/>
    <s v="A PARTIR DE LA SUSCRIPCIÓN DEL ACTA DE INICIO, HASTA EL 30 DE JUNIO DE 2021"/>
    <s v="NATURAL"/>
  </r>
  <r>
    <n v="570"/>
    <x v="3"/>
    <s v="300-IP-1251-2021"/>
    <s v="300-PS-0616-2021"/>
    <s v="Prestación de servicios de apoyo técnico a la gestión en terreno de las actividades operativo comerciales relativas a la Unidad Estratégica de Negocio de Acueducto y Alcantarillado cumpliendo con las normas técnicas de EMCALI"/>
    <n v="10548070"/>
    <n v="12657684"/>
    <n v="23205754"/>
    <s v="CONTRATADO"/>
    <s v="A PARTIR DE LA SUSCRIPCIÓN DEL ACTA DE INICIO, HASTA EL 30 DE JUNIO DE 2021"/>
    <s v="NATURAL"/>
  </r>
  <r>
    <n v="571"/>
    <x v="3"/>
    <s v="300-IP-1252-2021"/>
    <s v="300-PS-0724-2021"/>
    <s v="Prestación de servicios para el apoyo en la revisión de las obras en ejecución de Acueducto y Alcantarillado de los Macroproyectos Megaobras, SITM MIO, convenios, obras financiadas por la nación y con recursos propios. "/>
    <n v="14300595"/>
    <n v="14300595"/>
    <n v="28601190"/>
    <s v="CONTRATADO"/>
    <s v="A PARTIR DE LA SUSCRIPCIÓN DEL ACTA DE INICIO, HASTA EL 30 DE JUNIO DE 2021"/>
    <s v="NATURAL"/>
  </r>
  <r>
    <n v="572"/>
    <x v="3"/>
    <s v="300-IP-1253-2021"/>
    <s v="300-PS-0634-2021"/>
    <s v="Prestación de servicios para el apoyo a las actividades  de Gestión de Proyectos e Infraestructura de la Subgerencia Técnica  y de la UENAA"/>
    <n v="14269599"/>
    <n v="19026132"/>
    <n v="33295731"/>
    <s v="CONTRATADO"/>
    <s v="A PARTIR DE LA SUSCRIPCIÓN DEL ACTA DE INICIO, HASTA EL 30 DE JUNIO DE 2021"/>
    <s v="NATURAL"/>
  </r>
  <r>
    <n v="573"/>
    <x v="3"/>
    <s v="300-IP-1254-2021"/>
    <s v="300-PS-1319-2021"/>
    <s v="PRESTACIÓN DE SERVICIOS PARA EL APOYO EN ACTIVIDADES ADMINISTRATIVAS Y CONCERNIENTES AL PRESUPUESTO, EN LA UNIDAD GESTIÓN ADMINISTRATIVA DE LA GERENCIA UNIDAD ESTRATÉGICA DE NEGOCIO DE ACUEDUCTO Y ALCANTARILLADO"/>
    <n v="2860119"/>
    <n v="17160714"/>
    <n v="20020833"/>
    <s v="CONTRATADO"/>
    <s v="A PARTIR DE LA FIRMA DEL ACTA DE INICIO HASTA EL 30 DE JUNIO DE 2021"/>
    <s v="NATURAL"/>
  </r>
  <r>
    <n v="574"/>
    <x v="3"/>
    <s v="300-IP-1255-2021"/>
    <s v="300-PS-0697-2021"/>
    <s v="Prestación de servicios profesionales y de asesoría para el apoyo en actividades administrativas de la Unidad de Gestión Administrativa de la Gerencia de Unidad de Negocios de Acueducto y Alcantarillado"/>
    <n v="24750000"/>
    <n v="33000000"/>
    <n v="57750000"/>
    <s v="CONTRATADO"/>
    <s v="A PARTIR DE LA SUSCRIPCIÓN DEL ACTA DE INICIO, HASTA EL 30 DE JUNIO DE 2021"/>
    <s v="NATURAL"/>
  </r>
  <r>
    <n v="575"/>
    <x v="3"/>
    <s v="300-IP-1257-2021"/>
    <s v="300-PS-0646-2021"/>
    <s v="Prestación de servicios para apoyo técnico y administrativo en la unidad de prospectiva y desarrollo de negocios de la gerencia unidad estratégica de negocios de acueducto y alcantarillado"/>
    <n v="13406395"/>
    <n v="16087674"/>
    <n v="29494069"/>
    <s v="CONTRATADO"/>
    <s v="A PARTIR DE LA SUSCRIPCIÓN DEL ACTA DE INICIO, HASTA EL 30 DE JUNIO DE 2021"/>
    <s v="NATURAL"/>
  </r>
  <r>
    <n v="576"/>
    <x v="3"/>
    <s v="300-IP-1258-2021"/>
    <s v="300-PS-0654-2021"/>
    <s v="Prestación de servicios para el control del archivo magnético de planos digitales y en revisión de documentación para archivo técnico de proyectos de la subgerencia técnica y Unidad de Ingeniería."/>
    <n v="14300595"/>
    <n v="17160714"/>
    <n v="31461309"/>
    <s v="CONTRATADO"/>
    <s v="A PARTIR DE LA SUSCRIPCIÓN DEL ACTA DE INICIO, HASTA EL 30 DE JUNIO DE 2021"/>
    <s v="NATURAL"/>
  </r>
  <r>
    <n v="577"/>
    <x v="3"/>
    <s v="300-IP-1260-2021"/>
    <s v="300-PS-0746-2021"/>
    <s v="Prestar servicios profesionales de apoyo, como Asesor Senior, al cumplimiento de metas de ventas, fidelización y retención de los productos y servicios establecidos según la estrategia comercial vigente, con el objetivo de reducir las pérdidas comerciales, mejorar los ingresos y contribuir al cumplimiento de los planes comerciales. "/>
    <n v="20250000"/>
    <n v="27000000"/>
    <n v="47250000"/>
    <s v="CONTRATADO"/>
    <s v="A PARTIR DE LA SUSCRIPCIÓN DEL ACTA DE INICIO, HASTA EL 30 DE JUNIO DE 2021"/>
    <s v="NATURAL"/>
  </r>
  <r>
    <n v="578"/>
    <x v="3"/>
    <s v="300-IP-1262-2021"/>
    <s v="300-PS-0815-2021"/>
    <s v="Prestación de servicios de apoyo técnico a la gestión en terreno de las actividades operativo comerciales relativas a la Unidad Estratégica de Negocio de Acueducto y Alcantarillado cumpliendo con las normas técnicas de EMCALI"/>
    <n v="9493263"/>
    <n v="12657684"/>
    <n v="22150947"/>
    <s v="CONTRATADO"/>
    <s v="A PARTIR DE LA SUSCRIPCIÓN DEL ACTA DE INICIO, HASTA EL 30 DE JUNIO DE 2021"/>
    <s v="NATURAL"/>
  </r>
  <r>
    <n v="579"/>
    <x v="3"/>
    <s v="300-IP-1263-2021"/>
    <s v="300-PS-0647-2021"/>
    <s v="Prestación de servicios profesionales para la ejecución de actividades administrativas y de asistencia legal a la Gerencia de Unidad de Negocio de Acueducto y Alcantarillado -GUENAA."/>
    <n v="27500000"/>
    <n v="33000000"/>
    <n v="60500000"/>
    <s v="CONTRATADO"/>
    <s v="A PARTIR DE LA SUSCRIPCIÓN DEL ACTA DE INICIO, HASTA EL 30 DE JUNIO DE 2021"/>
    <s v="NATURAL"/>
  </r>
  <r>
    <n v="580"/>
    <x v="3"/>
    <s v="300-IP-1264-2021"/>
    <s v="300-PS-0789-2021"/>
    <s v="Prestación de servicios para brindar apoyo en las labores propias del Programa de Recuperación de Agua Comercial"/>
    <n v="9493263"/>
    <n v="12657684"/>
    <n v="22150947"/>
    <s v="CONTRATADO"/>
    <s v="A PARTIR DE LA SUSCRIPCIÓN DEL ACTA DE INICIO, HASTA EL 30 DE JUNIO DE 2021"/>
    <s v="NATURAL"/>
  </r>
  <r>
    <n v="581"/>
    <x v="3"/>
    <s v="300-IP-1268-2021"/>
    <s v="300-PS-1046-2021"/>
    <s v="Prestación de servicios para el soporte de la Gestión técnica de los Esquemas Fiduciarios"/>
    <n v="15750000"/>
    <n v="0"/>
    <n v="15750000"/>
    <s v="CONTRATADO"/>
    <s v="A PARTIR DE LA SUSCRIPCIÓN DEL ACTA DE INICIO, HASTA EL 30 DE JUNIO DE 2021"/>
    <s v="NATURAL"/>
  </r>
  <r>
    <n v="582"/>
    <x v="3"/>
    <s v="300-IP-1270-2021"/>
    <s v="300-PS-1212-2021"/>
    <s v="Prestación de servicios profesionales para apoyar a la subgerencia técnica en seguimiento de las actividades correspondientes a la coordinación de los proyectos a ejecutar por la  UENAA con recursos propios y otras fuentes de financiación."/>
    <n v="38905811"/>
    <n v="0"/>
    <n v="38905811"/>
    <s v="CONTRATADO"/>
    <s v="A PARTIR DE LA SUSCRIPCIÓN DEL ACTA DE INICIO, HASTA EL 31 DE DICIEMBRE DE 2021"/>
    <s v="NATURAL"/>
  </r>
  <r>
    <n v="583"/>
    <x v="3"/>
    <s v="300-IP-1272-2021"/>
    <s v="300-PS-0829-2021"/>
    <s v="Prestación de servicios para elaboración y revisión de presupuestos de obra en las UPU y en los corredores del Sistema Integrado de Transporte Masivo MIO"/>
    <n v="25010879"/>
    <n v="0"/>
    <n v="25010879"/>
    <s v="CONTRATADO"/>
    <s v="A PARTIR DE LA SUSCRIPCIÓN DEL ACTA DE INICIO, HASTA EL 30 DE JUNIO DE 2021"/>
    <s v="NATURAL"/>
  </r>
  <r>
    <n v="584"/>
    <x v="3"/>
    <s v="300-IP-1273-2021"/>
    <s v="300-PS-0830-2021"/>
    <s v="Prestación de servicios de asesoria para la elaboración y revisión de diseños estructurales  2021 en proyectos del Plan de Inversiones  de los sistemas de acueducto y alcantarillado  a cargo de la Subdireccion Tecnica y en los  proyectos que se ejecutan  con recursos CONPES 3858 y otras fuentes de financiacion."/>
    <n v="25010879"/>
    <n v="33347838"/>
    <n v="58358717"/>
    <s v="CONTRATADO"/>
    <s v="A PARTIR DE LA SUSCRIPCIÓN DEL ACTA DE INICIO, HASTA EL 30 DE JUNIO DE 2021"/>
    <s v="NATURAL"/>
  </r>
  <r>
    <n v="585"/>
    <x v="3"/>
    <s v="300-IP-1274-2021"/>
    <s v="300-PS-0943-2021"/>
    <s v="Prestación de servicios de apoyo técnico para realizar actividades del Proyecto de Gestión del Parque de Medidores y la reducción de pérdidas de agua"/>
    <n v="11440476"/>
    <n v="0"/>
    <n v="11440476"/>
    <s v="CONTRATADO"/>
    <s v="A PARTIR DE LA SUSCRIPCIÓN DEL ACTA DE INICIO, HASTA EL 30 DE JUNIO DE 2021"/>
    <s v="NATURAL"/>
  </r>
  <r>
    <n v="586"/>
    <x v="3"/>
    <s v="300-IP-1275-2021"/>
    <s v="300-PS-0944-2021"/>
    <s v="Prestación de servicios profesionales para realizar actividades del Proyecto de Gestión del Parque de Medidores y la reducción de pérdidas de agua"/>
    <n v="15619752"/>
    <n v="0"/>
    <n v="15619752"/>
    <s v="CONTRATADO"/>
    <s v="A PARTIR DE LA SUSCRIPCIÓN DEL ACTA DE INICIO, HASTA EL 30 DE JUNIO DE 2021"/>
    <s v="NATURAL"/>
  </r>
  <r>
    <n v="587"/>
    <x v="3"/>
    <s v="300-IP-1276-2021"/>
    <s v="300-PS-0960-2021"/>
    <s v="Prestación de servicios de apoyo técnico para realizar actividades del Proyecto de Gestión del Parque de Medidores y la reducción de pérdidas de agua"/>
    <n v="11440476"/>
    <n v="11440476"/>
    <n v="22880952"/>
    <s v="CONTRATADO"/>
    <s v="A PARTIR DE LA SUSCRIPCIÓN DEL ACTA DE INICIO, HASTA EL 30 DE JUNIO DE 2021"/>
    <s v="NATURAL"/>
  </r>
  <r>
    <n v="588"/>
    <x v="3"/>
    <s v="300-IP-1277-2021"/>
    <s v="300-PS-0945-2021"/>
    <s v="Prestación de servicios profesionales para realizar actividades del Proyecto de Gestión del Parque de Medidores y la reducción de pérdidas de agua"/>
    <n v="12684088"/>
    <n v="0"/>
    <n v="12684088"/>
    <s v="CONTRATADO"/>
    <s v="A PARTIR DE LA SUSCRIPCIÓN DEL ACTA DE INICIO, HASTA EL 30 DE JUNIO DE 2021"/>
    <s v="NATURAL"/>
  </r>
  <r>
    <n v="589"/>
    <x v="3"/>
    <s v="300-IP-1278-2021"/>
    <s v="300-PS-0946-2021"/>
    <s v="Prestación de servicios profesionales para realizar actividades del Proyecto de Gestión del Parque de Medidores y la reducción de pérdidas de agua"/>
    <n v="12684088"/>
    <n v="0"/>
    <n v="12684088"/>
    <s v="CONTRATADO"/>
    <s v="A PARTIR DE LA SUSCRIPCIÓN DEL ACTA DE INICIO, HASTA EL 30 DE JUNIO DE 2021"/>
    <s v="NATURAL"/>
  </r>
  <r>
    <n v="590"/>
    <x v="3"/>
    <s v="300-IP-1279-2021"/>
    <s v="300-PS-0947-2021"/>
    <s v="Prestación de servicios de apoyo técnico para realizar actividades del Proyecto de Gestión del Parque de Medidores y la reducción de pérdidas de agua"/>
    <n v="11440476"/>
    <n v="0"/>
    <n v="11440476"/>
    <s v="CONTRATADO"/>
    <s v="A PARTIR DE LA SUSCRIPCIÓN DEL ACTA DE INICIO, HASTA EL 30 DE JUNIO DE 2021"/>
    <s v="NATURAL"/>
  </r>
  <r>
    <n v="591"/>
    <x v="3"/>
    <s v="300-IP-1280-2021"/>
    <s v="300-PS-0948-2021"/>
    <s v="Prestación de servicios de apoyo técnico para realizar actividades del Proyecto de Gestión del Parque de Medidores y la reducción de pérdidas de agua"/>
    <n v="8438456"/>
    <n v="0"/>
    <n v="8438456"/>
    <s v="CONTRATADO"/>
    <s v="A PARTIR DE LA SUSCRIPCIÓN DEL ACTA DE INICIO, HASTA EL 30 DE JUNIO DE 2021"/>
    <s v="NATURAL"/>
  </r>
  <r>
    <n v="592"/>
    <x v="3"/>
    <s v="300-IP-1281-2021"/>
    <s v="300-PS-0949-2021"/>
    <s v="Prestación de servicios de apoyo técnico para realizar actividades del Proyecto de Gestión del Parque de Medidores y la reducción de pérdidas de agua"/>
    <n v="11440476"/>
    <n v="0"/>
    <n v="11440476"/>
    <s v="CONTRATADO"/>
    <s v="A PARTIR DE LA SUSCRIPCIÓN DEL ACTA DE INICIO, HASTA EL 30 DE JUNIO DE 2021"/>
    <s v="NATURAL"/>
  </r>
  <r>
    <n v="593"/>
    <x v="3"/>
    <s v="300-IP-1282-2021"/>
    <s v="300-PS-0950-2021"/>
    <s v="Prestación de servicios de apoyo técnico para realizar actividades del Proyecto de Gestión del Parque de Medidores y la reducción de pérdidas de agua"/>
    <n v="11440476"/>
    <n v="0"/>
    <n v="11440476"/>
    <s v="CONTRATADO"/>
    <s v="A PARTIR DE LA SUSCRIPCIÓN DEL ACTA DE INICIO, HASTA EL 30 DE JUNIO DE 2021"/>
    <s v="NATURAL"/>
  </r>
  <r>
    <n v="594"/>
    <x v="3"/>
    <s v="300-IP-1283-2021"/>
    <s v="300-PS-0952-2021"/>
    <s v="Prestación de servicios de apoyo a la gestión para realizar actividades del Proyecto de Gestión del Parque de Medidores y  la reducción de pérdidas de agua"/>
    <n v="6410688"/>
    <n v="0"/>
    <n v="6410688"/>
    <s v="CONTRATADO"/>
    <s v="A PARTIR DE LA SUSCRIPCIÓN DEL ACTA DE INICIO, HASTA EL 30 DE JUNIO DE 2021"/>
    <s v="NATURAL"/>
  </r>
  <r>
    <n v="595"/>
    <x v="3"/>
    <s v="300-IP-1284-2021"/>
    <s v="300-PS-0953-2021"/>
    <s v="Prestación de servicios de apoyo a la gestión para realizar actividades del Proyecto de Gestión del Parque de Medidores y  la reducción de pérdidas de agua"/>
    <n v="8438456"/>
    <n v="12657684"/>
    <n v="21096140"/>
    <s v="CONTRATADO"/>
    <s v="A PARTIR DE LA SUSCRIPCIÓN DEL ACTA DE INICIO, HASTA EL 30 DE JUNIO DE 2021"/>
    <s v="NATURAL"/>
  </r>
  <r>
    <n v="596"/>
    <x v="3"/>
    <s v="300-IP-1285-2021"/>
    <s v="300-PS-0951-2021"/>
    <s v="Prestación de servicios de apoyo técnico para realizar actividades del Proyecto de Gestión del Parque de Medidores y la reducción de pérdidas de agua"/>
    <n v="10725116"/>
    <n v="11440476"/>
    <n v="22165592"/>
    <s v="CONTRATADO"/>
    <s v="A PARTIR DE LA SUSCRIPCIÓN DEL ACTA DE INICIO, HASTA EL 30 DE JUNIO DE 2021"/>
    <s v="NATURAL"/>
  </r>
  <r>
    <n v="597"/>
    <x v="3"/>
    <s v="300-IP-1286-2021"/>
    <s v="300-PS-0959-2021"/>
    <s v="Prestación de servicios profesionales para realizar actividades del Proyecto de Gestión del Parque de Medidores y la reducción de pérdidas de agua"/>
    <n v="13527156"/>
    <n v="0"/>
    <n v="13527156"/>
    <s v="CONTRATADO"/>
    <s v="A PARTIR DE LA SUSCRIPCIÓN DEL ACTA DE INICIO, HASTA EL 30 DE JUNIO DE 2021"/>
    <s v="NATURAL"/>
  </r>
  <r>
    <n v="598"/>
    <x v="3"/>
    <s v="300-IP-1287-2021"/>
    <s v="300-PS-0954-2021"/>
    <s v="Prestación de servicios profesionales para realizar actividades del Proyecto de Gestión del Parque de Medidores y la reducción de pérdidas de agua"/>
    <n v="15619752"/>
    <n v="0"/>
    <n v="15619752"/>
    <s v="CONTRATADO"/>
    <s v="A PARTIR DE LA SUSCRIPCIÓN DEL ACTA DE INICIO, HASTA EL 30 DE JUNIO DE 2021"/>
    <s v="NATURAL"/>
  </r>
  <r>
    <n v="599"/>
    <x v="3"/>
    <s v="300-IP-1288-2021"/>
    <s v="300-PS-0955-2021"/>
    <s v="Prestación de servicios de apoyo técnico para realizar actividades del Proyecto de Gestión del Parque de Medidores y la reducción de pérdidas de agua"/>
    <n v="11440476"/>
    <n v="17160714"/>
    <n v="28601190"/>
    <s v="CONTRATADO"/>
    <s v="A PARTIR DE LA SUSCRIPCIÓN DEL ACTA DE INICIO, HASTA EL 30 DE JUNIO DE 2021"/>
    <s v="NATURAL"/>
  </r>
  <r>
    <n v="600"/>
    <x v="3"/>
    <s v="300-IP-1289-2021"/>
    <s v="300-PS-0922-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01"/>
    <x v="3"/>
    <s v="300-IP-1290-2021"/>
    <s v="300-PS-0907-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02"/>
    <x v="3"/>
    <s v="300-IP-1291-2021"/>
    <s v="300-PS-0921-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03"/>
    <x v="3"/>
    <s v="300-IP-1292-2021"/>
    <s v="300-PS-0908-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04"/>
    <x v="3"/>
    <s v="300-IP-1293-2021"/>
    <s v="300-PS-0931-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05"/>
    <x v="3"/>
    <s v="300-IP-1294-2021"/>
    <s v="300-PS-0923-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06"/>
    <x v="3"/>
    <s v="300-IP-1295-2021"/>
    <s v="300-PS-0909-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07"/>
    <x v="3"/>
    <s v="300-IP-1296-2021"/>
    <s v="300-PS-0957-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08"/>
    <x v="3"/>
    <s v="300-IP-1297-2021"/>
    <s v="300-PS-0924-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09"/>
    <x v="3"/>
    <s v="300-IP-1298-2021"/>
    <s v="300-PS-0910-2021"/>
    <s v="Prestación de servicios de apoyo técnico para realizar actividades del Proyecto de Gestión del Parque de Medidores y la reducción de pérdidas de agua"/>
    <n v="8438456"/>
    <n v="0"/>
    <n v="8438456"/>
    <s v="CONTRATADO"/>
    <s v="A PARTIR DE LA SUSCRIPCIÓN DEL ACTA DE INICIO, HASTA EL 30 DE JUNIO DE 2021"/>
    <s v="NATURAL"/>
  </r>
  <r>
    <n v="610"/>
    <x v="3"/>
    <s v="300-IP-1299-2021"/>
    <s v="300-PS-0911-2021"/>
    <s v="Prestación de servicios de apoyo técnico para realizar actividades del Proyecto de Gestión del Parque de Medidores y la reducción de pérdidas de agua"/>
    <n v="8438456"/>
    <n v="0"/>
    <n v="8438456"/>
    <s v="CONTRATADO"/>
    <s v="A PARTIR DE LA SUSCRIPCIÓN DEL ACTA DE INICIO, HASTA EL 30 DE JUNIO DE 2021"/>
    <s v="NATURAL"/>
  </r>
  <r>
    <n v="611"/>
    <x v="3"/>
    <s v="300-IP-1300-2021"/>
    <s v="300-PS-0925-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12"/>
    <x v="3"/>
    <s v="300-IP-1301-2021"/>
    <s v="300-PS-0920-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13"/>
    <x v="3"/>
    <s v="300-IP-1302-2021"/>
    <s v="300-PS-0926-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14"/>
    <x v="3"/>
    <s v="300-IP-1303-2021"/>
    <s v="300-PS-0930-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15"/>
    <x v="3"/>
    <s v="300-IP-1304-2021"/>
    <s v="300-PS-0929-2021"/>
    <s v="Prestación de servicios de apoyo técnico para realizar actividades del Proyecto de Gestión del Parque de Medidores y la reducción de pérdidas de agua"/>
    <n v="8438456"/>
    <n v="0"/>
    <n v="8438456"/>
    <s v="CONTRATADO"/>
    <s v="A PARTIR DE LA SUSCRIPCIÓN DEL ACTA DE INICIO, HASTA EL 30 DE JUNIO DE 2021"/>
    <s v="NATURAL"/>
  </r>
  <r>
    <n v="616"/>
    <x v="3"/>
    <s v="300-IP-1305-2021"/>
    <s v="300-PS-0914-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17"/>
    <x v="3"/>
    <s v="300-IP-1306-2021"/>
    <s v="300-PS-0927-2021"/>
    <s v="Prestación de servicios de apoyo técnico para realizar actividades del Proyecto de Gestión del Parque de Medidores y la reducción de pérdidas de agua"/>
    <n v="8438456"/>
    <n v="0"/>
    <n v="8438456"/>
    <s v="CONTRATADO"/>
    <s v="A PARTIR DE LA SUSCRIPCIÓN DEL ACTA DE INICIO, HASTA EL 30 DE JUNIO DE 2021"/>
    <s v="NATURAL"/>
  </r>
  <r>
    <n v="618"/>
    <x v="3"/>
    <s v="300-IP-1307-2021"/>
    <s v="300-PS-0932-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19"/>
    <x v="3"/>
    <s v="300-IP-1308-2021"/>
    <s v="300-PS-0912-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20"/>
    <x v="3"/>
    <s v="300-IP-1309-2021"/>
    <s v="300-PS-0928-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21"/>
    <x v="3"/>
    <s v="300-IP-1310-2021"/>
    <s v="300-PS-0913-2021"/>
    <s v="Prestación de servicios de apoyo técnico para realizar actividades del Proyecto de Gestión del Parque de Medidores y la reducción de pérdidas de agua"/>
    <n v="10725116"/>
    <n v="0"/>
    <n v="10725116"/>
    <s v="CONTRATADO"/>
    <s v="A PARTIR DE LA SUSCRIPCIÓN DEL ACTA DE INICIO, HASTA EL 30 DE JUNIO DE 2021"/>
    <s v="NATURAL"/>
  </r>
  <r>
    <n v="622"/>
    <x v="3"/>
    <s v="300-IP-1311-2021"/>
    <s v="300-PS-0956-2021"/>
    <s v="Prestación de servicios profesionales para realizar actividades del Proyecto de Gestión del Parque de Medidores y la reducción de pérdidas de agua"/>
    <n v="15619752"/>
    <n v="0"/>
    <n v="15619752"/>
    <s v="CONTRATADO"/>
    <s v="A PARTIR DE LA SUSCRIPCIÓN DEL ACTA DE INICIO, HASTA EL 30 DE JUNIO DE 2021"/>
    <s v="NATURAL"/>
  </r>
  <r>
    <n v="623"/>
    <x v="3"/>
    <s v="300-IP-1313-2021"/>
    <s v="300-PS-1036-2021"/>
    <s v="Prestación de servicios para brindar apoyo en actividades de producción de agua potable de la unidad estratégica de negocios de acueducto y alcantarillado."/>
    <n v="10010413"/>
    <n v="14300590"/>
    <n v="24311003"/>
    <s v="CONTRATADO"/>
    <s v="A PARTIR DE LA SUSCRIPCIÓN DEL ACTA DE INICIO, HASTA EL 30 DE JUNIO DE 2021"/>
    <s v="NATURAL"/>
  </r>
  <r>
    <n v="624"/>
    <x v="3"/>
    <s v="300-IP-1315-2021"/>
    <s v="300-PS-0970-2021"/>
    <s v="PRESTACIÓN DE SERVICIOS PARA EL APOYO DE ACTIVIDADES RELACIONADAS CON EL SISTEMA INFORMATIVO DEL SOFTWARE DE MANTENIMIENTO ADSUM KALLPA CON SUS INDICADORES PARA EL CUMPLIMIENTO DE LA GESTIÓN PREVENTIVA Y CORRECTIVA, DE LAS DISTINTAS RUTINAS QUE MANEJA LA UNIDAD DE MANTENIMIENTO EN EL ÁREA DE ESTACIONES DE BOMBEO DE LA PLANTA RIO CALI, GENERACIÓN DE ÓRDENES DE TRABAJOS, INFORME MENSUAL DEL ADSUM, ACTIVIDADES Y TRABAJOS SECRETARIALES Y DE GESTIÓN ADMINISTRATIVO QUE SE REQUIEREN EN EL ÁREA, COMO ES ELABORACIÓN Y LIQUIDACIÓN DE CONTRATOS, CALIFICACIÓN DE PROVEEDORES, RECOPILACIÓN DE INFORMACIÓN Y DOCUMENTACIÓN DE PROVEEDORES, APOYO EN AUDITORIA DE CALIDAD, COTIZACIONES, ARCHIVO, ACTUALIZACIÓN CONTINUA DE PROCESOS, ACTAS, MEMORANDOS, OFICIOS, REPORTE DE HORAS EXTRAS Y DEMÁS, REPORTE DE CAMBIOS DE TURNOS, DE DESCANSOS Y CANCELACIONES DE DESCANSOS, PROCEDIMIENTOS DE LOS INDICADORES DE GESTIÓN Y ACTIVIDADES ADICIONALES QUE SEAN NECESARIAS PARA EL MEJORAMIENTO CONTINUO DE LOS OBJETIVOS ESTABLECIDOS EN EL ÁREA DE LA UNIDAD DE MANTENIMIENTO"/>
    <n v="11440476"/>
    <n v="14300595"/>
    <n v="25741071"/>
    <s v="CONTRATADO"/>
    <s v="A PARTIR DE LA SUSCRIPCIÓN DEL ACTA DE INICIO, HASTA EL 30 DE JUNIO DE 2021"/>
    <s v="NATURAL"/>
  </r>
  <r>
    <n v="625"/>
    <x v="3"/>
    <s v="300-IP-1316-2021"/>
    <s v="300-PS-0971-2021"/>
    <s v="Prestación de servicios para el apoyo en actividades de la Gerencia de Unidad de Negocio de Acueducto y Alcantarillado."/>
    <n v="22000000"/>
    <n v="33000000"/>
    <n v="55000000"/>
    <s v="CONTRATADO"/>
    <s v="A PARTIR DE LA SUSCRIPCIÓN DEL ACTA DE INICIO, HASTA EL 30 DE JUNIO DE 2021"/>
    <s v="NATURAL"/>
  </r>
  <r>
    <n v="626"/>
    <x v="3"/>
    <s v="300-IP-1319-2021"/>
    <s v="300-PS-0972-2021"/>
    <s v="PRESTACIÓN DE SERVICIOS DE APOYO EN ACTIVIDADES RELACIONADAS CON EL SEGUIMIENTO Y ACTUALIZACIÓN DEL SISTEMA INFORMATIVO DEL SOFTWARE DE MANTENIMIENTO ADSUM KALLPA CON APOYO A LAS ACTIVIDADES DE GESTIÓN ADMINISTRATIVAS QUE SE REQUIEREN PARA EL MEJORAMIENTO CONTINUO DEL ÁREA, INCLUYE ENTRE OTROS LA GESTIÓN DE LAS ORDENES DE TRABAJO Y SOLICITUDES DE SERVICIO PROGRAMADAS, PRESENTACIÓN DE INFORMES MENSUALES DE MANTENIMIENTO CON SUS GRÁFICAS Y CUADROS RESPECTIVOS PARA Y CUMPLIR LOS OBJETIVOS ESTABLECIDOS EN UNIDAD ESTRATÉGICA DE NEGOCIOS DE ACUEDUCTO Y ALCANTARILLADO. . PLAZO: A PARTIR DE LA FIRMA DEL ACTA DE INICIO HASTA EL 30-06-2021."/>
    <n v="10725116"/>
    <n v="13406395"/>
    <n v="24131511"/>
    <s v="CONTRATADO"/>
    <s v="A PARTIR DE LA SUSCRIPCIÓN DEL ACTA DE INICIO, HASTA EL 30 DE JUNIO DE 2021"/>
    <s v="NATURAL"/>
  </r>
  <r>
    <n v="627"/>
    <x v="3"/>
    <s v="300-IP-1322-2021"/>
    <s v="300-PS-0883-2021"/>
    <s v="Prestación de servicios para brindar apoyo a las actividades analíticas realizadas en el área fisicoquímica del LAP"/>
    <n v="12684088"/>
    <n v="19026132"/>
    <n v="31710220"/>
    <s v="CONTRATADO"/>
    <s v="A PARTIR DE LA SUSCRIPCIÓN DEL ACTA DE INICIO, HASTA EL 30 DE JUNIO DE 2021"/>
    <s v="NATURAL"/>
  </r>
  <r>
    <n v="628"/>
    <x v="3"/>
    <s v="300-IP-1323-2021"/>
    <s v="300-PS-1000-2021"/>
    <s v="Prestación de servicios para adelantar los tramites de permisos requeridos para el envio a contratacion de los proyectos de acueducto y alcantarillado a cargo de la Unidad de Ingenieria y la Subgerencia Técnica"/>
    <n v="10325000"/>
    <n v="17700000"/>
    <n v="28025000"/>
    <s v="CONTRATADO"/>
    <s v="A PARTIR DE LA SUSCRIPCIÓN DEL ACTA DE INICIO, HASTA EL 30 DE JUNIO DE 2021"/>
    <s v="NATURAL"/>
  </r>
  <r>
    <n v="629"/>
    <x v="3"/>
    <s v="300-IP-1324-2021"/>
    <s v="300-PS-0967-2021"/>
    <s v="PRESTACIÓN DE SERVICIOS DE APOYO TÉCNICO A LA GESTIÓN EN TERRENO DE LAS ACTIVIDADES OPERATIVO COMERCIALES RELATIVAS A LA UNIDAD ESTRATÉGICA DE NEGOCIO DE ACUEDUCTO Y ALCANTARILLADO CUMPLIENDO CON LAS NORMAS TÉCNICAS DE EMCALI. "/>
    <n v="8438456"/>
    <n v="12657684"/>
    <n v="21096140"/>
    <s v="CONTRATADO"/>
    <s v="A PARTIR DE LA SUSCRIPCIÓN DEL ACTA DE INICIO, HASTA EL 30 DE JUNIO DE 2021"/>
    <s v="NATURAL"/>
  </r>
  <r>
    <n v="630"/>
    <x v="3"/>
    <s v="300-IP-1325-2021"/>
    <s v="300-PS-0973-2021"/>
    <s v="PRESTACION DE SERVICIOS PROFESIONALES PARA EL SOPORTE DE LA GESTION TÉCNICO EN LA UNIDAD DE PROYECTOS E INFRAESTRUCTURA . PLAZO: A PARTIR DE LA FIRMA DEL ACTA DE INICIO HASTA EL 30-06-2021."/>
    <n v="12177096"/>
    <n v="0"/>
    <n v="12177096"/>
    <s v="CONTRATADO"/>
    <s v="A PARTIR DE LA SUSCRIPCIÓN DEL ACTA DE INICIO, HASTA EL 30 DE JUNIO DE 2021"/>
    <s v="NATURAL"/>
  </r>
  <r>
    <n v="631"/>
    <x v="3"/>
    <s v="300-IP-1327-2021"/>
    <s v="300-PS-0942-2021"/>
    <s v="Prestar servicios  de apoyo, como Asesor Junior, al cumplimiento de metas de ventas, fidelización y retención de los productos y servicios establecidos según la estrategia comercial vigente, con el objetivo de reducir las pérdidas comerciales, mejorar los ingresos y contribuir al cumplimiento de los planes comerciales.  "/>
    <n v="12684088"/>
    <n v="19026132"/>
    <n v="31710220"/>
    <s v="CONTRATADO"/>
    <s v="A PARTIR DE LA SUSCRIPCIÓN DEL ACTA DE INICIO, HASTA EL 30 DE JUNIO DE 2021"/>
    <s v="NATURAL"/>
  </r>
  <r>
    <n v="632"/>
    <x v="3"/>
    <s v="300-IP-1328-2021"/>
    <s v="300-PS-0966-2021"/>
    <s v="PRESTACIÓN DE SERVICIOS PARA EL APOYO EN EL CÁLCULO Y VERIFICACIÓN DE CANTIDADES DE OBRA, REVISIÓN DE RENDIMIENTOS Y DEMÁS ACTIVIDADES EN EL DESARROLLO DE LOS MACROPROYECTOS MEGAOBRAS, SITM MIO, CONVENIOS INTERADMINISTRATIVOS Y OBRAS CON RECURSOS PROPIOS.. PLAZO: A PARTIR DE LA FIRMA DEL ACTA DE INICIO HASTA EL 30-06-2021."/>
    <n v="12177096"/>
    <n v="18265644"/>
    <n v="30442740"/>
    <s v="CONTRATADO"/>
    <s v="A PARTIR DE LA SUSCRIPCIÓN DEL ACTA DE INICIO, HASTA EL 30 DE JUNIO DE 2021"/>
    <s v="NATURAL"/>
  </r>
  <r>
    <n v="633"/>
    <x v="3"/>
    <s v="300-IP-1329-2021"/>
    <s v="300-PS-0880-2021"/>
    <s v="Prestación de servicios para implementación de los procesos de calidad y gestión documental de la Unidad de Ingeniería y apoyo en la revisión de redes internas, externas y conceptos técnicos."/>
    <n v="8436000"/>
    <n v="0"/>
    <n v="8436000"/>
    <s v="CONTRATADO"/>
    <s v="A PARTIR DE LA SUSCRIPCIÓN DEL ACTA DE INICIO, HASTA EL 30 DE JUNIO DE 2021"/>
    <s v="NATURAL"/>
  </r>
  <r>
    <n v="634"/>
    <x v="3"/>
    <s v="300-IP-1330-2021"/>
    <s v="300-PS-0969-2021"/>
    <s v="PRESTACIÓN DE SERVICIOS PARA EL APOYO EN EL CÁLCULO Y VERIFICACIÓN DE CANTIDADES DE OBRA, REVISIÓN DE RENDIMIENTOS Y DEMÁS ACTIVIDADES EN EL DESARROLLO DE LOS MACROPROYECTOS MEGAOBRAS, SITM MIO, CONVENIOS INTERADMINISTRATIVOS Y OBRAS CON RECURSOS PROPIOS.. PLAZO: A PARTIR DE LA FIRMA DEL ACTA DE INICIO HASTA EL 30-06-2021."/>
    <n v="14000000"/>
    <n v="21000000"/>
    <n v="35000000"/>
    <s v="CONTRATADO"/>
    <s v="A PARTIR DE LA SUSCRIPCIÓN DEL ACTA DE INICIO, HASTA EL 30 DE JUNIO DE 2021"/>
    <s v="NATURAL"/>
  </r>
  <r>
    <n v="635"/>
    <x v="3"/>
    <s v="300-IP-1331-2021"/>
    <s v="300-PS-0968-2021"/>
    <s v="PRESTAR SERVICIOS  DE APOYO, COMO ASESOR JUNIOR, AL CUMPLIMIENTO DE METAS DE VENTAS, FIDELIZACIÓN Y RETENCIÓN DE LOS PRODUCTOS Y SERVICIOS ESTABLECIDOS SEGÚN LA ESTRATEGIA COMERCIAL VIGENTE, CON EL OBJETIVO DE REDUCIR LAS PÉRDIDAS COMERCIALES, MEJORAR LOS INGRESOS Y CONTRIBUIR AL CUMPLIMIENTO DE LOS PLANES COMERCIALES.  . PLAZO: A PARTIR DE LA FIRMA DEL ACTA DE INICIO HASTA EL 30-06-2021."/>
    <n v="12176000"/>
    <n v="15220000"/>
    <n v="27396000"/>
    <s v="CONTRATADO"/>
    <s v="A PARTIR DE LA SUSCRIPCIÓN DEL ACTA DE INICIO, HASTA EL 30 DE JUNIO DE 2021"/>
    <s v="NATURAL"/>
  </r>
  <r>
    <n v="636"/>
    <x v="3"/>
    <s v="300-IP-1332-2021"/>
    <s v="300-PS-1218-2021"/>
    <s v="Prestación de servicios profesionales para apoyar a la subgerencia técnica en seguimiento de las actividades correspondientes a la coordinación de los proyectos a ejecutar por la  UENAA con recursos propios y otras fuentes de financiación."/>
    <n v="4756533"/>
    <n v="19026132"/>
    <n v="23782665"/>
    <s v="CONTRATADO"/>
    <s v="A PARTIR DE LA SUSCRIPCIÓN DEL ACTA DE INICIO, HASTA EL 31 DE DICIEMBRE DE 2021"/>
    <s v="NATURAL"/>
  </r>
  <r>
    <n v="637"/>
    <x v="3"/>
    <s v="300-IP-1333-2021"/>
    <s v="300-PS-1011-2021"/>
    <s v="Prestación de servicios de apoyo para fortalecer la atención para la actividad de operación y mantenimiento de válvulas e hidrantes de la Unidad Estratégica de negocios de Acueducto y Alcantarillado."/>
    <n v="8329811"/>
    <n v="14279676"/>
    <n v="22609487"/>
    <s v="CONTRATADO"/>
    <s v="A PARTIR DE LA SUSCRIPCIÓN DEL ACTA DE INICIO, HASTA EL 30 DE JUNIO DE 2021"/>
    <s v="NATURAL"/>
  </r>
  <r>
    <n v="638"/>
    <x v="3"/>
    <s v="300-IP-1334-2021"/>
    <s v="300-PS-1013-2021"/>
    <s v="Prestación de servicios de apoyo a la gestión en terreno de las actividades operativo comerciales relativas a la Unidad Estratégica de Negocio de Acueducto y Alcantarillado, Unidad Atención Operativa, cumpliendo con las normas técnicas de EMCALI"/>
    <n v="7383649"/>
    <n v="12657684"/>
    <n v="20041333"/>
    <s v="CONTRATADO"/>
    <s v="A PARTIR DE LA SUSCRIPCIÓN DEL ACTA DE INICIO, HASTA EL 30 DE JUNIO DE 2021"/>
    <s v="NATURAL"/>
  </r>
  <r>
    <n v="639"/>
    <x v="3"/>
    <s v="300-IP-1336-2021"/>
    <s v="300-PS-1012-2021"/>
    <s v="Prestación de servicios de apoyo  a la gestión en terreno de las actividades operativo comerciales relativas a la Unidad Estratégica de Negocio de Acueducto y Alcantarillado cumpliendo con las normas técnicas de EMCALI"/>
    <n v="7383649"/>
    <n v="12657684"/>
    <n v="20041333"/>
    <s v="CONTRATADO"/>
    <s v="A PARTIR DE LA SUSCRIPCIÓN DEL ACTA DE INICIO, HASTA EL 30 DE JUNIO DE 2021"/>
    <s v="NATURAL"/>
  </r>
  <r>
    <n v="640"/>
    <x v="3"/>
    <s v="300-IP-1337-2021"/>
    <s v="300-PS-1010-2021"/>
    <s v="Prestación de servicios de apoyo para fortalecer la atención para la actividad de operación y mantenimiento de válvulas e hidrantes de la Unidad Estratégica de negocios de Acueducto y Alcantarillado."/>
    <n v="8329811"/>
    <n v="14279676"/>
    <n v="22609487"/>
    <s v="CONTRATADO"/>
    <s v="A PARTIR DE LA SUSCRIPCIÓN DEL ACTA DE INICIO, HASTA EL 30 DE JUNIO DE 2021"/>
    <s v="NATURAL"/>
  </r>
  <r>
    <n v="641"/>
    <x v="3"/>
    <s v="300-IP-1338-2021"/>
    <s v="300-PS-0999-2021"/>
    <s v="Prestación de servicios profesionales para el apoyo de actividades concernientes a la revisión y/o actualización de documentación del Sistema de Gestión de Calidad - SGC de la Unidad de Producción con apoyo a la Subgerencia de Agua Potable."/>
    <n v="11098575.529099999"/>
    <n v="0"/>
    <n v="11098575.529099999"/>
    <s v="CONTRATADO"/>
    <s v="A PARTIR DE LA SUSCRIPCIÓN DEL ACTA DE INICIO, HASTA EL 30 DE JUNIO DE 2021"/>
    <s v="NATURAL"/>
  </r>
  <r>
    <n v="642"/>
    <x v="3"/>
    <s v="300-IP-1339-2021"/>
    <s v="300-PS-1014-2021"/>
    <s v="Prestacion de servicios tecnicos para dar apoyo en los contratos cuyo objeto demanda la ejecución y aplicación de los conocimientos propios de cualquier carrera tecnológica, reconocida por la ley y que según su necesidad  y competencias exigidas sea soporte tanto en las actividades de apoyo en la formulación de proyectos como en la estructuración y/o modificación documental de la Subgerencia."/>
    <n v="9800000"/>
    <n v="14000000"/>
    <n v="23800000"/>
    <s v="CONTRATADO"/>
    <s v="A PARTIR DE LA SUSCRIPCIÓN DEL ACTA DE INICIO, HASTA EL 30 DE JUNIO DE 2021"/>
    <s v="NATURAL"/>
  </r>
  <r>
    <n v="643"/>
    <x v="3"/>
    <s v="300-IP-1340-2021"/>
    <s v="300-PS-1044-2021"/>
    <s v="Prestación de servicios profesionales para el diseño de procesos topográficos e igualmente el desarrollo de la referenciación de redes de acueducto y alcantarillado mediante levantamientos topográficos y post-procesamiento de la información levantada, con el fin de disponer de la información base que debe ser incorporada en el inventario de activos de redes de la Empresa en la geodatabase de la UENAA. Así mismo, apoyar el proceso de cambio de la norma correspondiente a la entrega de datos geoespaciales, en los procesos de extensión y reposición de redes de acueducto y alcantarillado."/>
    <n v="11550000"/>
    <n v="19800000"/>
    <n v="31350000"/>
    <s v="CONTRATADO"/>
    <s v="A PARTIR DE LA SUSCRIPCIÓN DEL ACTA DE INICIO, HASTA EL 30 DE JUNIO DE 2021"/>
    <s v="NATURAL"/>
  </r>
  <r>
    <n v="644"/>
    <x v="3"/>
    <s v="300-IP-1341-2021"/>
    <s v="300-PS-1041-2021"/>
    <s v="Prestación de servicios profesionales para la revisión, diagnóstico y definición de acciones predictivas, preventivas y correctivas que deban materializarse dentro del sistema de control electrónico, instrumentación, telemetría y elemento final de control instalado en las diferentes unidades operacionales que hacen parte de los sistemas de Acueducto y Alcantarillado, iniciando desde el PLC ubicado en cada unidad operacional hasta el PLC- FRONT END del Centro Control Maestro de Acueducto y Alcantarillado con el fin de dar sostenibilidad a su correcto funcionamiento."/>
    <n v="12944827"/>
    <n v="0"/>
    <n v="12944827"/>
    <s v="CONTRATADO"/>
    <s v="A PARTIR DE LA SUSCRIPCIÓN DEL ACTA DE INICIO, HASTA EL 30 DE JUNIO DE 2021"/>
    <s v="NATURAL"/>
  </r>
  <r>
    <n v="645"/>
    <x v="3"/>
    <s v="300-IP-1342-2021"/>
    <s v="300-PS-1042-2021"/>
    <s v="Prestación de servicios de apoyo para la digitalización y actualización de tarjetas de referencia de la red de acueducto en CAD y su vinculación entre ésta y la codificación de los elementos de la GDB del SIG. Así como, la generación y suministro de referencias tanto de acueducto como de alcantarillado, realizar el soporte sobre el manejo de la información análoga relacionado con la búsqueda de datos insumo para asegurar la calidad temática de los procesos de edición en el SIG, elaboración e impresión de planos CAD y revisión de planos As-Built."/>
    <n v="10010417"/>
    <n v="17160714"/>
    <n v="27171131"/>
    <s v="CONTRATADO"/>
    <s v="A PARTIR DE LA SUSCRIPCIÓN DEL ACTA DE INICIO, HASTA EL 30 DE JUNIO DE 2021"/>
    <s v="NATURAL"/>
  </r>
  <r>
    <n v="646"/>
    <x v="3"/>
    <s v="300-IP-1343-2021"/>
    <s v="300-PS-1045-2021"/>
    <s v="Prestacion de servicio profesionales para estructurar los planes de calidad de datos relacionados específicamente con el manejo de la información análoga existente. Desarrollar los planes, interrelaciones y ediciones propias sobre el conjunto de datos &quot;Landbase&quot; y otros conjuntos de datos, de la geodatabase del SIG según la necesidad. Generar solución de requerimientos de información sobre este sistema y participar en la revisión del tratamiento a realizar en la geodatabase sobre los datos técnicos de los servicios, con el fin de apoyar programas específicos sobre el desarrollo mismo del sistema o necesidades de otras áreas de la UENAA. "/>
    <n v="16800000"/>
    <n v="28800000"/>
    <n v="45600000"/>
    <s v="CONTRATADO"/>
    <s v="A PARTIR DE LA SUSCRIPCIÓN DEL ACTA DE INICIO, HASTA EL 30 DE JUNIO DE 2021"/>
    <s v="NATURAL"/>
  </r>
  <r>
    <n v="647"/>
    <x v="3"/>
    <s v="300-IP-1344-2021"/>
    <s v="300-PS-0962-2021"/>
    <s v="PRESTACIÓN DE SERVICIOS PROFESIONALES PARA QUE APOYE EN LOS TEMAS DE FORMULACIÓN Y SEGUIMIENTO DE INGRESOS, COSTOS, INVERSIÓN Y ESTADOS FINANCIEROS EN LA UNIDAD DE PROSPECTIVA Y DESARROLLO DE NEGOCIOS DE LA UNIDAD ESTRATÉGICA DE NEGOCIOS DE ACUEDUCTO Y ALCANTARILLADO. PLAZO: A PARTIR DE LA FIRMA DEL ACTA DE INICIO HASTA EL 30-06-2021."/>
    <n v="22231892"/>
    <n v="0"/>
    <n v="22231892"/>
    <s v="CONTRATADO"/>
    <s v="A PARTIR DE LA SUSCRIPCIÓN DEL ACTA DE INICIO, HASTA EL 30 DE JUNIO DE 2021"/>
    <s v="NATURAL"/>
  </r>
  <r>
    <n v="648"/>
    <x v="3"/>
    <s v="300-IP-1345-2021"/>
    <s v="300-PS-0964-2021"/>
    <s v="PRESTACIÓN DE SERVICIOS PARA EL APOYO EN ACTIVIDADES RELACIONADAS CON EL CONTROL DE MATERIALES DESDE SU RECIBO, TRASLADO, ALMACENAMIENTO Y ENTREGA, MANEJO DE BASES DE DATOS Y ELABORACIÓN DE INFORMES DE LAS ESTACIONES DE BOMBEO DE AGUAS RESIDUALES Y/O LLUVIAS DE LA GERENCIA UNIDAD ESTRATÉGICA DE NEGOCIO DE ACUEDUCTO Y ALCANTARILLADO"/>
    <n v="8438456"/>
    <n v="12657684"/>
    <n v="21096140"/>
    <s v="CONTRATADO"/>
    <s v="A PARTIR DE LA SUSCRIPCIÓN DEL ACTA DE INICIO, HASTA EL 30 DE JUNIO DE 2021"/>
    <s v="NATURAL"/>
  </r>
  <r>
    <n v="649"/>
    <x v="3"/>
    <s v="300-IP-1346-2021"/>
    <s v="300-PS-1040-2021"/>
    <s v="Prestación de servicios profesionales para el apoyo de actividades relacionadas con el módulo de mantenimiento de la planta RIo Caucaen el proyecto ERP - SAP de la unidad de mantenimiento de Emcali, con sus indicadores, procedimientos y actividades para el cumplimiento de la gestión."/>
    <n v="15750000"/>
    <n v="22500000"/>
    <n v="38250000"/>
    <s v="CONTRATADO"/>
    <s v="A PARTIR DE LA SUSCRIPCIÓN DEL ACTA DE INICIO, HASTA EL 30 DE JUNIO DE 2021"/>
    <s v="NATURAL"/>
  </r>
  <r>
    <n v="650"/>
    <x v="3"/>
    <s v="300-IP-1347-2021"/>
    <s v="300-PS-1114-2021"/>
    <s v="Prestación de servicios profesionales para apoyar la supervisión de contratos de diseño de infraestructura de acueducto y alcantarillado y apoyo en revision y/o elaboracion de modelos hidraulicos de acueducto y alcantarillado en proyectos a cargo de la Unidad de Ingeniería de la Subgerencia Técnica"/>
    <n v="7610000"/>
    <n v="0"/>
    <n v="7610000"/>
    <s v="CONTRATADO"/>
    <s v="A PARTI R DE LA SUSCRIPCIÓN DEL ACTA DE INICIO HASTA EL 30 DE JUNIO DE 2021"/>
    <s v="NATURAL"/>
  </r>
  <r>
    <n v="651"/>
    <x v="3"/>
    <s v="300-IP-1348-2021"/>
    <s v="300-PS-1043-2021"/>
    <s v="Prestación de servicios para brindar apoyo en actividades de producción de agua potable de la unidad estratégica de negocios de acueducto y alcantarillado."/>
    <n v="12247186"/>
    <n v="17495980"/>
    <n v="29743166"/>
    <s v="CONTRATADO"/>
    <s v="A PARTIR DE LA SUSCRIPCIÓN DEL ACTA DE INICIO, HASTA EL 30 DE JUNIO DE 2021"/>
    <s v="NATURAL"/>
  </r>
  <r>
    <n v="652"/>
    <x v="3"/>
    <s v="300-IP-1349-2021"/>
    <s v="300-PS-1083-2021"/>
    <s v="Prestación de servicios para dar apoyo en la referenciación de redes de acueducto y alcantarillado, levantamientos topográficos y post-procesamiento de la información levantada, requeridos por ambos servicios, mediante el manejo de los equipos topográficos disponibles en EMCALI"/>
    <n v="8100000"/>
    <n v="0"/>
    <n v="8100000"/>
    <s v="CONTRATADO"/>
    <s v="A PARTI R DE LA SUSCRIPCIÓN DEL ACTA DE INICIO HASTA EL 30 DE JUNIO DE 2021"/>
    <s v="NATURAL"/>
  </r>
  <r>
    <n v="653"/>
    <x v="3"/>
    <s v="300-IP-1350-2021"/>
    <s v="300-PS-1233-2021"/>
    <s v="Prestación de servicios para el apoyo a la Gestion administrativa de la Unidad de Prospectiva y Desarrollo de Negocios "/>
    <n v="4290179"/>
    <n v="0"/>
    <n v="4290179"/>
    <s v="CONTRATADO"/>
    <s v="A PARTIR DE LA FIRMA DEL ACTA DE INICIO HASTA EL 30 DE JUNIO DE 2021"/>
    <s v="NATURAL"/>
  </r>
  <r>
    <n v="654"/>
    <x v="3"/>
    <s v="300-IP-1351-2021"/>
    <s v="300-PS-1084-2021"/>
    <s v="Prestación de servicios de apoyo técnico a la gestión en terreno de las actividades operativo comerciales relativas a la Unidad Estratégica de Negocio de Acueducto y Alcantarillado, Unidad Atención Operativa, cumpliendo con las normas técnicas de EMCALI"/>
    <n v="7916382"/>
    <n v="15832764"/>
    <n v="23749146"/>
    <s v="CONTRATADO"/>
    <s v="A PARTI R DE LA SUSCRIPCIÓN DEL ACTA DE INICIO HASTA EL 30 DE JUNIO DE 2021"/>
    <s v="NATURAL"/>
  </r>
  <r>
    <n v="655"/>
    <x v="3"/>
    <s v="300-IP-1352-2021"/>
    <s v="300-PS-1121-2021"/>
    <s v="Prestación de servicios profesionales para la actualización de la infraestructura existente de la red de alcantarillado y la nueva, tanto de obras de expansión como de reposición que se adelanten con sus respectivos atributos según la priorización definida y ejecutar los procesos de control de conectividad e integridad de datos a las versiones editadas, implementando los criterios de calidad cartográfica que sean definidos por EMCALI."/>
    <n v="7927555"/>
    <n v="19026132"/>
    <n v="26953687"/>
    <s v="CONTRATADO"/>
    <s v="A PARTI R DE LA SUSCRIPCIÓN DEL ACTA DE INICIO HASTA EL 30 DE JUNIO DE 2021"/>
    <s v="NATURAL"/>
  </r>
  <r>
    <n v="656"/>
    <x v="3"/>
    <s v="300-IP-1353-2021"/>
    <s v="300-PS-1108-2021"/>
    <s v="PRESTACIÓN DE SERVICIOS DE APOYO EN EL SEGUIMIENTO Y SUPERVISIÓN A LOS CONTRATOS DEL PROGRAMA DE REDUCCIÓN DE AGUA - PRAT"/>
    <n v="6328842"/>
    <n v="12657684"/>
    <n v="18986526"/>
    <s v="CONTRATADO"/>
    <s v="A PARTI R DE LA SUSCRIPCIÓN DEL ACTA DE INICIO HASTA EL 30 DE JUNIO DE 2021"/>
    <s v="NATURAL"/>
  </r>
  <r>
    <n v="657"/>
    <x v="3"/>
    <s v="300-IP-1354-2021"/>
    <s v="300-PS-1122-2021"/>
    <s v="Prestación de servicios profesionales para realizar la coordinación, diseño y ejecución de las metodologías de análisis espacial y formación de nuevos usuarios del SIG atendiendo los requerimientos que se presentan desde los diferentes subprocesos de la UENAA y otras dependencias de EMCALI, con el respectivo acompañamiento para el correcto uso de los datos espaciales. Garantizar el ingreso de los datos comerciales provenientes del OSF al SIG a través de la ejecución de la interfaz correspondiente con su asociación a coordenadas y a la infraestructura de la red geométrica de acueducto y alcantarillado en el sistema Magna-Sirgas, más asegurar el funcionamiento de los servicios de geocodificación de la GDB."/>
    <n v="13741840"/>
    <n v="32980416"/>
    <n v="46722256"/>
    <s v="CONTRATADO"/>
    <s v="A PARTI R DE LA SUSCRIPCIÓN DEL ACTA DE INICIO HASTA EL 30 DE JUNIO DE 2021"/>
    <s v="NATURAL"/>
  </r>
  <r>
    <n v="658"/>
    <x v="3"/>
    <s v="300-IP-1355-2021"/>
    <s v="300-PS-1115-2021"/>
    <s v="Prestación de servicios profesionales para elaboración y revisión de proyectos de control de vertimientos incluidos en el PSMV."/>
    <n v="12032500"/>
    <n v="0"/>
    <n v="12032500"/>
    <s v="CONTRATADO"/>
    <s v="A PARTI R DE LA SUSCRIPCIÓN DEL ACTA DE INICIO HASTA EL 30 DE JUNIO DE 2021"/>
    <s v="NATURAL"/>
  </r>
  <r>
    <n v="659"/>
    <x v="3"/>
    <s v="300-IP-1356-2021"/>
    <s v="300-PS-1219-2021"/>
    <s v="Prestación de servicios profesionales de apoyo a la Unidad de Prospectiva y Desarrollo de Negocios, en la planeación y seguimiento de la estrategia de control de pérdidas de acueducto"/>
    <n v="9000000"/>
    <n v="0"/>
    <n v="9000000"/>
    <s v="CONTRATADO"/>
    <s v="A PARTIR DE LA SUSCRIPCIÓN DEL ACTA DE INICIO, HASTA EL 30 DE JUNIO DE 2021"/>
    <s v="NATURAL"/>
  </r>
  <r>
    <n v="660"/>
    <x v="3"/>
    <s v="300-IP-1357-2021"/>
    <s v="300-PS-1239-2021"/>
    <s v="Prestación de servicios profesionales para revisión y seguimiento de los diseños de redes de acueducto y alcantarillado en MACROPROYECTOS de ciudad, MEGAOBRAS 2021, SIVM, y obras complementarias."/>
    <n v="4566411"/>
    <n v="18265644"/>
    <n v="22832055"/>
    <s v="CONTRATADO"/>
    <s v="A PARTIR DE LA FIRMA DEL ACTA DE INICIO HASTA EL 30 DE JUNIO DE 2021"/>
    <s v="NATURAL"/>
  </r>
  <r>
    <n v="661"/>
    <x v="3"/>
    <s v="300-IP-1358-2021"/>
    <s v="300-PS-1338-2021"/>
    <s v="Prestación de servicios para brindar apoyo en actividades de producción de agua potable de la unidad estratégica de negocios de acueducto y alcantarillado."/>
    <n v="3044274"/>
    <n v="18265644"/>
    <n v="21309918"/>
    <s v="CONTRATADO"/>
    <s v="A PARTIR DE LA SUSCRIPCIÓN  DEL ACTA DE INICIO, HASTA EL 30 DE JUNIO DE 2021"/>
    <s v="NATURAL"/>
  </r>
  <r>
    <n v="662"/>
    <x v="3"/>
    <s v="300-IP-1359-2021"/>
    <s v="300-PS-1290-2021"/>
    <s v="Prestación de servicios para brindar apoyo en actividades de producción de agua potable de la unidad estratégica de negocios de acueducto y alcantarillado."/>
    <n v="2109614"/>
    <n v="12657684"/>
    <n v="14767298"/>
    <s v="CONTRATADO"/>
    <s v="A PARTIR DE LA FIRMA DEL ACTA DE INICIO HASTA EL 30 DE JUNIO DE 2021"/>
    <s v="NATURAL"/>
  </r>
  <r>
    <n v="663"/>
    <x v="3"/>
    <s v="300-IP-1360-2021"/>
    <s v="300-PS-1327-2021"/>
    <s v="PRESTACIÓN DE SERVICIOS DE APOYO A LA GESTIÓN EN TERRENO DE LAS ACTIVIDADES OPERATIVO COMERCIALES RELATIVAS A LA UNIDAD ESTRATÉGICA DE NEGOCIO DE ACUEDUCTO Y ALCANTARILLADO CUMPLIENTO CON LAS NORMAS TÉCNICAS DE EMCALI"/>
    <n v="2109614"/>
    <n v="12657684"/>
    <n v="14767298"/>
    <s v="CONTRATADO"/>
    <s v="A PARTI DE LA FIRMA DEL ACTA DE INICIO HASTA EL 30 DE JUNIO DE 2021"/>
    <s v="NATURAL"/>
  </r>
  <r>
    <n v="664"/>
    <x v="3"/>
    <s v="300-IP-1361-2021"/>
    <s v="300-PS-1417-2021"/>
    <s v="Prestación de servicios de apoyo a la gestión en terreno de las actividades operativo comerciales relativas a la Unidad Estratégica de Negocio de Acueducto y Alcantarillado cumpliendo con las normas técnicas de EMCALI"/>
    <n v="12657684"/>
    <n v="0"/>
    <n v="12657684"/>
    <s v="CONTRATADO"/>
    <s v="A PARTIR DE LA FIRMA DEL ACTA DE INICIO HASTA EL 31 DE DICIEMBRE DE 2021"/>
    <s v="NATURAL"/>
  </r>
  <r>
    <n v="665"/>
    <x v="3"/>
    <s v="300-IP-1362-2021"/>
    <s v="300-PS-1425-2021"/>
    <s v="PRESTACIÓN DE SERVICIOS PARA BRINDAR APOYO TÉCNICO EN ACTIVIDADES DE TRATAMIENTO DE AGUAS RESIDUALES DE LA UNIDAD ESTRATÉGICA DE NEGOCIOS DE ACUEDUCTO Y ALCANTARILLADO"/>
    <n v="17160714"/>
    <n v="0"/>
    <n v="17160714"/>
    <s v="CONTRATADO"/>
    <s v="A PARTIR DE LA FIRMA DEL ACTA DE INICIO HASTA EL 31 DE DICIEMBRE DE 2021"/>
    <s v="NATURAL"/>
  </r>
  <r>
    <n v="666"/>
    <x v="3"/>
    <s v="300-IP-1363-2021"/>
    <s v="300-PS-1418-2021"/>
    <s v="Prestación de servicios de apoyo técnico a la gestión en terreno de las actividades operativo comerciales relativas a la Unidad Estratégica de Negocio de Acueducto y Alcantarillado, Unidad Atención Operativa, cumpliendo con las normas técnicas de EMCALI"/>
    <n v="12657684"/>
    <n v="0"/>
    <n v="12657684"/>
    <s v="CONTRATADO"/>
    <s v="A PARTIR DE LA FIRMA DEL ACTA DE INICIO HASTA EL 31 DE DICIEMBRE DE 2021"/>
    <s v="NATURAL"/>
  </r>
  <r>
    <n v="667"/>
    <x v="3"/>
    <s v="300-IP-1364-2021"/>
    <s v="300-PS-1479-2021"/>
    <s v="PRESTACIÓN DE SERVICIOS TÉCNICOS PARA EL APOYO EN ACTIVIDADES RELACIONADAS CON EL CONTROL DE MATERIALES  DESDE SU RECIBO, TRASLADO, ALMACENAMIENTO Y ENTREGA, AL IGUAL QUE TODO LO CORRESPONDIENTE A GESTIÓN DOCUMENTAL Y LEY DE ARCHIVO DE LA UNIDAD DE BOMBEO DE LA GERENCIA UNIDAD ESTRATÉGICA DE NEGOCIO DE ACUEDUCTOY ALCANTARILLADO"/>
    <n v="14747035"/>
    <n v="0"/>
    <n v="14747035"/>
    <s v="CONTRATADO"/>
    <s v="A PARTIR DE LA FIRMA DEL ACTA DE INICIO HASTA EL 31 DE DICIEMBRE DE 2021"/>
    <s v="NATURAL"/>
  </r>
  <r>
    <n v="668"/>
    <x v="3"/>
    <s v="300-IP-1365-2021"/>
    <s v="300-PS-1451-2021"/>
    <s v="Prestación de servicios para el apoyo en actividades administrativas de la Unidad de gestión administrativa de la gerencia de unidad de negocio de acueducto y alcantarillado"/>
    <n v="17160714"/>
    <n v="0"/>
    <n v="17160714"/>
    <s v="CONTRATADO"/>
    <s v="A PARTIR DE LA FIRMA DEL ACTA DE INICIO HASTA EL 31 DE DICIEMBRE DE 2021"/>
    <s v="NATURAL"/>
  </r>
  <r>
    <n v="669"/>
    <x v="3"/>
    <s v="300-IP-1366-2021"/>
    <s v="300-PS-1594-2021"/>
    <s v="PRESTACION DE SERVICIOS DE APOYO TECNICO A LA GESTION EN TERRENO DE LAS ACTIVIDADES OPERATIVO COMERCIALES RELATIVAS A LA UNIDAD ESTRATÉGICA DE NEGOCIO DE ACUEDUCTO Y ALCANTARILLADO CUMPLIENDO CON LAS NORMAS TECNICAS DE EMCALI"/>
    <n v="14300595"/>
    <n v="0"/>
    <n v="14300595"/>
    <s v="CONTRATADO"/>
    <s v="A PARTIR DE LA FIRMA DEL ACTA DE INICIO HASTA EL 31 DE DICIEMBRE DE 2021"/>
    <s v="NATURAL"/>
  </r>
  <r>
    <n v="670"/>
    <x v="3"/>
    <s v="300-IP-1367-2021"/>
    <s v="300-PS-1648-2021"/>
    <s v="Prestación de servicios profesionales para el apoyo en el cálculo y verificación de cantidades de obra, revisión de rendimientos y demás actividades en el desarrollo de los Macroproyectos Megaobras, SITM MIO, convenios interadministrativos y obras con recursos propios."/>
    <n v="14300595"/>
    <n v="0"/>
    <n v="14300595"/>
    <s v="CONTRATADO"/>
    <s v="A PARTIR DE LA FIRMA DEL ACTA DE INICIO HASTA EL 31 DE DICIEMBRE DE 2021"/>
    <s v="NATURAL"/>
  </r>
  <r>
    <n v="671"/>
    <x v="3"/>
    <s v="300-IP-1368-2021"/>
    <s v="300-PS-1611-2021"/>
    <s v="Prestación de servicios para el apoyo de las actividades de Topografía de la Unidad de Interventoría"/>
    <n v="10548070"/>
    <n v="0"/>
    <n v="10548070"/>
    <s v="CONTRATADO"/>
    <s v="A PARTIR DE LA FIRMA DEL ACTA DE INICIO HASTA EL 31 DE DICIEMBRE DE 2021"/>
    <s v="NATURAL"/>
  </r>
  <r>
    <n v="672"/>
    <x v="3"/>
    <s v="300-IP-1369-2021"/>
    <s v="300-PS-1595-2021"/>
    <s v="Prestación de servicios de apoyo a la gestión en terreno de las actividades operativo comerciales relativas a la Unidad estratégica de Negocio de Acueducto y Alcantarillado, Unidad Etención Operativa, cum´pliendo con las normas técnicas de EMCALI"/>
    <n v="10548070"/>
    <n v="0"/>
    <n v="10548070"/>
    <s v="CONTRATADO"/>
    <s v="A PARTIR DE LA FIRMA DEL ACTA DE INICIO HASTA EL 31 DE DICIEMBRE DE 2021"/>
    <s v="NATURAL"/>
  </r>
  <r>
    <n v="673"/>
    <x v="3"/>
    <s v="300-IP-1371-2021"/>
    <s v="300-PS-1623-2021"/>
    <s v="Prestación de servicios tecnicos para el apoyo en actividades administrativas de la Unidad de Recolección de la Gerencia de Unidad de Negocio de Acueducto y Alcantarillado"/>
    <n v="14300595"/>
    <n v="0"/>
    <n v="14300595"/>
    <s v="CONTRATADO"/>
    <s v="A PARTIR DE LA FIRMA DEL ACTA DE INICIO HASTA EL 31 DE DICIEMBRE DE 2021"/>
    <s v="NATURAL"/>
  </r>
  <r>
    <n v="674"/>
    <x v="3"/>
    <s v="300-IP-1372-2021"/>
    <s v="300-PS-1596-2021"/>
    <s v="Prestación de servicios para apoyar la supervisión de contratos de diseño de infraestructura de acueducto y alcantarillado y apoyo en revision y/o elaboracion de modelos hidraulicos de acueducto y alcantarillado en proyectos a cargo de la Unidad de Ingeniería de la Subgerencia Técnica"/>
    <n v="15220000"/>
    <n v="0"/>
    <n v="15220000"/>
    <s v="CONTRATADO"/>
    <s v="A PARTIR DE LA FIRMA DEL ACTA DE INICIO HASTA EL 31 DE DICIEMBRE DE 2021"/>
    <s v="NATURAL"/>
  </r>
  <r>
    <n v="675"/>
    <x v="3"/>
    <s v="300-IP-1373-2021"/>
    <s v="300-PS-1730-2021"/>
    <s v="Prestación de servicios para implementación de los procesos de calidad y gestión documental de la Unidad de Ingeniería y apoyo en la revisión de redes internas, externas y conceptos técnicos."/>
    <n v="9493263"/>
    <n v="0"/>
    <n v="9493263"/>
    <s v="CONTRATADO"/>
    <s v="A PARTIR DE LA FIRMA DEL ACTA DE INICIO HASTA EL 31 DE DICIEMBRE DE 2021"/>
    <s v="NATURAL"/>
  </r>
  <r>
    <n v="676"/>
    <x v="3"/>
    <s v="300-IP-1374-2021"/>
    <s v="300-PS-1639-2021"/>
    <s v="Prestación de servicios de apoyo a la gestión en terreno de las actividades operativo comerciales relativas a la Unidad Estratégica de Negocio de Acueducto y Alcantarillado Unidad Atención Operativa cumpliendo con las normas técnicas de EMCALI"/>
    <n v="10548070"/>
    <n v="0"/>
    <n v="10548070"/>
    <s v="CONTRATADO"/>
    <s v="A PARTIR DE LA FIRMA DEL ACTA DE INICIO HASTA EL 31 DE DICIEMBRE DE 2021"/>
    <s v="NATURAL"/>
  </r>
  <r>
    <n v="677"/>
    <x v="3"/>
    <s v="300-IP-1375-2021"/>
    <s v="300-PS-1649-2021"/>
    <s v="PRESTACIÓN DE SERVICIOS TÉCNICOS PARA EL APOYO OPERATIVO ADMINISTRATIVO EN EL LEVANTAMIENTO DE PROCEDIMIENTOS, ACTIVIDADES Y TAREAS DE LA UNIDAD ATENCIÓN OPERATIVA, CUMPLIENDO CON LAS NORMAS TÉCNICAS DE EMCALI"/>
    <n v="14300595"/>
    <n v="0"/>
    <n v="14300595"/>
    <s v="CONTRATADO"/>
    <s v="A PARTIR DE LA FIRMA DEL ACTA DE INICIO HASTA EL 31 DE DICIEMBRE DE 2021"/>
    <s v="NATURAL"/>
  </r>
  <r>
    <n v="678"/>
    <x v="3"/>
    <s v="300-IP-1376-2021"/>
    <s v="300-PS-1663-2021"/>
    <s v="PRESTACIÓN DE SERVICIOS PROFESIONALES PARA EL SOPORTE DE LA GESTIÓN TÉCNICA DE LOS ESQUEMAS FIDUCIARIOS"/>
    <n v="20250000"/>
    <n v="0"/>
    <n v="20250000"/>
    <s v="CONTRATADO"/>
    <s v="A PARTIR DE LA FIRMA DEL ACTA DE INICIO HASTA EL 31 DE DICIEMBRE DE 2021"/>
    <s v="NATURAL"/>
  </r>
  <r>
    <n v="679"/>
    <x v="3"/>
    <s v="300-IP-1377-2021"/>
    <s v="300-PS-1650-2021"/>
    <s v="PRESTACION DE SERVICIOS PROFESIONALES PARA ELABORACIÓN Y REVISIÓN DE PROYECTOS DE CONTROL DE VERTIMIENTOS INCLUIDOS EN EL PSMV"/>
    <n v="24065000"/>
    <n v="0"/>
    <n v="24065000"/>
    <s v="CONTRATADO"/>
    <s v="A PARTIR DE LA FIRMA DEL ACTA DE INICIO HASTA EL 31 DE DICIEMBRE DE 2021"/>
    <s v="NATURAL"/>
  </r>
  <r>
    <n v="680"/>
    <x v="3"/>
    <s v="300-IP-1378-2021"/>
    <s v="300-PS-1658-2021"/>
    <s v="PRESTACIÓN DE SERVICIOS TÉCNICOS PARA BRINDAR EL APOYO A LAS ACTIVIDADES PROPIAS DE LA UNIDAD COMERCIAL DE LA GUENAA"/>
    <n v="12870536"/>
    <n v="0"/>
    <n v="12870536"/>
    <s v="CONTRATADO"/>
    <s v="A PARTIR DE LA FIRMA DEL ACTA DE INICIO HASTA EL 31 DE DICIEMBRE DE 2021"/>
    <s v="NATURAL"/>
  </r>
  <r>
    <n v="681"/>
    <x v="3"/>
    <s v="300-IP-1379-2021"/>
    <s v="300-PS-1710-2021"/>
    <s v="PRESTACIÓN DE SERVICIOS PARA BRINDAR EL APOYO A LAS ACTIVIDADES PROPIAS DE LA UNIDAD DE GESTIÓN ADMINISTRATIVA DE LA GUENAA"/>
    <n v="13699233"/>
    <n v="0"/>
    <n v="13699233"/>
    <s v="CONTRATADO"/>
    <s v="A PARTIR DE LA FIRMA DEL ACTA DE INICIO HASTA EL 31 DE DICIEMBRE DE 2021"/>
    <s v="NATURAL"/>
  </r>
  <r>
    <n v="682"/>
    <x v="3"/>
    <s v="300-IP-1380-2021"/>
    <s v="300-PS-1752-2021"/>
    <s v="Prestación de servicios de apoyo técnico a la gestión en terreno de las actividades operativo comerciales relativas a la Unidad Estratégica de Negocio de Acueducto y Alcantarillado, Unidad Atención Operativa, cumpliendo con las normas técnicas de EMCALI"/>
    <n v="10725116"/>
    <n v="0"/>
    <n v="10725116"/>
    <s v="CONTRATADO"/>
    <s v="A PARTIR DE LA FIRMA DEL ACTA DE INICIO HASTA EL 31 DE DICIEMBRE DE 2021"/>
    <s v="NATURAL"/>
  </r>
  <r>
    <n v="683"/>
    <x v="3"/>
    <s v="300-IP-1381-2021"/>
    <s v="300-PS-1738-2021"/>
    <s v="PRESTACIÓN DE SERVICIOS PARA BRINDAR APOYO A LAS ACTIVIDADES PROPIAS DE LA UNIDAD CONTROL INTEGRAL DE PÉRDIDAS DE AGUA DE LA UENAA"/>
    <n v="8438456"/>
    <n v="0"/>
    <n v="8438456"/>
    <s v="CONTRATADO"/>
    <s v="A PARTIR DE LA FIRMA DEL ACTA DE INICIO HASTA EL 31 DE DICIEMBRE DE 2021"/>
    <s v="NATURAL"/>
  </r>
  <r>
    <n v="684"/>
    <x v="3"/>
    <s v="300-IP-1382-2021"/>
    <s v="300-PS-1793-2021"/>
    <s v="PRESTACIÓN DE SERVICIOS PROFESIONALES PARA EL APOYO EN LAS ACTIVIDADES DE SOPORTE A GESTIÓN DE CALIDAD DE LA UNIDAD ESTRATÉGICA DE NEGOCIOS DE ACUEDUCTO Y ALCANTARILLADO"/>
    <n v="19250000"/>
    <n v="0"/>
    <n v="19250000"/>
    <s v="CONTRATADO"/>
    <s v="A PARTIR DE LA FIRMA DEL ACTA DE INICIO HASTA EL 31 DE DICIEMBRE DE 2021"/>
    <s v="NATURAL"/>
  </r>
  <r>
    <n v="685"/>
    <x v="3"/>
    <s v="300-IP-1383-2021"/>
    <s v="300-PS-1779-2021"/>
    <s v="PRESTACIÓN DE SERVICIOS DE APOYO TÉCNICO A LA GESTIÓN EN TERRENO DE LAS ACTIVIDADES OPERATIVO COMERCIALES RELATIVAS A LA UNIDAD ESTRATÉGICA DE NEGOCIO DE ACUEDUCTO Y ALCANTARILLADO CUMPLIENDO CON LAS NORMAS TÉCNICAS DE EMCALI"/>
    <n v="10725116"/>
    <n v="0"/>
    <n v="10725116"/>
    <s v="CONTRATADO"/>
    <s v="A PARTIR DE LA FIRMA DEL ACTA DE INICIO HASTA EL 31 DE DICIEMBRE DE 2021"/>
    <s v="NATURAL"/>
  </r>
  <r>
    <n v="686"/>
    <x v="3"/>
    <s v="300-IP-1384-2021"/>
    <s v="300-PS-1777-2021"/>
    <s v="Prestación de servicios profesionales para realizar actividades del Proyecto de Gestión del Parque de Medidores y la reducción de pérdidas de agua"/>
    <n v="15619752"/>
    <n v="0"/>
    <n v="15619752"/>
    <s v="CONTRATADO"/>
    <s v="A PARTIR DE LA FIRMA DEL ACTA DE INICIO HASTA EL 31 DE DICIEMBRE DE 2021"/>
    <s v="NATURAL"/>
  </r>
  <r>
    <n v="687"/>
    <x v="3"/>
    <s v="300-IP-1385-2021"/>
    <s v="300-PS-1782-2021"/>
    <s v="Prestación de servicios profesionales para realizar actividades del Proyecto de Gestión del Parque de Medidores y la reducción de pérdidas de agua"/>
    <n v="12684088"/>
    <n v="0"/>
    <n v="12684088"/>
    <s v="CONTRATADO"/>
    <s v="A PARTIR DE LA FIRMA DEL ACTA DE INICIO HASTA EL 31 DE DICIEMBRE DE 2021"/>
    <s v="NATURAL"/>
  </r>
  <r>
    <n v="688"/>
    <x v="3"/>
    <s v="300-IP-1386-2021"/>
    <s v="300-PS-1783-2021"/>
    <s v="Prestación de servicios de apoyo técnico para realizar actividades del Proyecto de Gestión del Parque de Medidores y la reducción de pérdidas de agua"/>
    <n v="11440476"/>
    <n v="0"/>
    <n v="11440476"/>
    <s v="CONTRATADO"/>
    <s v="A PARTIR DE LA FIRMA DEL ACTA DE INICIO HASTA EL 31 DE DICIEMBRE DE 2021"/>
    <s v="NATURAL"/>
  </r>
  <r>
    <n v="689"/>
    <x v="3"/>
    <s v="300-IP-1387-2021"/>
    <s v="300-PS-1778-2021"/>
    <s v="PRESTACIÓN DE SERVICIOS DE APOYO PARA REALIZAR ACTIVIDADES DEL PROYECTO DE GESTIÓN DEL PARQUE DE MEDIDORES Y LA REDUCCIÓN DE PÉRDIDAS DE AGUA"/>
    <n v="8438456"/>
    <n v="0"/>
    <n v="8438456"/>
    <s v="CONTRATADO"/>
    <s v="A PARTIR DE LA FIRMA DEL ACTA DE INICIO HASTA EL 31 DE DICIEMBRE DE 2021"/>
    <s v="NATURAL"/>
  </r>
  <r>
    <n v="690"/>
    <x v="3"/>
    <s v="300-IP-1388-2021"/>
    <s v="300-PS-1809-2021"/>
    <s v="PRESTACIÓN DE SERVICIOS DE APOYO TÉCNICO A LA GESTIÓN EN TERRENO DE LAS ACTIVIDADES OPERATIVO COMERCIALES RELATIVAS A LA UNIDAD ESTRATÉGICA DE NEGOCIO DE ACUEDUCTO Y ALCANTARILLADO CUMPLIENDO DON LAS NORMAS TÉCNICAS DE EMCALI"/>
    <n v="9384477"/>
    <n v="0"/>
    <n v="9384477"/>
    <s v="CONTRATADO"/>
    <s v="A PARTIR DE LA FIRMA DEL ACTA DE INICIO HASTA EL 31 DE DICIEMBRE DE 2021"/>
    <s v="NATURAL"/>
  </r>
  <r>
    <n v="691"/>
    <x v="3"/>
    <s v="300-IP-1389-2021"/>
    <s v="300-PS-1823-2021"/>
    <s v="Prestación de servicios profesionales para dar apoyo a la supervisión en la Conciliación de las actividades operativo comerciales relativas a los procesos de SCRR y Micromedición. Generación y legalización de órdenes de trabajo relacionados al proceso de SCRR y Fraudes. Coordinación en los procesos administrativos de SCRR y Fraudes. Apoyo a la Gestión en la ejecución de las acciones administrativas del proceso de fraudes."/>
    <n v="13667280"/>
    <n v="0"/>
    <n v="13667280"/>
    <s v="CONTRATADO"/>
    <s v="A PARTIR DE LA FIRMA DEL ACTA DE INICIO HASTA EL 31 DE DICIEMBRE DE 2021"/>
    <s v="NATURAL"/>
  </r>
  <r>
    <n v="692"/>
    <x v="3"/>
    <s v="300-IP-1390-2021"/>
    <s v="300-PS-1835-2021"/>
    <s v="Prestación de servicios para brindar apoyo en las labores propias del Programa de Recuperación de Agua Comercial"/>
    <n v="8043837"/>
    <n v="0"/>
    <n v="8043837"/>
    <s v="CONTRATADO"/>
    <s v="A PARTIR DE LA FIRMA DEL ACTA DE INICIO HASTA EL 31 DE DICIEMBRE DE 2021"/>
    <s v="NATURAL"/>
  </r>
  <r>
    <n v="693"/>
    <x v="3"/>
    <s v="300-IP-1392-2021"/>
    <s v="300-PS-1836-2021"/>
    <s v="Prestación de servicios de apoyo técnico para realizar actividades del Proyecto de Gestión del Parque de Medidores y la reducción de pérdidas de agua"/>
    <n v="8580357"/>
    <n v="0"/>
    <n v="8580357"/>
    <s v="CONTRATADO"/>
    <s v="A PARTIR DE LA FIRMA DEL ACTA DE INICIO HASTA EL 31 DE DICIEMBRE DE 2021"/>
    <s v="NATURAL"/>
  </r>
  <r>
    <n v="694"/>
    <x v="3"/>
    <s v="300-IP-1393-2021"/>
    <s v="300-PS-1837-2021"/>
    <s v="Prestación de servicios profesionales para realizar actividades del Proyecto de Gestión del Parque de Medidores y la reducción de pérdidas de agua"/>
    <n v="11714814"/>
    <n v="0"/>
    <n v="11714814"/>
    <s v="CONTRATADO"/>
    <s v="A PARTIR DE LA FIRMA DEL ACTA DE INICIO HASTA EL 31 DE DICIEMBRE DE 2021"/>
    <s v="NATURAL"/>
  </r>
  <r>
    <n v="695"/>
    <x v="3"/>
    <s v="300-IP-1394-2021"/>
    <s v="300-PS-1838-2021"/>
    <s v="Prestación de servicios de apoyo técnico para realizar actividades del Proyecto de Gestión del Parque de Medidores y la reducción de pérdidas de agua"/>
    <n v="8580357"/>
    <n v="0"/>
    <n v="8580357"/>
    <s v="CONTRATADO"/>
    <s v="A PARTIR DE LA FIRMA DEL ACTA DE INICIO HASTA EL 31 DE DICIEMBRE DE 2021"/>
    <s v="NATURAL"/>
  </r>
  <r>
    <n v="696"/>
    <x v="3"/>
    <s v="300-IP-1396-2021"/>
    <s v="300-PS-1839-2021"/>
    <s v="Prestación de servicios profesionales para realizar actividades del Proyecto de Gestión del Parque de Medidores y la reducción de pérdidas de agua"/>
    <n v="10145367"/>
    <n v="0"/>
    <n v="10145367"/>
    <s v="CONTRATADO"/>
    <s v="A PARTIR DE LA FIRMA DEL ACTA DE INICIO HASTA EL 31 DE DICIEMBRE DE 2021"/>
    <s v="NATURAL"/>
  </r>
  <r>
    <n v="697"/>
    <x v="3"/>
    <s v="300-IP-1397-2021"/>
    <s v="300-PS-1840-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698"/>
    <x v="3"/>
    <s v="300-IP-1398-2021"/>
    <s v="300-PS-1841-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699"/>
    <x v="3"/>
    <s v="300-IP-1399-2021"/>
    <s v="300-PS-1842-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00"/>
    <x v="3"/>
    <s v="300-IP-1400-2021"/>
    <s v="300-PS-1843-2021"/>
    <s v="Prestación de servicios de apoyo a la gestión para realizar actividades del Proyecto de Gestión del Parque de Medidores y  la reducción de pérdidas de agua"/>
    <n v="6328842"/>
    <n v="0"/>
    <n v="6328842"/>
    <s v="CONTRATADO"/>
    <s v="A PARTIR DE LA FIRMA DEL ACTA DE INICIO HASTA EL 31 DE DICIEMBRE DE 2021"/>
    <s v="NATURAL"/>
  </r>
  <r>
    <n v="701"/>
    <x v="3"/>
    <s v="300-IP-1401-2021"/>
    <s v="300-PS-1844-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02"/>
    <x v="3"/>
    <s v="300-IP-1402-2021"/>
    <s v="300-PS-1845-2021"/>
    <s v="Prestación de servicios de apoyo a la gestión para realizar actividades del Proyecto de Gestión del Parque de Medidores y  la reducción de pérdidas de agua"/>
    <n v="6328842"/>
    <n v="0"/>
    <n v="6328842"/>
    <s v="CONTRATADO"/>
    <s v="A PARTIR DE LA FIRMA DEL ACTA DE INICIO HASTA EL 31 DE DICIEMBRE DE 2021"/>
    <s v="NATURAL"/>
  </r>
  <r>
    <n v="703"/>
    <x v="3"/>
    <s v="300-IP-1403-2021"/>
    <s v="300-PS-1846-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04"/>
    <x v="3"/>
    <s v="300-IP-1404-2021"/>
    <s v="300-PS-1847-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05"/>
    <x v="3"/>
    <s v="300-IP-1405-2021"/>
    <s v="300-PS-1848-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06"/>
    <x v="3"/>
    <s v="300-IP-1407-2021"/>
    <s v="300-PS-1849-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07"/>
    <x v="3"/>
    <s v="300-IP-1408-2021"/>
    <s v="300-PS-1850-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08"/>
    <x v="3"/>
    <s v="300-IP-1409-2021"/>
    <s v="300-PS-1851-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09"/>
    <x v="3"/>
    <s v="300-IP-1410-2021"/>
    <s v="300-PS-1852-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10"/>
    <x v="3"/>
    <s v="300-IP-1411-2021"/>
    <s v="300-PS-1856-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11"/>
    <x v="3"/>
    <s v="300-IP-1412-2021"/>
    <s v="300-PS-1853-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12"/>
    <x v="3"/>
    <s v="300-IP-1413-2021"/>
    <s v="300-PS-1854-2021"/>
    <s v="Prestación de servicios de apoyo técnico para realizar actividades del Proyecto de Gestión del Parque de Medidores y la reducción de pérdidas de agua"/>
    <n v="8043837"/>
    <n v="0"/>
    <n v="8043837"/>
    <s v="CONTRATADO"/>
    <s v="A PARTIR DE LA FIRMA DEL ACTA DE INICIO HASTA EL 31 DE DICIEMBRE DE 2021"/>
    <s v="NATURAL"/>
  </r>
  <r>
    <n v="713"/>
    <x v="3"/>
    <s v="300-IP-1414-2021"/>
    <s v="300-PS-1855-2021"/>
    <s v="Prestación de servicios de apoyo técnico a la gestión en terreno de las actividades operativo comerciales relativas a la Unidad Estratégica de Negocio de Acueducto y Alcantarillado cumpliendo con las normas técnicas de EMCALI"/>
    <n v="6328842"/>
    <n v="0"/>
    <n v="6328842"/>
    <s v="CONTRATADO"/>
    <s v="A PARTIR DE LA FIRMA DEL ACTA DE INICIO HASTA EL 31 DE DICIEMBRE DE 2021"/>
    <s v="NATURAL"/>
  </r>
  <r>
    <n v="714"/>
    <x v="3"/>
    <s v="300-IP-1415-2021"/>
    <s v="300-PS-1834-2021"/>
    <s v="PRESTACIÓN DE SERVICIOS TÉCNICOS EN ACTIVIDADES RELACIONADAS CON EL DISEÑO DE SEÑALIZACIONES Y MEJORAS QUE SE REQUIERAN EN LAS PLANTAS DE PUERTO MALLARINO Y RÍO CAUCA PARA LOS EQUIPOS Y COMPONENTES UBICADOS EN LOS DIFERENTES SISTEMAS DE PROCESO DE TRATAMIENTO DE AGUA POTABLE"/>
    <n v="9384477"/>
    <n v="0"/>
    <n v="9384477"/>
    <s v="CONTRATADO"/>
    <s v="A PARTIR DE LA FIRMA DEL ACTA DE INICIO HASTA EL 31 DE DICIEMBRE DE 2021"/>
    <s v="NATURAL"/>
  </r>
  <r>
    <n v="715"/>
    <x v="3"/>
    <s v="300-IP-1416-2021"/>
    <s v="300-PS-1876-2021"/>
    <s v="PRESTACIÓN DE SERVICIO DE APOYO EN LAS ACTIVIDADES DE MANTENIMIENTO DEL AREA DE INSTRUMENTACIÓN Y AUTOMATIZACIÓN DE LA UNIDAD DE MANTENIMIENTO"/>
    <n v="6327000"/>
    <n v="0"/>
    <n v="6327000"/>
    <s v="CONTRATADO"/>
    <s v="A PARTIR DE LA FIRMA DEL ACTA DE INICIO HASTA EL 31 DE DICIEMBRE DE 2021"/>
    <s v="NATURAL"/>
  </r>
  <r>
    <n v="716"/>
    <x v="3"/>
    <s v="300-IP-1418-2021"/>
    <s v="300-PS-1891-2021"/>
    <s v="PRESTACIÓN DE SERVICIOS PROFESIONALES PARA GESTIONAR Y TRAMITAR LOS REQUERIMIENTOS TÉCNICOS Y LEGALES NECESARIOS EXIGIDOS POR LA AUTORIDADES AMBIENTALES PARA LOS PROCESOS ENVIADOS A CONTRATACIÓN POR LA GUENAA"/>
    <n v="20280300"/>
    <n v="0"/>
    <n v="20280300"/>
    <s v="CONTRATADO"/>
    <s v="A PARTIR DE LA FIRMA DEL ACTA DE INICIO HASTA EL 31 DE DICIEMBRE DE 2021"/>
    <s v="NATURAL"/>
  </r>
  <r>
    <n v="717"/>
    <x v="3"/>
    <s v="300-IP-1419-2021"/>
    <s v="300-PS-1874-2021"/>
    <s v="PRESTACIÓN DE SERVICIOS PROFESIONALES PARA ASISTIR EL DESARROLLO TÉCNICO, FINANCIERO Y CONTABLE DE PROYECTOS DE ACUEDUCTO Y ALCANTARILLA.DO DE LA UENAA Y SU INCORPORACIÓN AL SISTEMA INTEGRAL DE GESTIÓN DE ACTIVOS DE EMCALI"/>
    <n v="21649890"/>
    <n v="0"/>
    <n v="21649890"/>
    <s v="CONTRATADO"/>
    <s v="A PARTIR DE LA FIRMA DEL ACTA DE INICIO HASTA EL 31 DE DICIEMBRE DE 2021"/>
    <s v="NATURAL"/>
  </r>
  <r>
    <n v="718"/>
    <x v="3"/>
    <s v="300-IP-1420-2021"/>
    <s v="300-PS-1902-2021"/>
    <s v="PRESTACIÓN DE SERVICIOS PROFESIONALES PARA LA EJECUCIÓN DE ACTIVIDADES ADMINISTRATIVAS, JURÍDICAS Y DE ASISTENCIA LEGAL A LA GERENCIA DE UNIDAD DE NEGOCIO DE ACUEDUCTO Y ALCANTARILLADO"/>
    <n v="17500000"/>
    <n v="0"/>
    <n v="17500000"/>
    <s v="CONTRATADO"/>
    <s v="A PARTIR DE LA FIRMA DEL ACTA DE INICIO HASTA EL 31 DE DICIEMBRE DE 2021"/>
    <s v="NATURAL"/>
  </r>
  <r>
    <n v="719"/>
    <x v="3"/>
    <s v="300-IP-1421-2021"/>
    <s v="300-PS-1910-2021"/>
    <s v="PRESTACIÓN DE SERVICIOS PARA BRINDAR EL APOYO TÉCNICO EN LAS ACTIVIDADES PROPIAS DE LA UNIDAD CONTROL INTEGRAL DE PÉRDIDAS DE AGUA GUENAA"/>
    <n v="7150298"/>
    <n v="0"/>
    <n v="7150298"/>
    <s v="CONTRATADO"/>
    <s v="A PARTIR DE LA FIRMA DEL ACTA DE INICIO HASTA EL 31 DE DICIEMBRE DE 2021"/>
    <s v="NATURAL"/>
  </r>
  <r>
    <n v="720"/>
    <x v="3"/>
    <s v="300-IP-1422-2021"/>
    <s v="300-PS-1996-2021"/>
    <s v="PRESTACIÓN DE SERVICIOS PROFESIONALES PARA EL APOYO EN LA ESTRUCTURACIÓN, CONTROL Y SEGUIMIENTO DE LAS OBRAS FINANCIADAS CON RECURSOS EXTERNOS Y/O CONVENIOS BAJO LA HERRAMIENTA PROJECT EN LA PLATAFORMA PSA"/>
    <n v="4756533"/>
    <n v="0"/>
    <n v="4756533"/>
    <s v="CONTRATADO"/>
    <s v="A PARTIR DE LA FIRMA DEL ACTA DE INICIO HASTA EL 31 DE DICIEMBRE DE 2021"/>
    <s v="NATURAL"/>
  </r>
  <r>
    <n v="721"/>
    <x v="3"/>
    <s v="300-IP-1423-2021"/>
    <s v="300-PS-1997-2021"/>
    <s v="PRESTACIÓN DE SERVICIOS PARA EL APOYO EN ACTIVIDADES ADMINISTRATIVAS DE LA UNIDAD DE INGENIERIA DE LA GERENCIA DE UNIDAD DE NEGOCIOS DE ACUEDUCTO Y ALCANTARILLADO"/>
    <n v="3164421"/>
    <n v="0"/>
    <n v="3164421"/>
    <s v="CONTRATADO"/>
    <s v="A PARTIR DE LA FIRMA DEL ACTA DE INICIO HASTA EL 31 DE DICIEMBRE DE 2021"/>
    <s v="NATURAL"/>
  </r>
  <r>
    <n v="722"/>
    <x v="3"/>
    <s v="300-IP-1425-2021"/>
    <s v="300-PS-2060-2021"/>
    <s v="PRESTACIÓN DE SERVICIOS DE APOYO  PARA REALIZAR ACTIVIDADES DEL PROYECTO DE GESTIÓN DEL PARQUE DE MEDIDORES Y LA REDUCCIÓN DE PÉRDIDAS DE AGUA"/>
    <n v="2109614"/>
    <n v="0"/>
    <n v="2109614"/>
    <s v="CONTRATADO"/>
    <s v="A PARTIR DE LA SUSCRIPCIÓN DEL ACTA DE INICIO, HASTA EL 31 DE DICIEMBRE DE 2021"/>
    <s v="NATURAL"/>
  </r>
  <r>
    <n v="723"/>
    <x v="3"/>
    <s v="300-IP-1426-2021"/>
    <s v="300-PS-2061-2021"/>
    <s v="PRESTACIÓN DE SERVICIOS PROFESIONALES PARA LA EJECUCIÓN DE ACTIVIDADES ADMINISTRATIVAS, JURÍDICAS Y DE ASISTENCIA LEGAL A LA GERENCIA DE UNIDAD DE NEGOCIO DE ACUEDUCTO Y ALCANTARILLADO -GUENAA."/>
    <n v="6000000"/>
    <n v="0"/>
    <n v="6000000"/>
    <s v="CONTRATADO"/>
    <s v="A PARTIR DE LA SUSCRIPCIÓN DEL ACTA DE INICIO, HASTA EL 31 DE DICIEMBRE DE 2021"/>
    <s v="NATURAL"/>
  </r>
  <r>
    <n v="724"/>
    <x v="3"/>
    <s v="300-IP-1427-2021"/>
    <s v="300-PS-2062-2021"/>
    <s v="PRESTACIÓN DE SERVICIOS DE APOYO TÉCNICO PARA REALIZAR ACTIVIDADES DEL PROYECTO DE GESTIÓN DEL PARQUE DE MEDIDORES Y LA REDUCCIÓN DE PÉRDIDAS DE AGUA"/>
    <n v="2860119"/>
    <n v="0"/>
    <n v="2860119"/>
    <s v="CONTRATADO"/>
    <s v="A PARTIR DE LA SUSCRIPCIÓN DEL ACTA DE INICIO, HASTA EL 31 DE DICIEMBRE DE 2021"/>
    <s v="NATURAL"/>
  </r>
  <r>
    <n v="725"/>
    <x v="3"/>
    <s v="300-IP-1428-2021"/>
    <s v="300-PS-2063-2021"/>
    <s v="PRESTACIÓN DE SERVICIOS DE APOYO TÉCNICO PARA REALIZAR ACTIVIDADES DEL PROYECTO DE GESTIÓN DEL PARQUE DE MEDIDORES Y LA REDUCCIÓN DE PÉRDIDAS DE AGUA"/>
    <n v="2860119"/>
    <n v="0"/>
    <n v="2860119"/>
    <s v="CONTRATADO"/>
    <s v="A PARTIR DE LA SUSCRIPCIÓN DEL ACTA DE INICIO, HASTA EL 31 DE DICIEMBRE DE 2021"/>
    <s v="NATURAL"/>
  </r>
  <r>
    <n v="726"/>
    <x v="4"/>
    <s v="400-IP-001-2021"/>
    <s v="400-PS-0663-2021"/>
    <s v="PRESTACION DE SERVICIOS DE ASESORIA EN LA GESTIÓN Y EJECUCIÓN DE PROYECTOS QUE DINAMICEN EL CUMPLIMIENTO DEL PLAN ESTRATÉGICO DE LA GERENCIA UNIDAD ESTRATEGICA DE NEGOCIO DE LAS TIC´S DE EMCALI EICE ESP."/>
    <n v="36000000"/>
    <n v="27000000"/>
    <n v="63000000"/>
    <s v="CONTRATADO"/>
    <d v="2021-12-31T00:00:00"/>
    <s v="NATURAL"/>
  </r>
  <r>
    <n v="727"/>
    <x v="4"/>
    <s v="400-IP-002-2021"/>
    <s v="400-PS-1022-2021"/>
    <s v="PRESTACIÓN DE SERVICIOS DE ASESORIA ESPECIALIZADOS PARA REALIZAR LA ACTUALIZACIÓN DE LA ARQUITECTURA EMPRESARIAL DE LAS TELECOMUNICACIONES DE LA GERENCIA UNIDAD ESTRATEGICA DE NEGOCIO DE LAS TIC´S"/>
    <n v="36000000"/>
    <n v="23000000"/>
    <n v="59000000"/>
    <s v="CONTRATADO"/>
    <d v="2021-12-31T00:00:00"/>
    <s v="NATURAL"/>
  </r>
  <r>
    <n v="728"/>
    <x v="4"/>
    <s v="400-IP-003-2021"/>
    <s v="400-PS-0660-2021"/>
    <s v="PRESTACION DE SERVICIOS DE ASESORIA A EMCALI EICE ESP EN LA FORMULACION Y ESTRUCTURACION DE PROGRAMAS, PLANES Y PROYECTOS ENMARCADOS EN EL PLAN ESTRATEGICO DE EMCALI."/>
    <n v="48000000"/>
    <n v="36000000"/>
    <n v="84000000"/>
    <s v="CONTRATADO"/>
    <d v="2021-12-31T00:00:00"/>
    <s v="NATURAL"/>
  </r>
  <r>
    <n v="729"/>
    <x v="4"/>
    <s v="400-IP-004-2021"/>
    <s v="400-PS-1194-2021"/>
    <s v="PRESTACIÓN DE SERVICIOS PROFESIONALES PARA LA GESTIÓN DE RECURSOS EXTERNOS, APLICACIÓN A CONVOCATORIAS PÚBLICAS, PLANEACIÓN ESTRATÉGICA, GERENCIA DE PROYECTOS Y ESTRUCTURACIÓN DE PROYECTOS DENTRO DE LA PMO DE LA GERENCIA UNIDAD ESTRATEGICA DE NEGOCIO DE LAS TIC´S DE EMCALI."/>
    <n v="27000000"/>
    <n v="9000000"/>
    <n v="36000000"/>
    <s v="CONTRATADO"/>
    <d v="2021-12-31T00:00:00"/>
    <s v="NATURAL"/>
  </r>
  <r>
    <n v="730"/>
    <x v="4"/>
    <s v="400-IP-005-2021"/>
    <s v="400-PS-0527-2021"/>
    <s v="PRESTACIÓN DE SERVICIOS PROFESIONALES PARA BRINDAR APOYO JURÍDICO A LA GERENCIA UNIDAD ESTRATÉGICA DE NEGOCIO DE TECNOLOGIAS DE INFORMACIÓN Y COMUNICACIÓN DE EMCALI EICE ESP CON EL FIN DE ASISTIR LA REVISIÓN Y RESOLUCIÓN DE TODOS LOS PROCESOS QUE TENGAN UN COMPONENTE LEGAL DE DERECHO PRIVADO Y PÚBLICO. "/>
    <n v="26400000"/>
    <n v="22000000"/>
    <n v="48400000"/>
    <s v="CONTRATADO"/>
    <d v="2021-12-31T00:00:00"/>
    <s v="NATURAL"/>
  </r>
  <r>
    <n v="731"/>
    <x v="4"/>
    <s v="400-IP-006-2021"/>
    <s v="400-PS-0528-2021"/>
    <s v="PRESTACIÓN DE SERVICIOS PROFESIONALES PARA APOYAR LAS ACTIVIDADES TENDIENTES A REALIZAR SEGUIMIENTO, GESTIÓN Y CONTROL DE LOS PROYECTOS DE INVERSIÓN Y FUNCIONAMIENTO DE LA GERENCIA DE UNIDAD ESTRATÉGICA DE NEGOCIO DE TECNOLOGÍAS DE LA INFORMACIÓN Y LA COMUNICACIÓN"/>
    <n v="26400000"/>
    <n v="22000000"/>
    <n v="48400000"/>
    <s v="CONTRATADO"/>
    <d v="2021-12-31T00:00:00"/>
    <s v="NATURAL"/>
  </r>
  <r>
    <n v="732"/>
    <x v="4"/>
    <s v="400-IP-007-2021"/>
    <s v="400-PS-1076-2021"/>
    <s v="PRESTACIÓN DE SERVICIOS PROFESIONALES PARA BRINDAR APOYO EN EL SEGUIMIENTO Y CONTROL DE LOS CONTRATOS DE CONTENIDO DE TELEVISIÓN EN EJECUCIÓN Y POR REALIZAR EN LA GERENCIA UNIDAD ESTRATÉGICA DE NEGOCIO DE TECNOLOGÍAS DE INFORMACIÓN Y COMUNICACIÓN DE EMCALI EICE ESP."/>
    <n v="19020000"/>
    <n v="0"/>
    <n v="19020000"/>
    <s v="CONTRATADO"/>
    <d v="2021-09-30T00:00:00"/>
    <s v="NATURAL"/>
  </r>
  <r>
    <n v="733"/>
    <x v="4"/>
    <s v="400-IP-010-2021"/>
    <s v="400-PS-0904-2021"/>
    <s v="PRESTACION DE SERVICIOS DE ASISTENCIA ADMINISTRATIVA  APLICANDO LAS NORMAS Y PROCEDIMIENTOS DEFINIDOS, ELABORANDO DOCUMENTACIÓN NECESARIA, CUIDANDO EL RESGUARDO Y MANTENIMIENTO DE LA CONFIDENCIALIDAD DE LA INFORMACIÓN QUE SE GENERA A FIN DE DAR CUMPLIMIENTO A CADA UNO DE ESOS PROCESOS, LOGRANDO RESULTADOS OPORTUNOS Y GARANTIZANDO LA PRESTACION EFECTIVA DEL SERVICIO."/>
    <n v="12654000"/>
    <n v="8436000"/>
    <n v="21090000"/>
    <s v="CONTRATADO"/>
    <d v="2021-12-31T00:00:00"/>
    <s v="NATURAL"/>
  </r>
  <r>
    <n v="734"/>
    <x v="4"/>
    <s v="400-IP-011-2021"/>
    <s v="400-PS-0664-2021"/>
    <s v="PRESTACIÓN DE SERVICIOS PROFESIONALES PARA APOYAR LA CONSOLIDACIÓN Y DESARROLLO DE PRODUCTOS A TRAVÉS DEL FORTALECIMIENTO DEL CICLO COMERCIAL.  INVESTIGACIÓN A NIVEL TÉCNICO COMERCIAL PARA CONOCER EL ESTADO DE LOS PRODUCTOS Y SERVICIOS DEL PORTAFOLIO DE EMCALI EICE ESP, APORTANDO PARA EL CONTINUO MEJORAMIENTO DE LOS SERVICIOS QUE SE CONSTITUYAN COMO UNA  OPORTUNIDAD DE DESARROLLO Y DE NEGOCIO EN EL MERCADO OBJETIVO DE LA GERENCIA. "/>
    <n v="27000000"/>
    <n v="22500000"/>
    <n v="49500000"/>
    <s v="CONTRATADO"/>
    <d v="2021-12-31T00:00:00"/>
    <s v="NATURAL"/>
  </r>
  <r>
    <n v="735"/>
    <x v="4"/>
    <s v="400-IP-012-2021"/>
    <s v="400-PS-0819-2021"/>
    <s v="PRESTACIÓN DE SERVICIOS PROFESIONALES PARA EL DESARROLLO DE NUEVOS PRODUCTOS EN LA RED INALÁMBRICA QUE AMPLÍEN LA OFERTA COMERCIAL DE EMCALI EICE ESP. ASEGURAMIENTO DEL CICLO COMERCIAL DE CADA PRODUCTO Y/O SERVICIO DEL PORTAFOLIO A TRAVÉS DEL PLANTEAMIENTO Y ESTRUCTURACIÓN DE POLÍTICAS Y ESTRATEGIAS QUE CONDUZCAN AL POSICIONAMIENTO DEL MISMO A PARTIR DE LOS PROCESOS DE SEGMENTACIÓN DE MERCADO."/>
    <n v="27000000"/>
    <n v="18000000"/>
    <n v="45000000"/>
    <s v="CONTRATADO"/>
    <d v="2021-12-31T00:00:00"/>
    <s v="NATURAL"/>
  </r>
  <r>
    <n v="736"/>
    <x v="4"/>
    <s v="400-IP-013-2021"/>
    <s v="400-PS-0665-2021"/>
    <s v="PRESTACIÓN DE SERVICIOS PROFESIONALES PARA IMPULSAR Y MANTENER EL PRODUCTO EMCALI TV,  REALIZANDO EL DESARROLLO DE PRODUCTO DE TELEVISIÓN QUE GARANTICE EL CICLO COMERCIAL Y OPERATIVO Y ADELANTANDO LAS NEGOCIACIONES COMERCIALES Y CONTRATACIÓN DE CONTENIDOS AUDIOVISUALES INTERNACIONALES INCLUIDO EL SEGUIMIENTO A LA EJECUCIÓN DE CADA UNO DE LOS CONTRATOS. "/>
    <n v="27000000"/>
    <n v="22500000"/>
    <n v="49500000"/>
    <s v="CONTRATADO"/>
    <d v="2021-12-31T00:00:00"/>
    <s v="NATURAL"/>
  </r>
  <r>
    <n v="737"/>
    <x v="4"/>
    <s v="400-IP-014-2021"/>
    <s v="400-PS-0529-2021"/>
    <s v="PRESTACIÓN DE SERVICIOS PROFESIONALES DE APOYO FINANCIERO A LA GERENCIA UENTIC DE EMCALI CON EL PROPÓSITO DE ASISTIR A LA GERENCIA EN LA ELABORACIÓN DEL SEGUIMIENTO DE INVERSIÓN, PROYECCIÓN FINANCIERA, COSTOS, COMITÉ NIC'S Y ELABORACIÓN DE PRESUPUESTO DE INGRESOS Y GASTOS Y DIÁSPORA."/>
    <n v="30000000"/>
    <n v="25000000"/>
    <n v="55000000"/>
    <s v="CONTRATADO"/>
    <d v="2021-12-31T00:00:00"/>
    <s v="NATURAL"/>
  </r>
  <r>
    <n v="738"/>
    <x v="4"/>
    <s v="400-IP-015-2021"/>
    <s v="400-PS-0666-2021"/>
    <s v="PRESTACIÓN DE SERVICIOS PROFESIONALES DE ASISTENCIA FINANCIERA A LA GERENCIA DE LA UNIDAD ESTRATÉGICA NEGOCIO DE UENTIC DE EMCALI CON EL PROPÓSITO DE ASISTIR A LA GERENCIA EN LA ELABORACIÓN DEL PRESUPUESTO DE INVERSIÓN, PLAN DE ACCIÓN Y ASEGURAMIENTO DE INGRESOS, FORMULACIÓN DE PROYECTOS DE INVERSIÓN, SEGUIMIENTO INVERSIÓN, SEGUIMIENTO A PLAN DE ACCIÓN E INFORMES DE GESTIÓN Y A ENTES DE CONTROL INTERNOS Y EXTERNOS."/>
    <n v="23400000"/>
    <n v="19500000"/>
    <n v="42900000"/>
    <s v="CONTRATADO"/>
    <d v="2021-12-31T00:00:00"/>
    <s v="NATURAL"/>
  </r>
  <r>
    <n v="739"/>
    <x v="4"/>
    <s v="400-IP-016-2021"/>
    <s v="400-PS-0900-2021"/>
    <s v="PRESTACIÓN DE SERVICIOS PROFESIONALES A LA GERENCIA DE LA UNIDAD ESTRATÉGICA NEGOCIO DE UENTIC DE EMCALI CON EL PROPÓSITO DE ASISTIR Y APOYAR A LA GERENCIA EN LA ELABORACIÓN Y PRESENTACIÓN DE INFORMES FINANCIEROS Y ESTADÍSTICOS, ANÁLISIS DE BASES DE DATOS Y FORMULACIÓN, EVALUACIÓN Y SEGUIMIENTO DE INDICADORES."/>
    <n v="23400000"/>
    <n v="15600000"/>
    <n v="39000000"/>
    <s v="CONTRATADO"/>
    <d v="2021-12-31T00:00:00"/>
    <s v="NATURAL"/>
  </r>
  <r>
    <n v="740"/>
    <x v="4"/>
    <s v="400-IP-017-2021"/>
    <s v="400-PS-0902-2021"/>
    <s v="PRESTACIÓN DE SERVICIOS PROFESIONALES DE APOYO EN EL ASEGURAMIENTO DE INGRESOS A LA GERENCIA DE LA UNIDAD ESTRATÉGICA NEGOCIO DE UENTIC DE EMCALI, CON EL PROPÓSITO DE APOYAR EN LAS ACTIVIDADES RELACIONADAS CON LA FIDELIZACIÓN Y RETENCIÓN DE CLIENTES, ANALIZANDO E IMPLEMENTANDO ALTERNATIVAS PARA EVITAR SU DESERCIÓN Y POR LO TANTO PROPENDER AL OBJETIVO ESTRATÉGICO DE “AUMENTAR LA PARTICIPACIÓN EN EL MERCADO” Y “CRECER CON SOSTENIBILIDAD Y RENTABILIDAD”"/>
    <n v="27000000"/>
    <n v="18000000"/>
    <n v="45000000"/>
    <s v="CONTRATADO"/>
    <d v="2021-12-31T00:00:00"/>
    <s v="NATURAL"/>
  </r>
  <r>
    <n v="741"/>
    <x v="4"/>
    <s v="400-IP-018-2021"/>
    <s v="400-PS-0820-2021"/>
    <s v="PRESTACIÓN DE SERVICIOS TECNICOS PARA APOYAR LA IMPLEMENTACIÓN DE LAS METODOLOGÍA ERM PARA RIESGOS DE LOS PROCESOS ESTABLECIDOS EN LA EMPRESA; LA GUÍA PARA LA ADMINISTRACIÓN DEL RIESGO EMPRESARIAL Y EL DISEÑO DE CONTROLES EN ENTIDADES PÚBLICAS PARA DAR CUMPLIMIENTO A LA LEY 1474 DE RIESGOS DE CORRUPCIÓN EN EMCALI EICE ESP, BRINDANDO RESPALDO EN LA GESTIÓN DE LOS PROCESOS DE CALIDAD EMPRESARIAL DE LA GUENTIC."/>
    <n v="16500000"/>
    <n v="0"/>
    <n v="16500000"/>
    <s v="CONTRATADO"/>
    <d v="2021-08-31T00:00:00"/>
    <s v="NATURAL"/>
  </r>
  <r>
    <n v="742"/>
    <x v="4"/>
    <s v="400-IP-019-2021"/>
    <s v="400-PS-0940-2021"/>
    <s v="PRESTACIÓN DE SERVICIOS CON EL FIN DE APOYAR EL LEVANTAMIENTO DE LA INFORMACIÓN REQUERIDA PARA LA FORMULACIÒN Y SEGUIMIENTO DE PLANES Y PROGRAMAS EN LA UNIDAD ESTRATÉGICA DE NEGOCIO DE TECNOLOGIAS DE LA INFORMACIÓN Y COMUNICACIÓN."/>
    <n v="13500000"/>
    <n v="9000000"/>
    <n v="22500000"/>
    <s v="CONTRATADO"/>
    <d v="2021-12-31T00:00:00"/>
    <s v="NATURAL"/>
  </r>
  <r>
    <n v="743"/>
    <x v="4"/>
    <s v="400-IP-021-2021"/>
    <s v="400-PS-0667-2021"/>
    <s v="PRESTACIÓN DE SERVICIOS DE APOYO AL PERSONAL DE REPARACION E INSTALACION PARA FIDELIZAR Y RETENER CLIENTES REALIZANDO ACTIVIDADES DE DIAGNOSTICO, PRUEBAS, ENRUTAMIENTO Y/O CIERRES DE LOS REPORTES DE FALLA E INSTALACIÓN DE LOS PRODUCTOS Y SERVICIOS DE TELEFONÍA BÁSICA, INTERNET E IPTV DEL PORTAFOLIO DE EMCALI EICE ESP."/>
    <n v="12654000"/>
    <n v="8436000"/>
    <n v="21090000"/>
    <s v="CONTRATADO"/>
    <d v="2021-12-17T00:00:00"/>
    <s v="NATURAL"/>
  </r>
  <r>
    <n v="744"/>
    <x v="4"/>
    <s v="400-IP-022-2021"/>
    <s v="400-PS-0530-2021"/>
    <s v="PRESTACIÓN DE SERVICIOS DE APOYO AL PERSONAL DE REPARACION E INSTALACION PARA FIDELIZAR Y RETENER CLIENTES REALIZANDO ACTIVIDADES DE DIAGNOSTICO, PRUEBAS, ENRUTAMIENTO Y/O CIERRES DE LOS REPORTES DE FALLA E INSTALACIÓN DE LOS PRODUCTOS Y SERVICIOS DE TELEFONÍA BÁSICA, INTERNET E IPTV DEL PORTAFOLIO DE EMCALI EICE ESP."/>
    <n v="12654000"/>
    <n v="0"/>
    <n v="12654000"/>
    <s v="CONTRATADO"/>
    <d v="2021-08-11T00:00:00"/>
    <s v="NATURAL"/>
  </r>
  <r>
    <n v="745"/>
    <x v="4"/>
    <s v="400-IP-023-2021"/>
    <s v="400-PS-0668-2021"/>
    <s v="PRESTACIÓN DE SERVICIOS PROFESIONALES DE APOYO PARA REALIZAR ACTIVIDADES EN EL CUMPLIMIENTO DE LOS PROCESOS DE MANTENIMNINETO CORRECTIVO , PREVENTIVO Y ACTIVIDADES RELACIONADAS A LA UNIDAD AREA DE MANTENIMIENTO RED INALAMBRICO,INDICADORES DE CALIDAD Y DISPONIBILIDAD DE LA REDES INALAMBRICAS Y ESTUDIOS DE ESPECTRO RADIOLECTRICO, ADEMÁS DISPONIBILIDAD DE 7 DÍAS X 24 HORAS. ASÍ COMO LA CONDUCCIÓN DE VEHÍCULOS QUE HAGAN PARTE DEL PARQUE AUTOMOTOR DE EMCALI CON LICENCIA DE CONDUCCIÓN CATEGORÍA MÍNIMO B1 Y VIGENTE PARA ACTIVIDADES EXCLUSIVAS DE MANTENIMIENTO DE LOS EQUIPOS DE LAS DIFERENTES PLATAFORMAS DE LA UNIDAD GESTION DE LA RED DE TELECOMUNICACIONES"/>
    <n v="18000000"/>
    <n v="12000000"/>
    <n v="30000000"/>
    <s v="CONTRATADO"/>
    <d v="2021-12-17T00:00:00"/>
    <s v="NATURAL"/>
  </r>
  <r>
    <n v="746"/>
    <x v="4"/>
    <s v="400-IP-026-2021"/>
    <s v="400-PS-0669-2021"/>
    <s v="PRESTACIÓN DE SERVICIOS TÉCNICOS PARA BRINDAR APOYO EN LA INSTALACIÓN, DESINSTALACIÓN, OPERACIÓN Y MANTENIMIENTO DE LAS DIFERENTES PLATAFORMAS DE ACCESO INALÁMBRICAS Y TECNOLOGÍAS DE RADIOENLACES CON SU RESPECTIVA CERTIFICACIÓN PARA TRABAJO SEGURO EN ALTURAS NIVEL AVANZADO Y CERTIFICADO DE COORDINADOR DE TRABAJO EN ALTURAS VIGENTES ADEMÁS DISPONIBILIDAD DE 7 DÍAS X 24 HORAS. ASÍ COMO LA CONDUCCIÓN DE VEHÍCULOS QUE HAGAN PARTE DEL PARQUE AUTOMOTOR DE EMCALI CON LICENCIA DE CONDUCCIÓN CATEGORÍA MÍNIMO B1 Y VIGENTE PARA ACTIVIDADES EXCLUSIVAS DE MANTENIMIENTO DE LOS EQUIPOS DE LAS DIFERENTES PLATAFORMAS DE LA UNIDAD."/>
    <n v="17160000"/>
    <n v="11440000"/>
    <n v="28600000"/>
    <s v="CONTRATADO"/>
    <d v="2021-12-17T00:00:00"/>
    <s v="NATURAL"/>
  </r>
  <r>
    <n v="747"/>
    <x v="4"/>
    <s v="400-IP-027-2021"/>
    <s v="400-PS-0670-2021"/>
    <s v="PRESTACIÓN DE SERVICIOS TECNICOS PARA APOYAR LAS ACTIVIDADES DE MANTENIMIENTO CORRECTIVO Y PREVENTIVO DE LOS  EQUIPOS DE AIRES ACONDICIONADOS DE LAS CENTRALES DE EMCALI EICE ESP, DEMÁS DISPONIBILIDAD DE 7 DÍAS X 24 HORAS. ASÍ COMO LA CONDUCCIÓN DE VEHÍCULOS QUE HAGAN PARTE DEL PARQUE AUTOMOTOR DE EMCALI CON LICENCIA DE CONDUCCIÓN CATEGORÍA MÍNIMO B1 Y VIGENTE PARA ACTIVIDADES EXCLUSIVAS DE MANTENIMIENTO DE LOS EQUIPOS DE LAS DIFERENTES PLATAFORMAS DE LA UNIDAD GESTION DE LA RED DE TELECOMUNICACIONES."/>
    <n v="17160000"/>
    <n v="11440000"/>
    <n v="28600000"/>
    <s v="CONTRATADO"/>
    <d v="2021-12-17T00:00:00"/>
    <s v="NATURAL"/>
  </r>
  <r>
    <n v="748"/>
    <x v="4"/>
    <s v="400-IP-030-2021"/>
    <s v="400-PS-0672-2021"/>
    <s v="PRESTACIÓN DE SERVICIOS TECNICOS DE GESTIÓN TECNOLÓGICA EN LA RED DE ACCESO QUE PRESTA LOS SERVICIOS DE TELEFONÍA, INTERNET Y TELEVISION EN EL ÁREA OPERATIVA A LA  UNIDAD DE MANTENIMIENTO DE LA RED FISICA ADSCRITO A LA GERENCIA UNIDAD ESTRATEGICA DE NEGOCIO DE TECNOLOGIAS DE LA INFORMACION Y COMUNICACION, APOYANDO LAS ACTIVIDADES ASOCIADAS AL DESARROLLO DEL PLAN ESTRATÉGICO DE LA UNIDAD DE NEGOCIO Y EN ESPECIAL EN EL SUB PROCESO OPERACIÓN Y MANTENIMIENTO DE REDES."/>
    <n v="17160000"/>
    <n v="11440000"/>
    <n v="28600000"/>
    <s v="CONTRATADO"/>
    <d v="2021-12-17T00:00:00"/>
    <s v="NATURAL"/>
  </r>
  <r>
    <n v="749"/>
    <x v="4"/>
    <s v="400-IP-031-2021"/>
    <s v="400-PS-0673-2021"/>
    <s v="PRESTACIÓN DE SERVICIOS PROFESIONALES PARA APOYAR A LA SUBGERENCIA DE DESARROLLO TECNOLÓGICODE LA UNIDAD ESTRATEGICA DE NEGOCIO DE TECNOLOGIAS DE LA INFORMACION Y COMUNICACION, EN LA FORMULACION Y ESTRUCTURACION DE PROGRAMAS, PLANES Y PROYECTOS ENMARCADOS EN EL PLAN ESTRATEGICO DE EMCALI EICE ESP CON EL OBJETIVO DE DINAMIZAR SU CUMPLIMIENTO."/>
    <n v="29280000"/>
    <n v="19520000"/>
    <n v="48800000"/>
    <s v="CONTRATADO"/>
    <d v="2021-12-17T00:00:00"/>
    <s v="NATURAL"/>
  </r>
  <r>
    <n v="750"/>
    <x v="4"/>
    <s v="400-IP-032-2021"/>
    <s v="400-PS-0938-2021"/>
    <s v="PRESTACION DE SERVICIOS PROFESIONALES PARA APOYAR EN LA CONFIGURACION DE LOS EQUIPOS, PLANEACION, ADMINISTRACCION, INGENIERIA  EN LOS PROYECTOS DE AWS AMAZON WEB SERVICES , TOWER 3, LUMEN ( CENTUR LINK), IMPLEMENTACION DE RED FTTH Y PROYECTOS DEFINIDOS POR LA GERENCIA DE TECNOLOGIAS Y COMUNICACIONES,  Y SOPORTE LA OPERACIÓN DEL NEGOCIO Y ELABORACIÓN DE LOS DIFERENTES INFORMES DE SEGUIMIENTO Y CONTROL PARA LA BUENA PRESTACIÓN DE LOS SERVICIOS DE TELECOMUNICACIONES DE EMCALI EICE ESP."/>
    <n v="23400000"/>
    <n v="15600000"/>
    <n v="39000000"/>
    <s v="CONTRATADO"/>
    <d v="2021-12-31T00:00:00"/>
    <s v="NATURAL"/>
  </r>
  <r>
    <n v="751"/>
    <x v="4"/>
    <s v="400-IP-033-2021"/>
    <s v="400-PS-0531-2021"/>
    <s v="PRESTACIÓN DE SERVICIOS PROFESIONALES DE SOPORTE TÉCNICO ESPECIALIZADO CON DISPONIBILIDAD (7X24) PARA LA ADMINISTRACIÓN Y CONFIGURACIÓN DE LOS ENRUTADORES INSTALADOS EN LAS SEDES DE LAS INSTITUCIONES DE LA RUAV Y ELABORACIÓN DE LOS DIFERENTES INFORMES DE SEGUIMIENTO Y CONTROL PARA LA BUENA PRESTACIÓN DE LOS SERVICIOS DE TELECOMUNICACIONES DE EMCALI EICE ESP."/>
    <n v="32400000"/>
    <n v="0"/>
    <n v="32400000"/>
    <s v="CONTRATADO"/>
    <d v="2021-05-11T00:00:00"/>
    <s v="NATURAL"/>
  </r>
  <r>
    <n v="752"/>
    <x v="4"/>
    <s v="400-IP-034-2021"/>
    <s v="400-PS-0937-2021"/>
    <s v="PRESTACIÓN DE SERVICIOS PROFESIONALES DE SOPORTE TÉCNICO PARA APOYAR LA ADMINISTRACIÓN Y CONFIGURACIÓN DE LOS EQUIPOS DE TELECOMUNICACIONES MEDIANTE EL DESARROLLO E IMPLEMENTACIÓN DE PROYECTOS QUE SE DERIVEN DE LA ARQUITECTURA DEFINITIVA, QUE SOPORTE LA OPERACIÓN DEL NEGOCIO Y ELABORACIÓN DE LOS DIFERENTES INFORMES DE SEGUIMIENTO Y CONTROL PARA LA BUENA PRESTACIÓN DE LOS SERVICIOS DE TELECOMUNICACIONES DE EMCALI EICE ESP."/>
    <n v="18000000"/>
    <n v="0"/>
    <n v="18000000"/>
    <s v="CONTRATADO"/>
    <d v="2021-08-31T00:00:00"/>
    <s v="NATURAL"/>
  </r>
  <r>
    <n v="753"/>
    <x v="4"/>
    <s v="400-IP-037-2021"/>
    <s v="400-PS-0674-2021"/>
    <s v="PRESTACION DE SERVICIOS TECNICOS DE ASISTENCIA ADMINISTRATIVA  APLICANDO LAS NORMAS Y PROCEDIMIENTOS DEFINIDOS, ELABORANDO DOCUMENTACIÓN NECESARIA, CUIDANDO EL RESGUARDO Y MANTENIMIENTO DE LA CONFIDENCIALIDAD DE LA INFORMACIÓN QUE SE GENERA A FIN DE DAR CUMPLIMIENTO A CADA UNO DE ESOS PROCESOS, LOGRANDO RESULTADOS OPORTUNOS Y GARANTIZANDO LA PRESTACION EFECTIVA DEL SERVICIO. "/>
    <n v="16080000"/>
    <n v="10720000"/>
    <n v="26800000"/>
    <s v="CONTRATADO"/>
    <d v="2021-12-17T00:00:00"/>
    <s v="NATURAL"/>
  </r>
  <r>
    <n v="754"/>
    <x v="4"/>
    <s v="400-IP-038-2021"/>
    <s v="400-PS-0532-2021"/>
    <s v="PRESTACIÓN DE SERVICIOS TECNICOS PARA APOYAR PARA LA BUENA GESTIÓN DEL PORTAFOLIO DE EMCALI, MEDIANTE EL LEVANTAMIENTO DE REQUERIMIENTOS DEL NEGOCIO Y EL ANÁLISIS DE LOS PROBLEMAS QUE SE PRESENTEN EN LOS SISTEMAS DE INFORMACIÓN QUE SOPORTAN EL NEGOCIO."/>
    <n v="16080000"/>
    <n v="10720000"/>
    <n v="26800000"/>
    <s v="CONTRATADO"/>
    <d v="2021-12-18T00:00:00"/>
    <s v="NATURAL"/>
  </r>
  <r>
    <n v="755"/>
    <x v="4"/>
    <s v="400-IP-039-2021"/>
    <s v="400-PS-0675-2021"/>
    <s v="PRESTACIÓN DE SERVICIOS PROFESIONALES LEGALES PARA APOYAR LA GESTIÓN Y CONTROL DE LOS ACUERDOS DE COMPARTICIÓN DE INFRAESTRUCTURA CON EL PROPÓSITO DE GARANTIZAR LOS INGRESOS POR EL USO DE INFRAESTRUCTURA DE TELECOMUNICACIONES POR PARTE DE TERCEROS OPERADORES. "/>
    <n v="21000000"/>
    <n v="14000000"/>
    <n v="35000000"/>
    <s v="CONTRATADO"/>
    <d v="2021-12-17T00:00:00"/>
    <s v="NATURAL"/>
  </r>
  <r>
    <n v="756"/>
    <x v="4"/>
    <s v="400-IP-040-2021"/>
    <s v="400-PS-0676-2021"/>
    <s v="PRESTACIÓN DE SERVICIOS TECNICOS EN LOS TEMAS ASOCIADOS CON LA DIGITALIZACIÓN DE LOS PLANOS EN CAD U OTROS SOFTWARE UTILIZADOS EN EL AREA DE LOS PRODUCTOS Y SERVICIOS PRESTADOS POR EMCALI EICE ESP"/>
    <n v="15600000"/>
    <n v="10400000"/>
    <n v="26000000"/>
    <s v="CONTRATADO"/>
    <d v="2021-12-17T00:00:00"/>
    <s v="NATURAL"/>
  </r>
  <r>
    <n v="757"/>
    <x v="4"/>
    <s v="400-IP-041-2021"/>
    <s v="400-PS-0677-2021"/>
    <s v="PRESTACIÓN DE SERVICIOS TECNICOS EN LOS TEMAS ASOCIADOS CON LA DIGITALIZACIÓN DE LOS PLANOS EN CAD U OTROS SOFTWARE UTILIZADOS EN EL AREA DE LOS PRODUCTOS Y SERVICIOS PRESTADOS POR EMCALI EICE ESP, ASI COMO LA CONDUCCION DE VEHICULOS QUE HAGAN PARTE DEL PARQUE AUTOMOTOR DE EMCALI EICE ESP CON LICENCIA DE CONDUCCION CATEGORIA MINIMO B1 VIGENTE"/>
    <n v="15600000"/>
    <n v="10400000"/>
    <n v="26000000"/>
    <s v="CONTRATADO"/>
    <d v="2021-12-17T00:00:00"/>
    <s v="NATURAL"/>
  </r>
  <r>
    <n v="758"/>
    <x v="4"/>
    <s v="400-IP-042-2021"/>
    <s v="400-PS-0678-2021"/>
    <s v="PRESTACIÓN DE SERVICIOS TECNICOS EN LOS TEMAS ASOCIADOS CON LA DIGITALIZACIÓN DE LOS PLANOS EN CAD U OTROS SOFTWARE UTILIZADOS EN EL AREA DE LOS PRODUCTOS Y SERVICIOS PRESTADOS POR EMCALI EICE ESP"/>
    <n v="15600000"/>
    <n v="10400000"/>
    <n v="26000000"/>
    <s v="CONTRATADO"/>
    <d v="2021-12-17T00:00:00"/>
    <s v="NATURAL"/>
  </r>
  <r>
    <n v="759"/>
    <x v="4"/>
    <s v="400-IP-043-2021"/>
    <s v="400-PS-0679-2021"/>
    <s v="PRESTACIÓN DE SERVICIOS TECNICOS EN LOS TEMAS ASOCIADOS CON LA DIGITALIZACIÓN DE LOS PLANOS EN CAD U OTROS SOFTWARE UTILIZADOS EN EL AREA DE LOS PRODUCTOS Y SERVICIOS PRESTADOS POR EMCALI EICE ESP, ASI COMO LA CONDUCCION DE VEHICULOS QUE HAGAN PARTE DEL PARQUE AUTOMOTOR DE EMCALI EICE ESP CON LICENCIA DE CONDUCCION CATEGORIA MINIMO B1 VIGENTE"/>
    <n v="15600000"/>
    <n v="10400000"/>
    <n v="26000000"/>
    <s v="CONTRATADO"/>
    <d v="2021-12-17T00:00:00"/>
    <s v="NATURAL"/>
  </r>
  <r>
    <n v="760"/>
    <x v="4"/>
    <s v="400-IP-044-2021"/>
    <s v="400-PS-0903-2021"/>
    <s v="PRESTACIÓN DE SERVICIOS PROFESIONALES EN LOS TEMAS ASOCIADOS CON EL DISEÑO DE LAS REDES DE TELECOMUNICACIONES EN EL ÁREA DE LOS PRODUCTOS Y SERVICIOS PRESTADOS POR EMCALI EICE ESP, ASÍ COMO LA CONDUCCIÓN DE VEHÍCULOS QUE HAGAN PARTE DEL PARQUE AUTOMOTOR DE EMCALI EICE ESP CON LICENCIA DE CONDUCCIÓN CATEGORÍA MÍNIMO B1 VIGENTE."/>
    <n v="23481482"/>
    <n v="11740740"/>
    <n v="35222222"/>
    <s v="CONTRATADO"/>
    <d v="2021-12-31T00:00:00"/>
    <s v="NATURAL"/>
  </r>
  <r>
    <n v="761"/>
    <x v="4"/>
    <s v="400-IP-045-2021"/>
    <s v="400-PS-1021-2021"/>
    <s v="PRESTACIÓN DE SERVICIOS PROFESIONALES PARA BRINDAR APOYO EN LA PLANEACIÓN DE GERENCIA DE PROYECTOS Y ESTRUCTURACIÓN DE PROYECTOS DENTRO DE LA PMO DE LA GERENCIA UNIDAD ESTRATEGICA DE NEGOCIO DE TECNOLOGIAS Y COMUNICACIÓN DE EMCALI."/>
    <n v="26700000"/>
    <n v="13350000"/>
    <n v="40050000"/>
    <s v="CONTRATADO"/>
    <d v="2021-12-31T00:00:00"/>
    <s v="NATURAL"/>
  </r>
  <r>
    <n v="762"/>
    <x v="4"/>
    <s v="400-IP-046-2021"/>
    <s v="400-PS-0661-2021"/>
    <s v="PRESTAR SERVICIOS PROFESIONALES A EMCALI EICE ESP PARA BRINDAR APOYO EN LOS ASUNTOS RELACIONADOS CON LA PREVENTA DE PRODUCTOS Y/O SERVICIOS PARA LOS CLIENTES Y PROSPECTOS DEL SEGMENTO DE MERCADO EMPRESARIAL, EN LOS ASUNTOS RELACIONADOS CON LA ATENCIÓN, DISEÑO DE SOLUCIÓN Y  COTIZACIÓN A CLIENTES Y PROSPECTOS CON EL PROPÓSITO DE INCREMENTAR LA BASE DE DATOS DE CLIENTES ACTIVOS DE LOS PRODUCTOS QUE COMPONEN EL PORTAFOLIO DE SERVICIOS DE TELECOMUNICACIONES DE EMCALI EICE ESP Y POR LO TANTO INCREMENTAR LOS INGRESOS OPERACIONALES DE LA COMPAÑÍA. DESARROLLANDO LAS ACTIVIDADES QUE PERMITAN PLANEAR, DETECTAR, CERRAR Y MANTENER OPORTUNIDADES DE NEGOCIOS QUE IMPLIQUEN EL DISEÑO DE SOLUCIONES INTEGRALES DE TELECOMUNICACIONES (FIJAS O MÓVILES), VALOR AGREGADO Y TICS. "/>
    <n v="24000000"/>
    <n v="16000000"/>
    <n v="40000000"/>
    <s v="CONTRATADO"/>
    <d v="2021-12-17T00:00:00"/>
    <s v="NATURAL"/>
  </r>
  <r>
    <n v="763"/>
    <x v="4"/>
    <s v="400-IP-047-2021"/>
    <s v="400-PS-0662-2021"/>
    <s v="PRESTAR SERVICIOS PROFESIONALES A EMCALI EICE ESP EN LA FORMULACIÓN Y ESTRUCTURACIÓN DE PROGRAMAS, PLANES Y PROYECTOS ENMARCADOS EN EL PLAN ESTRATÉGICO DE EMCALI, DESARROLLANDO ACTIVIDADES QUE PERMITAN PLANEAR, DETECTAR, CERRAR Y MANTENER OPORTUNIDADES DE NEGOCIOS QUE IMPLIQUEN VENTAS DE SOLUCIONES INTEGRALES DE TELECOMUNICACIONES (FIJA, MÓVIL), VALOR AGREGADO Y TICS. "/>
    <n v="30000000"/>
    <n v="0"/>
    <n v="30000000"/>
    <s v="CONTRATADO"/>
    <d v="2021-06-30T00:00:00"/>
    <s v="NATURAL"/>
  </r>
  <r>
    <n v="764"/>
    <x v="4"/>
    <s v="400-IP-049-2021"/>
    <s v="400-PS-0533-2021"/>
    <s v="PRESTAR SERVICIOS PROFESIONALES PARA BRINDAR APOYO A LA UNIDAD COMERCIAL DE LA UENTIC EN LOS ASUNTOS RELACIONADOS CON LA VENTA DE PRODUCTOS Y/O SERVICIOS PARA EL SEGMENTO EMPRESARIAL, MATRICULADA EN EL PLAN DE ACCIÓN DE LA UENT, REALIZANDO ACTIVIDADES DEL BACKOFFICE, EN LOS ASUNTOS RELACIONADOS CON LA VENTA Y POSTVENTA A GRANDES CLIENTES, CON EL PROPÓSITO DE INCREMENTAR LA BASE DE DATOS DE CLIENTES ACTIVOS DE LOS PRODUCTOS QUE COMPONEN EL PORTAFOLIO DE SERVICIOS DE TELECOMUNICACIONES DE EMCALI EICE ESP."/>
    <n v="21960000"/>
    <n v="14640000"/>
    <n v="36600000"/>
    <s v="CONTRATADO"/>
    <d v="2021-12-12T00:00:00"/>
    <s v="NATURAL"/>
  </r>
  <r>
    <n v="765"/>
    <x v="4"/>
    <s v="400-IP-050-2021"/>
    <s v="400-PS-0822-2021"/>
    <s v="PRESTAR SERVICIOS PROFESIONALES PARA BRINDAR APOYO  A LA UNIDAD COMERCIAL DE LA UENTIC, EN LOS ASUNTOS RELACIONADOS CON LA VENTA DE PRODUCTOS Y/O SERVICIOS PARA EL SEGMENTO EMPRESARIAL, MATRICULADA EN EL PLAN DE ACCIÓN DE LA UENT, REALIZANDO ACTIVIDADES DEL BACKOFFICE, EN LOS ASUNTOS RELACIONADOS CON LA VENTA Y POSTVENTA A CLIENTES DEL SEGMENTO DE LAS PYMES, CON EL PROPÓSITO DE INCREMENTAR LA BASE DE DATOS DE CLIENTES ACTIVOS DE LOS PRODUCTOS QUE COMPONEN EL PORTAFOLIO DE SERVICIOS DE TELECOMUNICACIONES DE EMCALI EICE ESP."/>
    <n v="19200000"/>
    <n v="12800000"/>
    <n v="32000000"/>
    <s v="CONTRATADO"/>
    <d v="2021-12-31T00:00:00"/>
    <s v="NATURAL"/>
  </r>
  <r>
    <n v="766"/>
    <x v="4"/>
    <s v="400-IP-051-2021"/>
    <s v="400-PS-0680-2021"/>
    <s v="PRESTAR SERVICIOS PROFESIONALES PARA BRINDAR APOYO A LA UNIDAD COMERCIAL DE LA UENTIC, EN LOS ASUNTOS RELACIONADOS CON LA VENTA DE PRODUCTOS Y/O SERVICIOS PARA EL SEGMENTO DE GRANDES CLIENTES, MATRICULADA EN EL PLAN DE ACCIÓN DE LA UENT, REALIZANDO ACTIVIDADES DEL CANAL DE VENTAS DENOMINADO EJECUTIVOS DE CUENTA EMPRESARIAL EXTERNOS, EN LOS ASUNTOS RELACIONADOS CON LA ATENCIÓN, COMERCIALIZACIÓN, COTIZACIÓN ,VENTA Y POSTVENTA A GRANDES CLIENTES, CON EL PROPÓSITO DE INCREMENTAR LOS INGRESOS EN LA CATEGORÍA COMERCIAL Y LA  BASE DE DATOS DE CLIENTES ACTIVOS DE LOS PRODUCTOS QUE COMPONEN EL PORTAFOLIO DE SERVICIOS DE TELECOMUNICACIONES DE EMCALI."/>
    <n v="27660000"/>
    <n v="18440000"/>
    <n v="46100000"/>
    <s v="CONTRATADO"/>
    <d v="2021-12-17T00:00:00"/>
    <s v="NATURAL"/>
  </r>
  <r>
    <n v="767"/>
    <x v="4"/>
    <s v="400-IP-052-2021"/>
    <s v="400-PS-0823-2021"/>
    <s v="PRESTAR SERVICIOS PROFESIONALES PARA BRINDAR APOYO A LA UNIDAD COMERCIAL DE LA UENTIC, EN LOS ASUNTOS RELACIONADOS CON LA VENTA DE PRODUCTOS Y/O SERVICIOS PARA EL SEGMENTO EMPRESARIAL PYMES, MATRICULADA EN EL PLAN DE ACCIÓN DE LA UENTIC, REALIZANDO ACTIVIDADES DEL CANAL DE VENTAS DENOMINADO EJECUTIVOS DE CUENTA EMPRESARIAL PYMES EXTERNOS, EN LOS ASUNTOS RELACIONADOS CON LA ATENCIÓN, COMERCIALIZACIÓN, COTIZACIÓN ,VENTA Y POSTVENTA A CLIENTES DEL SEGMENTO DE LAS PYMES, CON EL PROPÓSITO DE INCREMENTAR LOS INGRESOS EN LA CATEGORÍA COMERCIAL Y LA  BASE DE DATOS DE CLIENTES ACTIVOS DE LOS PRODUCTOS QUE COMPONEN EL PORTAFOLIO DE SERVICIOS DE TELECOMUNICACIONES DE EMCALI."/>
    <n v="20160000"/>
    <n v="13440000"/>
    <n v="33600000"/>
    <s v="CONTRATADO"/>
    <d v="2021-12-31T00:00:00"/>
    <s v="NATURAL"/>
  </r>
  <r>
    <n v="768"/>
    <x v="4"/>
    <s v="400-IP-053-2021"/>
    <s v="400-PS-0681-2021"/>
    <s v="PRESTAR SERVICIOS PROFESIONALES PARA BRINDAR APOYO A LA UNIDAD COMERCIAL DE LA UENTIC, EN LOS ASUNTOS RELACIONADOS CON LA VENTA DE PRODUCTOS Y/O SERVICIOS PARA EL SEGMENTO EMPRESARIAL PYMES, MATRICULADA EN EL PLAN DE ACCIÓN DE LA UENTIC, REALIZANDO ACTIVIDADES DEL CANAL DE VENTAS DENOMINADO EJECUTIVOS DE CUENTA EMPRESARIAL PYMES EXTERNOS, EN LOS ASUNTOS RELACIONADOS CON LA ATENCIÓN, COMERCIALIZACIÓN, COTIZACIÓN ,VENTA Y POSTVENTA A CLIENTES DEL SEGMENTO DE LAS PYMES, CON EL PROPÓSITO DE INCREMENTAR LOS INGRESOS EN LA CATEGORÍA COMERCIAL Y LA  BASE DE DATOS DE CLIENTES ACTIVOS DE LOS PRODUCTOS QUE COMPONEN EL PORTAFOLIO DE SERVICIOS DE TELECOMUNICACIONES DE EMCALI."/>
    <n v="20160000"/>
    <n v="13440000"/>
    <n v="33600000"/>
    <s v="CONTRATADO"/>
    <d v="2021-12-17T00:00:00"/>
    <s v="NATURAL"/>
  </r>
  <r>
    <n v="769"/>
    <x v="4"/>
    <s v="400-IP-054-2021"/>
    <s v="400-PS-0824-2021"/>
    <s v="PRESTAR SERVICIOS PROFESIONALES PARA BRINDAR APOYO A LA UNIDAD COMERCIAL DE LA UENTIC, EN LOS ASUNTOS RELACIONADOS CON LA VENTA DE PRODUCTOS Y/O SERVICIOS PARA EL SEGMENTO EMPRESARIAL PYMES, MATRICULADA EN EL PLAN DE ACCIÓN DE LA UENTIC, REALIZANDO ACTIVIDADES DEL CANAL DE VENTAS DENOMINADO EJECUTIVOS DE CUENTA EMPRESARIAL PYMES EXTERNOS, EN LOS ASUNTOS RELACIONADOS CON LA ATENCIÓN, COMERCIALIZACIÓN, COTIZACIÓN ,VENTA Y POSTVENTA A CLIENTES DEL SEGMENTO DE LAS PYMES, CON EL PROPÓSITO DE INCREMENTAR LOS INGRESOS EN LA CATEGORÍA COMERCIAL Y LA  BASE DE DATOS DE CLIENTES ACTIVOS DE LOS PRODUCTOS QUE COMPONEN EL PORTAFOLIO DE SERVICIOS DE TELECOMUNICACIONES DE EMCALI."/>
    <n v="20160000"/>
    <n v="0"/>
    <n v="20160000"/>
    <s v="CONTRATADO"/>
    <d v="2021-08-31T00:00:00"/>
    <s v="NATURAL"/>
  </r>
  <r>
    <n v="770"/>
    <x v="4"/>
    <s v="400-IP-055-2021"/>
    <s v="400-PS-0682-2021"/>
    <s v="PRESTAR SERVICIOS PROFESIONALES PARA BRINDAR APOYO A LA UNIDAD COMERCIAL DE LA UENTIC, EN LOS ASUNTOS RELACIONADOS CON LA VENTA DE PRODUCTOS Y/O SERVICIOS PARA EL SEGMENTO EMPRESARIAL PYMES, MATRICULADA EN EL PLAN DE ACCIÓN DE LA UENTIC, REALIZANDO ACTIVIDADES DEL CANAL DE VENTAS DENOMINADO EJECUTIVOS DE CUENTA EMPRESARIAL PYMES EXTERNOS, EN LOS ASUNTOS RELACIONADOS CON LA ATENCIÓN, COMERCIALIZACIÓN, COTIZACIÓN ,VENTA Y POSTVENTA A CLIENTES DEL SEGMENTO DE LAS PYMES, CON EL PROPÓSITO DE INCREMENTAR LOS INGRESOS EN LA CATEGORÍA COMERCIAL Y LA  BASE DE DATOS DE CLIENTES ACTIVOS DE LOS PRODUCTOS QUE COMPONEN EL PORTAFOLIO DE SERVICIOS DE TELECOMUNICACIONES DE EMCALI."/>
    <n v="20160000"/>
    <n v="13440000"/>
    <n v="33600000"/>
    <s v="CONTRATADO"/>
    <d v="2021-12-17T00:00:00"/>
    <s v="NATURAL"/>
  </r>
  <r>
    <n v="771"/>
    <x v="4"/>
    <s v="400-IP-056-2021"/>
    <s v="400-PS-0683-2021"/>
    <s v="PRESTAR SERVICIOS PROFESIONALES PARA BRINDAR APOYO A LA UNIDAD COMERCIAL DE LA UENTIC, EN LOS ASUNTOS RELACIONADOS CON LA VENTA DE PRODUCTOS Y/O SERVICIOS PARA EL SEGMENTO EMPRESARIAL PYMES, MATRICULADA EN EL PLAN DE ACCIÓN DE LA UENTIC, REALIZANDO ACTIVIDADES DEL CANAL DE VENTAS DENOMINADO EJECUTIVOS DE CUENTA EMPRESARIAL PYMES EXTERNOS, EN LOS ASUNTOS RELACIONADOS CON LA ATENCIÓN, COMERCIALIZACIÓN, COTIZACIÓN ,VENTA Y POSTVENTA A CLIENTES DEL SEGMENTO DE LAS PYMES, CON EL PROPÓSITO DE INCREMENTAR LOS INGRESOS EN LA CATEGORÍA COMERCIAL Y LA  BASE DE DATOS DE CLIENTES ACTIVOS DE LOS PRODUCTOS QUE COMPONEN EL PORTAFOLIO DE SERVICIOS DE TELECOMUNICACIONES DE EMCALI."/>
    <n v="20160000"/>
    <n v="13440000"/>
    <n v="33600000"/>
    <s v="CONTRATADO"/>
    <d v="2021-12-17T00:00:00"/>
    <s v="NATURAL"/>
  </r>
  <r>
    <n v="772"/>
    <x v="4"/>
    <s v="400-IP-057-2021"/>
    <s v="400-PS-0901-2021"/>
    <s v="PRESTAR SERVICIOS TECNICOS PARA BRINDAR APOYO A LA UNIDAD COMERCIAL DE LA UENTIC, EN LOS ASUNTOS RELACIONADOS CON LA VENTA DE PRODUCTOS Y/O SERVICIOS PARA EL SEGMENTO EMPRESARIAL, MATRICULADA EN EL PLAN DE ACCIÓN DE LA UENT, REALIZANDO ACTIVIDADES DEL BACKOFFICE, EN LOS ASUNTOS RELACIONADOS CON LA VENTA Y POSTVENTA A CLIENTES DEL SEGMENTO DE LAS PYMES, CON EL PROPÓSITO DE INCREMENTAR LA BASE DE DATOS DE CLIENTES ACTIVOS DE LOS PRODUCTOS QUE COMPONEN EL PORTAFOLIO DE SERVICIOS DE TELECOMUNICACIONES DE EMCALI E.I.C.E. E.S.P."/>
    <n v="16800000"/>
    <n v="11200000"/>
    <n v="28000000"/>
    <s v="CONTRATADO"/>
    <d v="2021-12-31T00:00:00"/>
    <s v="NATURAL"/>
  </r>
  <r>
    <n v="773"/>
    <x v="4"/>
    <s v="400-IP-058-2021"/>
    <s v="400-PS-0825-2021"/>
    <s v="PRESTACIÓN  DE SERVICIOS PROFESIONALES PARA REALIZAR EL ACOMPAÑAMIENTO, APOYO A LA UNIDAD COMERCIAL DE LA UENTIC, ANÁLISIS EN LAS ACTIVIDADES DE VENTAS Y/O RETENCIÓN Y/O FIDELIZACIÓN Y/O BACKORDER Y/O RECUPERACIÓN DEL PORTAFOLIO DE SERVICIOS DE EMCALI EICE ESP A TRAVÉS DE LOS CANALES DE DISTRIBUCIÓN PUERTA A PUERTA (PAP) Y/O CENTRO DE ATENCIÓN Y/O TELEMERCADEO Y/O RETAILER U OTRO CANAL QUE SE IMPLEMENTE REALIZANDO SEGUIMIENTO AL CICLO COMPLETO: INSTALACIÓN, FACTURACIÓN, FIDELIZACIÓN, RECUPERACIÓN, RETENCIÓN DE LOS CLIENTES CAPTADOS Y/O VINCULADOS, QUE CONLLEVAN AL INCREMENTO DEL ARPU, GENERANDO UNA MAYOR BASE DE INGRESOS PARA EL AÑO 2021."/>
    <n v="29280000"/>
    <n v="19520000"/>
    <n v="48800000"/>
    <s v="CONTRATADO"/>
    <d v="2021-12-31T00:00:00"/>
    <s v="NATURAL"/>
  </r>
  <r>
    <n v="774"/>
    <x v="4"/>
    <s v="400-IP-059-2021"/>
    <s v="400-PS-0684-2021"/>
    <s v="PRESTACIÓN  DE SERVICIOS PROFESIONALES PARA REALIZAR EL ACOMPAÑAMIENTO, APOYO A LA UNIDAD COMERCIAL DE LA UENTIC, ANÁLISIS EN LAS ACTIVIDADES DE VENTAS Y/O RETENCIÓN Y/O FIDELIZACIÓN Y/O BACKORDER Y/O RECUPERACIÓN DEL PORTAFOLIO DE SERVICIOS DE EMCALI EICE ESP A TRAVÉS DE LOS CANALES DE DISTRIBUCIÓN PUERTA A PUERTA (PAP) Y/O CENTRO DE ATENCIÓN Y/O TELEMERCADEO Y/O RETAILER U OTRO CANAL QUE SE IMPLEMENTE REALIZANDO SEGUIMIENTO AL CICLO COMPLETO: INSTALACIÓN, FACTURACIÓN, FIDELIZACIÓN, RECUPERACIÓN, RETENCIÓN DE LOS CLIENTES CAPTADOS Y/O VINCULADOS, QUE CONLLEVAN AL INCREMENTO DEL ARPU, GENERANDO UNA MAYOR BASE DE INGRESOS PARA EL AÑO 2021."/>
    <n v="29280000"/>
    <n v="19520000"/>
    <n v="48800000"/>
    <s v="CONTRATADO"/>
    <d v="2021-12-17T00:00:00"/>
    <s v="NATURAL"/>
  </r>
  <r>
    <n v="775"/>
    <x v="4"/>
    <s v="400-IP-060-2021"/>
    <s v="400-PS-1025-2021"/>
    <s v="PRESTAR SERVICIOS PROFESIONALES PARA BRINDAR APOYO A LA UNIDAD COMERCIAL DE LA UENTIC, EN LOS ASUNTOS RELACIONADOS CON LA VENTA DE PRODUCTOS Y/O SERVICIOS PARA EL SEGMENTO DE GRANDES CLIENTES, MATRICULADA EN EL PLAN DE ACCIÓN DE LA UENT, REALIZANDO ACTIVIDADES DEL CANAL DE VENTAS DENOMINADO EJECUTIVOS DE CUENTA EMPRESARIAL EXTERNOS, EN LOS ASUNTOS RELACIONADOS CON LA ATENCIÓN, COMERCIALIZACIÓN, COTIZACIÓN ,VENTA Y POSTVENTA A GRANDES CLIENTES, CON EL PROPÓSITO DE INCREMENTAR LOS INGRESOS EN LA CATEGORÍA COMERCIAL Y LA  BASE DE DATOS DE CLIENTES ACTIVOS DE LOS PRODUCTOS QUE COMPONEN EL PORTAFOLIO DE SERVICIOS DE TELECOMUNICACIONES DE EMCALI."/>
    <n v="27660000"/>
    <n v="13830000"/>
    <n v="41490000"/>
    <s v="CONTRATADO"/>
    <d v="2021-12-31T00:00:00"/>
    <s v="NATURAL"/>
  </r>
  <r>
    <n v="776"/>
    <x v="4"/>
    <s v="400-IP-062-2021"/>
    <s v="400-PS-0826-2021"/>
    <s v="PRESTACIÓN DE SERVICIOS PROFESIONALES EN MERCADEO PARA APOYAR LA NEGOCIACIÓN Y PARTICIPACIÓN EN EL DISEÑO DEL PLAN DE MERCADEO DE LA UNIDAD COMERCIAL QUE PERMITIRÁ CUMPLIR CON LOS OBJETIVOS ESTRATÉGICOS,  A SU VEZ IMPLEMENTAR ESTRATEGIAS DE MERCADEO DE LOS PRODUCTOS Y SERVICIOS DEL PORTAFOLIO DE TELECOMUNICACIONES CONTRIBUYENDO AL CUMPLIMIENTO DE LOS DIFERENTES OBJETIVOS Y ESTRATEGIAS COMERCIALES QUE SE TRACEN CON EL FIN AMPLIAR LA PARTICIPACIÓN EN EL MERCADO Y  LA RETENCIÓN Y FIDELIZACIÓN DE LOS CLIENTES."/>
    <n v="19020000"/>
    <n v="0"/>
    <n v="19020000"/>
    <s v="CONTRATADO"/>
    <d v="2021-08-31T00:00:00"/>
    <s v="NATURAL"/>
  </r>
  <r>
    <n v="777"/>
    <x v="4"/>
    <s v="400-IP-063-2021"/>
    <s v="400-PS-0685-2021"/>
    <s v="PRESTACIÓN DE SERVICIOS PROFESIONALES PARA APOYAR LA PLANEACIÓN, SEGUIMIENTO Y CONTROL AL ASEGURAMIENTO DE INGRESOS CON EL PROPÓSITO DE REDUCIR LA PERDIDA Y/O FUGA EN LOS INGRESOS DE LA UENTIC DE EMCALI, PROVOCADOS POR DIVERSAS CAUSAS."/>
    <n v="20580000"/>
    <n v="13720000"/>
    <n v="34300000"/>
    <s v="CONTRATADO"/>
    <d v="2021-12-17T00:00:00"/>
    <s v="NATURAL"/>
  </r>
  <r>
    <n v="778"/>
    <x v="4"/>
    <s v="400-IP-064-2021"/>
    <s v="400-PS-0827-2021"/>
    <s v="PRESTACIÓN  DE SERVICIOS PROFESIONALES PARA BRINDAR APOYO A LA UNIDAD COMERCIAL DE LA UENTIC EN EL ANÁLISIS DE ACTIVIDADES DE VENTAS, RETENCIÓN, FIDELIZACIÓN, BACKORDER, GESTIÓN Y RESPUESTA DE PQRS Y/O DERECHOS DE PETICIÓN QUE PERMITAN DAR RESPUESTA OPORTUNA A LAS SOLICITUDES Y AYUDAR A LA RECUPERACIÓN DEL PORTAFOLIO DE SERVICIOS DE EMCALI EICE ESP A TRAVÉS DE LOS CANALES DE DISTRIBUCIÓN PUERTA A PUERTA (PAP) Y/O CENTRO DE ATENCIÓN Y/O TELEMERCADEO Y/O RETAILER U OTRO CANAL QUE SE IMPLEMENTE REALIZANDO SEGUIMIENTO AL CICLO COMPLETO: INSTALACIÓN, FACTURACIÓN, FIDELIZACIÓN, RECUPERACIÓN, RETENCIÓN DE LOS CLIENTES CAPTADOS Y/O VINCULADOS, QUE CONLLEVAN AL INCREMENTO DEL ARPU, GENERANDO UNA MAYOR BASE DE INGRESOS PARA EL AÑO 2021."/>
    <n v="19020000"/>
    <n v="12680000"/>
    <n v="31700000"/>
    <s v="CONTRATADO"/>
    <d v="2021-12-31T00:00:00"/>
    <s v="NATURAL"/>
  </r>
  <r>
    <n v="779"/>
    <x v="4"/>
    <s v="400-IP-065-2021"/>
    <s v="400-PS-0534-2021"/>
    <s v="PRESTACIÓN DE SERVICIOS DE ASESORÍA EN INGENIERÍA DE SISTEMAS Y TELEMÁTICA A  LA UNIDAD DE INSTALACIONES Y CONFIGURACION DE LA SUBGERENCIA COMERCIAL DE LA GUENTIC DE EMCALI EICE ESP CON EL PROPÓSITO DE DISEÑAR SOLUCIONES, COORDINAR LA OPERACIÓN, APROVISIONAR SERVICIOS Y SUPERVISAR PROYECTOS DE LA COMPAÑÍA CON LAS SECRETARIAS DE EDUCACIÓN MUNICIPAL (SEM) DE CALI Y YUMBO, RED UNIVERSITARIA DE ALTA VELOCIDAD (RUAV), RED MUNICIPAL INTEGRADA (REMI), INTERCONEXIÓN CON LA ERT, LAS ZONAS WIFI DE LA ALCALDÍA DE CALI, EMCALI, PROYECTOS ESPECIALES PARA CLIENTES Y EVENTOS CORPORATIVOS TOMANDO COMO PUNTO DE PARTIDA LA BASE TECNOLÓGICA INSTALADA EN EMCALI Y CUMPLIENDO CON LOS PLANES ESTRATÉGICOS Y DE EXPANSIÓN, ASÍ COMO TAMBIÉN LA CONDUCCIÓN DE VEHÍCULOS DE EMCALI PARA TRANSPORTAR EQUIPOS ESPECIALIZADOS Y PERSONAL AUTORIZADO PARA LA IMPLEMENTACIÓN, REPARACIÓN Y MANTENIMIENTO DE  SOLUCIONES DE ÚLTIMA MILLA Y VALOR AGREGADO A LOS PROYECTOS."/>
    <n v="39000000"/>
    <n v="26000000"/>
    <n v="65000000"/>
    <s v="CONTRATADO"/>
    <d v="2021-12-18T00:00:00"/>
    <s v="NATURAL"/>
  </r>
  <r>
    <n v="780"/>
    <x v="4"/>
    <s v="400-IP-066-2021"/>
    <s v="400-PS-0686-2021"/>
    <s v="PRESTACION DE SERVICIOS TECNICOS DE APOYO A TODAS LAS ACTIVIDADES OPERATIVAS DE LA UNIDAD DE INSTALACIONES Y CONFIGURACION DE LA SUBGERENCIA COMERCIAL DE LA GUENTIC   DE EMCALI EICE ESP EN LO RELACIONADO CON EL PROCESAMIENTO DE INFORMACIÓN, REGISTRO EN BASES DE DATOS LOCALES, ACTUALIZACION EN EL SISTEMA DE GESTION DE SERVICIOS, RECOPILACION DE INFORMACION, ESTADISTICA, ELABORACION DE INFORMES DE SEGUIMIENTO INTERNO, GESTION DE PROCESOS DE REQUISICION DE MATERIALES Y EQUIPOS, Y LA ELABORACION DE INFORMES DE RESULTADOS PARA CLIENTES ESPECIALES DEL SECTOR GOBIERNO TALES COMO SECRETARIA DE EDUCACION MUNICIPAL DE CALI Y SECRETARIA DE EDUCACION MUNICIPAL DE YUMBO."/>
    <n v="17160000"/>
    <n v="11440000"/>
    <n v="28600000"/>
    <s v="CONTRATADO"/>
    <d v="2021-12-17T00:00:00"/>
    <s v="NATURAL"/>
  </r>
  <r>
    <n v="781"/>
    <x v="4"/>
    <s v="400-IP-067-2021"/>
    <s v="400-PS-0828-2021"/>
    <s v="PRESTACIÓN DE SERVICIOS TÉCNICOS EN EL ÁREA FUNCIONAL INSTALACIÓN DE NUEVOS SERVICIOS PARA REALIZAR APOYO A LA SUPERVISIÓN DE LAS ACTIVIDADES DE INSTALACIÓN, DIÁGNÓSTICO, INSTALACIONES, Y/O LOS SERVICIOS CONFIGURADOS EN LOS MISMOS TATNO EN LAS REDES DE COBRE COMO FTTH, QUE PERMITAN LA MEJORA DE LA CALIDAD DEL SERVICIO."/>
    <n v="17160000"/>
    <n v="11440000"/>
    <n v="28600000"/>
    <s v="CONTRATADO"/>
    <d v="2021-12-31T00:00:00"/>
    <s v="NATURAL"/>
  </r>
  <r>
    <n v="782"/>
    <x v="4"/>
    <s v="400-IP-068-2021"/>
    <s v="400-PS-0939-2021"/>
    <s v="PRESTACIÓN DE SERVICIOS DE APOYO (7X24) A LA SUPERVISION DE LAS ACTIVIDADES OPERATIVAS REALIZADAS DE LA UNIDAD DE INSTALACIÓN Y CONFIGURACION ADSCRITA A LA GUENTIC Y SERVICIOS CONFIGURADOS EN LOS MISMOS DE IPTV, BANDA ANCHA Y VOZ DE RED DE COBRE Y RED DE FTTH, PARA MEJORAR LA CALIDAD DE SERVICIO AL USUARIO."/>
    <n v="16200000"/>
    <n v="10800000"/>
    <n v="27000000"/>
    <s v="CONTRATADO"/>
    <d v="2021-12-31T00:00:00"/>
    <s v="NATURAL"/>
  </r>
  <r>
    <n v="783"/>
    <x v="4"/>
    <s v="400-IP-069-2021"/>
    <s v="400-PS-0687-2021"/>
    <s v="PRESTACIÓN DE SERVICIOS DE APOYO A LA SUPERVISION DE LAS ACTIVIDADES DE INSTALACIÓN, DIAGNÓSTICO, AUTO-INSTALACIÓN Y/O SERVICIOS CONFIGURADOS EN LOS MISMOS DE IPTV, BANDA ANCHA Y VOZ DE RED DE COBRE Y RED DE FTTH, PARA MEJORAR LA CALIDAD DE SERVICIO AL USUARIO."/>
    <n v="12654000"/>
    <n v="8436000"/>
    <n v="21090000"/>
    <s v="CONTRATADO"/>
    <d v="2021-12-17T00:00:00"/>
    <s v="NATURAL"/>
  </r>
  <r>
    <n v="784"/>
    <x v="4"/>
    <s v="400-IP-071-2021"/>
    <s v="400-PS-0821-2021"/>
    <s v="PRESTACIÓN DE SERVICIOS PROFESIONALES EN EMCALI EICE ESP CUYO OBJETIVO ES APOYAR EN LA GESTIÓN DE LA CONSECUCION DE LOS BIENES, RECURSOS  Y SERVICIOS REQUERIDOS PARA LA OPERACION, MANTENIMIENTO Y MEJORAMIENTO DE LAS PLATAFORMAS E INFRAESTRUCTURA TECNOLÓGICA PARA LOS SERVICIOS DETELECOMUNICACIONES PRESTADOS POR EMCALI."/>
    <n v="29280000"/>
    <n v="0"/>
    <n v="29280000"/>
    <s v="CONTRATADO"/>
    <d v="2021-08-31T00:00:00"/>
    <s v="NATURAL"/>
  </r>
  <r>
    <n v="785"/>
    <x v="4"/>
    <s v="400-IP-072-2021"/>
    <s v="400-PS-1023-2021"/>
    <s v="PRESTACIÓN  DE SERVICIOS PROFESIONALES PARA REALIZAR EL ACOMPAÑAMIENTO, APOYO A LA UNIDAD COMERCIAL DE LA UENTIC, ANÁLISIS EN LAS ACTIVIDADES DE VENTAS Y/O RETENCIÓN Y/O FIDELIZACIÓN Y/O BACKORDER Y/O RECUPERACIÓN DEL PORTAFOLIO DE SERVICIOS DE EMCALI EICE ESP A TRAVÉS DE LOS CANALES DE DISTRIBUCIÓN PUERTA A PUERTA (PAP) Y/O CENTRO DE ATENCIÓN Y/O TELEMERCADEO Y/O RETAILER U OTRO CANAL QUE SE IMPLEMENTE REALIZANDO SEGUIMIENTO AL CICLO COMPLETO: INSTALACIÓN, FACTURACIÓN, FIDELIZACIÓN, RECUPERACIÓN, RETENCIÓN DE LOS CLIENTES CAPTADOS Y/O VINCULADOS, QUE CONLLEVAN AL INCREMENTO DEL ARPU, GENERANDO UNA MAYOR BASE DE INGRESOS PARA EL AÑO 2021."/>
    <n v="29280000"/>
    <n v="14640000"/>
    <n v="43920000"/>
    <s v="CONTRATADO"/>
    <d v="2021-12-31T00:00:00"/>
    <s v="NATURAL"/>
  </r>
  <r>
    <n v="786"/>
    <x v="4"/>
    <s v="400-IP-073-2021"/>
    <s v="400-PS-1195-2021"/>
    <s v="PRESTACIÓN  DE SERVICIOS PROFESIONALES PARA REALIZAR EL ACOMPAÑAMIENTO, APOYO A LA UNIDAD COMERCIAL DE LA UENT, ANÁLISIS EN LAS ACTIVIDADES DE VENTAS Y/O RETENCIÓN Y/O FIDELIZACIÓN Y/O BACKORDER Y/O RECUPERACIÓN DEL PORTAFOLIO DE SERVICIOS DE EMCALI EICE ESP A TRAVÉS DE LOS CANALES DE DISTRIBUCIÓN PUERTA A PUERTA (PAP) Y/O CENTRO DE ATENCIÓN Y/O TELEMERCADEO Y/O RETAILER U OTRO CANAL QUE SE IMPLEMENTE REALIZANDO SEGUIMIENTO AL CICLO COMPLETO: INSTALACIÓN, FACTURACIÓN, FIDELIZACIÓN, RECUPERACIÓN, RETENCIÓN DE LOS CLIENTES CAPTADOS Y/O VINCULADOS, QUE CONLLEVAN AL INCREMENTO DEL ARPU, GENERANDO UNA MAYOR BASE DE INGRESOS PARA EL AÑO 2021."/>
    <n v="29280000"/>
    <n v="9760000"/>
    <n v="39040000"/>
    <s v="CONTRATADO"/>
    <d v="2021-12-31T00:00:00"/>
    <s v="NATURAL"/>
  </r>
  <r>
    <n v="787"/>
    <x v="4"/>
    <s v="400-IP-074-2021"/>
    <s v="400-PS-1077-2021"/>
    <s v="PRESTACIÓN  DE SERVICIOS PROFESIONALES PARA REALIZAR EL ACOMPAÑAMIENTO, APOYO A LA UNIDAD COMERCIAL DE LA UENTIC, ANÁLISIS EN LAS ACTIVIDADES DE VENTAS Y/O RETENCIÓN Y/O FIDELIZACIÓN Y/O BACKORDER Y/O RECUPERACIÓN DEL PORTAFOLIO DE SERVICIOS DE EMCALI EICE ESP A TRAVÉS DE LOS CANALES DE DISTRIBUCIÓN PUERTA A PUERTA (PAP) Y/O CENTRO DE ATENCIÓN Y/O TELEMERCADEO Y/O RETAILER U OTRO CANAL QUE SE IMPLEMENTE REALIZANDO SEGUIMIENTO AL CICLO COMPLETO: INSTALACIÓN, FACTURACIÓN, FIDELIZACIÓN, RECUPERACIÓN, RETENCIÓN DE LOS CLIENTES CAPTADOS Y/O VINCULADOS, QUE CONLLEVAN AL INCREMENTO DEL ARPU, GENERANDO UNA MAYOR BASE DE INGRESOS PARA EL AÑO 2021."/>
    <n v="29280000"/>
    <n v="14640000"/>
    <n v="43920000"/>
    <s v="CONTRATADO"/>
    <d v="2021-12-31T00:00:00"/>
    <s v="NATURAL"/>
  </r>
  <r>
    <n v="788"/>
    <x v="4"/>
    <s v="400-IP-075-2021"/>
    <s v="400-PS-1024-2021"/>
    <s v="PRESTAR SERVICIOS PROFESIONALES PARA BRINDAR APOYO A LA UNIDAD COMERCIAL DE LA UENTIC, EN LOS ASUNTOS RELACIONADOS CON LA VENTA DE PRODUCTOS Y/O SERVICIOS PARA EL SEGMENTO DE GRANDES CLIENTES, MATRICULADA EN EL PLAN DE ACCIÓN DE LA UENT, REALIZANDO ACTIVIDADES DEL CANAL DE VENTAS DENOMINADO EJECUTIVOS DE CUENTA EMPRESARIAL EXTERNOS, EN LOS ASUNTOS RELACIONADOS CON LA ATENCIÓN, COMERCIALIZACIÓN, COTIZACIÓN ,VENTA Y POSTVENTA A GRANDES CLIENTES, CON EL PROPÓSITO DE INCREMENTAR LOS INGRESOS EN LA CATEGORÍA COMERCIAL Y LA  BASE DE DATOS DE CLIENTES ACTIVOS DE LOS PRODUCTOS QUE COMPONEN EL PORTAFOLIO DE SERVICIOS DE TELECOMUNICACIONES DE EMCALI."/>
    <n v="27660000"/>
    <n v="13830000"/>
    <n v="41490000"/>
    <s v="CONTRATADO"/>
    <d v="2021-12-31T00:00:00"/>
    <s v="NATURAL"/>
  </r>
  <r>
    <n v="789"/>
    <x v="4"/>
    <s v="400-IP-076-2021"/>
    <s v="400-PS-1026-2021"/>
    <s v="PRESTACIÓN DE SERVICIOS PROFESIONALES EN MERCADEO PARA APOYAR LA NEGOCIACIÓN Y PARTICIPACIÓN EN EL DISEÑO DEL PLAN DE MERCADEO DE LA UNIDAD COMERCIAL QUE PERMITIRÁ CUMPLIR CON LOS OBJETIVOS ESTRATÉGICOS, A SU VEZ IMPLEMENTAR ESTRATEGIAS DE MERCADEO DE LOS PRODUCTOS Y SERVICIOS DEL PORTAFOLIO DE TELECOMUNICACIONES CONTRIBUYENDO AL CUMPLIMIENTO DE LOS DIFERENTES OBJETIVOS Y ESTRATEGIAS COMERCIALES QUE SE TRACEN CON EL FIN AMPLIAR LA PARTICIPACIÓN EN EL MERCADO Y  LA RETENCIÓN Y FIDELIZACIÓN DE LOS CLIENTES."/>
    <n v="22800000"/>
    <n v="11400000"/>
    <n v="34200000"/>
    <s v="CONTRATADO"/>
    <d v="2021-12-31T00:00:00"/>
    <s v="NATURAL"/>
  </r>
  <r>
    <n v="790"/>
    <x v="4"/>
    <s v="400-IP-077-2021"/>
    <s v="400-PS-1162-2021"/>
    <s v="PRESTACIÓN DE SERVICIOS TÉCNICOS PARA EJECUTAR LAS ACTIVIDADES DE FIDELIZACIÓN Y RETENCIÓN RELACIONADAS CON LA ATENCIÓN, ANÁLISIS Y REGISTRO DE LAS PETICIONES, QUEJAS Y RECLAMOS EFECTUADOS DE FORMA PERSONAL (VERBAL O ESCRITA), POR PARTE DE LOS CLIENTES DE EMCALI EICE, ASÍ COMO TAMBIÉN LAS ACTIVIDADES DE COLA COMERCIAL, COLA SMQR O CUALQUIER COLA QUE SE CREE PARA ATENCIÓN DE CLIENTES."/>
    <n v="16800000"/>
    <n v="5600000"/>
    <n v="22400000"/>
    <s v="CONTRATADO"/>
    <d v="2021-12-31T00:00:00"/>
    <s v="NATURAL"/>
  </r>
  <r>
    <n v="791"/>
    <x v="4"/>
    <s v="400-IP-078-2021"/>
    <s v="400-PS-1196-2021"/>
    <s v="PRESTAR SERVICIOS PROFESIONALES PARA BRINDAR APOYO A LA UNIDAD COMERCIAL DE LA UENTIC, EN LOS ASUNTOS RELACIONADOS CON LA VENTA DE PRODUCTOS Y/O SERVICIOS PARA EL SEGMENTO EMPRESARIAL PYMES, MATRICULADA EN EL PLAN DE ACCIÓN DE LA UENTIC, REALIZANDO ACTIVIDADES DEL CANAL DE VENTAS DENOMINADO EJECUTIVOS DE CUENTA EMPRESARIAL PYMES EXTERNOS, EN LOS ASUNTOS RELACIONADOS CON LA ATENCIÓN, COMERCIALIZACIÓN, COTIZACIÓN ,VENTA Y POSTVENTA A CLIENTES DEL SEGMENTO DE LAS PYMES, CON EL PROPÓSITO DE INCREMENTAR LOS INGRESOS EN LA CATEGORÍA COMERCIAL Y LA  BASE DE DATOS DE CLIENTES ACTIVOS DE LOS PRODUCTOS QUE COMPONEN EL PORTAFOLIO DE SERVICIOS DE TELECOMUNICACIONES DE EMCALI."/>
    <n v="20160000"/>
    <n v="6720000"/>
    <n v="26880000"/>
    <s v="CONTRATADO"/>
    <d v="2021-12-31T00:00:00"/>
    <s v="NATURAL"/>
  </r>
  <r>
    <n v="792"/>
    <x v="4"/>
    <s v="400-IP-079-2021"/>
    <s v="400-PS-1198-2021"/>
    <s v="PRESTAR SERVICIOS PROFESIONALES PARA BRINDAR APOYO A LA UNIDAD COMERCIAL DE LA UENTIC, EN LOS ASUNTOS RELACIONADOS CON LA VENTA DE PRODUCTOS Y/O SERVICIOS PARA EL SEGMENTO EMPRESARIAL PYMES, MATRICULADA EN EL PLAN DE ACCIÓN DE LA UENTIC, REALIZANDO ACTIVIDADES DEL CANAL DE VENTAS DENOMINADO EJECUTIVOS DE CUENTA EMPRESARIAL PYMES EXTERNOS, EN LOS ASUNTOS RELACIONADOS CON LA ATENCIÓN, COMERCIALIZACIÓN, COTIZACIÓN ,VENTA Y POSTVENTA A CLIENTES DEL SEGMENTO DE LAS PYMES, CON EL PROPÓSITO DE INCREMENTAR LOS INGRESOS EN LA CATEGORÍA COMERCIAL Y LA  BASE DE DATOS DE CLIENTES ACTIVOS DE LOS PRODUCTOS QUE COMPONEN EL PORTAFOLIO DE SERVICIOS DE TELECOMUNICACIONES DE EMCALI."/>
    <n v="20160000"/>
    <n v="0"/>
    <n v="20160000"/>
    <s v="CONTRATADO"/>
    <d v="2021-10-31T00:00:00"/>
    <s v="NATURAL"/>
  </r>
  <r>
    <n v="793"/>
    <x v="4"/>
    <s v="400-IP-080-2021"/>
    <s v="400-PS-1199-2021"/>
    <s v="PRESTAR SERVICIOS PROFESIONALES PARA BRINDAR APOYO A LA UNIDAD COMERCIAL DE LA UENTIC, EN LOS ASUNTOS RELACIONADOS CON LA VENTA DE PRODUCTOS Y/O SERVICIOS PARA EL SEGMENTO EMPRESARIAL PYMES, MATRICULADA EN EL PLAN DE ACCIÓN DE LA UENTIC, REALIZANDO ACTIVIDADES DEL CANAL DE VENTAS DENOMINADO EJECUTIVOS DE CUENTA EMPRESARIAL PYMES EXTERNOS, EN LOS ASUNTOS RELACIONADOS CON LA ATENCIÓN, COMERCIALIZACIÓN, COTIZACIÓN ,VENTA Y POSTVENTA A CLIENTES DEL SEGMENTO DE LAS PYMES, CON EL PROPÓSITO DE INCREMENTAR LOS INGRESOS EN LA CATEGORÍA COMERCIAL Y LA  BASE DE DATOS DE CLIENTES ACTIVOS DE LOS PRODUCTOS QUE COMPONEN EL PORTAFOLIO DE SERVICIOS DE TELECOMUNICACIONES DE EMCALI."/>
    <n v="19020000"/>
    <n v="6340000"/>
    <n v="25360000"/>
    <s v="CONTRATADO"/>
    <d v="2021-12-31T00:00:00"/>
    <s v="NATURAL"/>
  </r>
  <r>
    <n v="794"/>
    <x v="4"/>
    <s v="400-IP-081-2021"/>
    <s v="400-PS-1197-2021"/>
    <s v="PRESTACIÓN DE SERVICIOS DE APOYO EN ACTIVIDADES DE FIDELIZACIÓN Y RETENCIÓN RELACIONADAS CON LA ATENCIÓN Y REGISTRO DE LAS PETICIONES, QUEJAS Y RECLAMOS EFECTUADOS DE FORMA PERSONAL (VERBAL O ESCRITA), POR PARTE DE LOS CLIENTES DE EMCALI EICE."/>
    <n v="8400000"/>
    <n v="0"/>
    <n v="8400000"/>
    <s v="CONTRATADO"/>
    <d v="2021-10-31T00:00:00"/>
    <s v="NATURAL"/>
  </r>
  <r>
    <n v="795"/>
    <x v="4"/>
    <s v="400-IP-082-2021"/>
    <s v="400-PS-0988-2021"/>
    <s v="PRESTACIÓN DE SERVICIOS PROFESIONALES PARA APOYAR A LA SUBGERENCIA DE DESARROLLO TECNOLÓGICO DE LA UNIDAD ESTRATEGICA DE NEGOCIO DE TECNOLOGIAS DE LA INFORMACION Y COMUNICACION  A TRAVÉS DE LA IMPLEMENTACIÓN, SEGUIMIENTO Y CONTROL A LA GESTIÓN ADMINISTRATIVA, QUE PERMITAN CONTROLAR LAS ACTIVIDADES PROPIAS DE LAS ÁREAS."/>
    <n v="26840000"/>
    <n v="0"/>
    <n v="26840000"/>
    <s v="CONTRATADO"/>
    <d v="2021-08-31T00:00:00"/>
    <s v="NATURAL"/>
  </r>
  <r>
    <n v="796"/>
    <x v="4"/>
    <s v="400-IP-083-2021"/>
    <s v="400-PS-1193-2021"/>
    <s v="PRESTACIÓN DE SERVICIOS PROFESIONALES PARA APOYAR LA PLANEACIÓN, SEGUIMIENTO Y CONTROL AL ASEGURAMIENTO DE INGRESOS CON EL PROPÓSITO DE REDUCIR LA PERDIDA Y/O FUGA EN LOS INGRESOS DE LA UENTIC DE EMCALI, PROVOCADOS POR DIVERSAS CAUSAS."/>
    <n v="19020000"/>
    <n v="6340000"/>
    <n v="25360000"/>
    <s v="CONTRATADO"/>
    <d v="2021-12-31T00:00:00"/>
    <s v="NATURAL"/>
  </r>
  <r>
    <n v="797"/>
    <x v="4"/>
    <s v="400-IP-084-2021"/>
    <s v="400-PS-1274-2021"/>
    <s v="PRESTACIÓN DE SERVICIOS DE APOYO PARA LAS ACTIVIDADES DE SUPERVISION Y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
    <n v="7500000"/>
    <n v="10000000"/>
    <n v="17500000"/>
    <s v="CONTRATADO"/>
    <d v="2021-12-31T00:00:00"/>
    <s v="NATURAL"/>
  </r>
  <r>
    <n v="798"/>
    <x v="4"/>
    <s v="400-IP-085-2021"/>
    <s v="400-PS-1275-2021"/>
    <s v="PRESTACIÓN DE SERVICIOS DE APOYO PARA LAS ACTIVIDADES DE SUPERVISION Y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
    <n v="7500000"/>
    <n v="10000000"/>
    <n v="17500000"/>
    <s v="CONTRATADO"/>
    <d v="2021-12-31T00:00:00"/>
    <s v="NATURAL"/>
  </r>
  <r>
    <n v="799"/>
    <x v="4"/>
    <s v="400-IP-086-2021"/>
    <s v="400-PS-1276-2021"/>
    <s v="PRESTACIÓN DE SERVICIOS DE APOYO PARA LAS ACTIVIDADES DE SUPERVISION Y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
    <n v="7500000"/>
    <n v="10000000"/>
    <n v="17500000"/>
    <s v="CONTRATADO"/>
    <d v="2021-12-31T00:00:00"/>
    <s v="NATURAL"/>
  </r>
  <r>
    <n v="800"/>
    <x v="4"/>
    <s v="400-IP-087-2021"/>
    <s v="400-PS-1277-2021"/>
    <s v="PRESTACIÓN DE SERVICIOS DE APOYO PARA LAS ACTIVIDADES DE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
    <n v="5400000"/>
    <n v="0"/>
    <n v="5400000"/>
    <s v="CONTRATADO"/>
    <d v="2021-08-31T00:00:00"/>
    <s v="NATURAL"/>
  </r>
  <r>
    <n v="801"/>
    <x v="4"/>
    <s v="400-IP-088-2021"/>
    <s v="400-PS-1278-2021"/>
    <s v="PRESTACIÓN DE SERVICIOS DE APOYO PARA LAS ACTIVIDADES DE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
    <n v="5400000"/>
    <n v="0"/>
    <n v="5400000"/>
    <s v="CONTRATADO"/>
    <d v="2021-08-31T00:00:00"/>
    <s v="NATURAL"/>
  </r>
  <r>
    <n v="802"/>
    <x v="4"/>
    <s v="400-IP-089-2021"/>
    <s v="400-PS-1279-2021"/>
    <s v="PRESTACIÓN DE SERVICIOS DE APOYO PARA LAS ACTIVIDADES DE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
    <n v="5400000"/>
    <n v="7200000"/>
    <n v="12600000"/>
    <s v="CONTRATADO"/>
    <d v="2021-12-31T00:00:00"/>
    <s v="NATURAL"/>
  </r>
  <r>
    <n v="803"/>
    <x v="4"/>
    <s v="400-IP-090-2021"/>
    <s v="400-PS-1280-2021"/>
    <s v="PRESTACIÓN DE SERVICIOS DE APOYO PARA LAS ACTIVIDADES DE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
    <n v="5400000"/>
    <n v="0"/>
    <n v="5400000"/>
    <s v="CONTRATADO"/>
    <d v="2021-08-31T00:00:00"/>
    <s v="NATURAL"/>
  </r>
  <r>
    <n v="804"/>
    <x v="4"/>
    <s v="400-IP-091-2021"/>
    <s v="400-PS-1421-2021"/>
    <s v="PRESTACIÓN DE SERVICIOS PROFESIONALES CON EL PROPÓSITO DE LIDERAR Y GARANTIZAR LA ACTUALIZACIÓN DEL INVENTARIO DE HARDWARE, SOFTWARE E INFRAESTRUCTURA DE LOS CENTROS DE DATOS A FIN DE MEJORAR Y/O MODIFICAR LOS INDICADORES DE GESTION Y PLANES OPERATIVOS, ACTUALIZANDO DE FORMA PERMANENTE LA DOCUMENTACIÓN DE LA INFRAESTRUCTURA TECNOLÓGICA PARA LOS SERVICIOS IP NECESARIOS PARA EL FUNCIONAMIENTO DEL SERVICIO DE INTERNET BANDA ANCHA, IPTV Y CENTROS DE DATOS HÍBRIDOS, DE IGUAL FORMA APOYAR LAS INVESTIGACIONES DE SEGURIDAD QUE SON REQUERIDAS POR EL MINTIC Y LOS MULTIPLES ENTES DE CONTROL NACIONALES."/>
    <n v="19020000"/>
    <n v="0"/>
    <n v="19020000"/>
    <s v="CONTRATADO"/>
    <d v="2021-12-31T00:00:00"/>
    <s v="NATURAL"/>
  </r>
  <r>
    <n v="805"/>
    <x v="4"/>
    <s v="400-IP-092-2021"/>
    <s v="400-PS-1422-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7160000"/>
    <n v="0"/>
    <n v="17160000"/>
    <s v="CONTRATADO"/>
    <d v="2021-12-31T00:00:00"/>
    <s v="NATURAL"/>
  </r>
  <r>
    <n v="806"/>
    <x v="4"/>
    <s v="400-IP-093-2021"/>
    <s v="400-PS-1423-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7160000"/>
    <n v="0"/>
    <n v="17160000"/>
    <s v="CONTRATADO"/>
    <d v="2021-12-31T00:00:00"/>
    <s v="NATURAL"/>
  </r>
  <r>
    <n v="807"/>
    <x v="4"/>
    <s v="400-IP-094-2021"/>
    <s v="400-PS-1489-2021"/>
    <s v="PRESTACIÓN DE SERVICIOS TÉCNICOS DE APOYO EN LA UNIDAD COMERCIAL DE EMCALI EICE ESP CON EL FIN DE REALIZAR ACTIVIDADES DEL BACKOFFICE, EN LOS ASUNTOS RELACIONADOS CON LA VENTA Y POSTVENTA A GRANDES CLIENTES, CON EL PROPÓSITO DE INCREMENTAR LA BASE DE DATOS DE CLIENTES ACTIVOS DE LOS PRODUCTOS QUE COMPONEN EL PORTAFOLIO DE SERVICIOS DE TELECOMUNICACIONES DE EMCALI EICE ESP."/>
    <n v="17160000"/>
    <n v="0"/>
    <n v="17160000"/>
    <s v="CONTRATADO"/>
    <d v="2021-12-31T00:00:00"/>
    <s v="NATURAL"/>
  </r>
  <r>
    <n v="808"/>
    <x v="4"/>
    <s v="400-IP-095-2021"/>
    <s v="400-PS-1487-2021"/>
    <s v="PRESTACIÓN DE SERVICIOS DE APOYO PARA LAS ACTIVIDADES DE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
    <n v="10800000"/>
    <n v="0"/>
    <n v="10800000"/>
    <s v="CONTRATADO"/>
    <d v="2021-12-31T00:00:00"/>
    <s v="NATURAL"/>
  </r>
  <r>
    <n v="809"/>
    <x v="4"/>
    <s v="400-IP-096-2021"/>
    <s v="400-PS-1488-2021"/>
    <s v="PRESTACIÓN DE SERVICIOS DE APOYO PARA LAS ACTIVIDADES DE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
    <n v="10800000"/>
    <n v="0"/>
    <n v="10800000"/>
    <s v="CONTRATADO"/>
    <d v="2021-12-31T00:00:00"/>
    <s v="NATURAL"/>
  </r>
  <r>
    <n v="810"/>
    <x v="4"/>
    <s v="400-IP-097-2021"/>
    <s v="400-PS-1492-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7160000"/>
    <n v="0"/>
    <n v="17160000"/>
    <s v="CONTRATADO"/>
    <d v="2021-12-31T00:00:00"/>
    <s v="NATURAL"/>
  </r>
  <r>
    <n v="811"/>
    <x v="4"/>
    <s v="400-IP-098-2021"/>
    <s v="400-PS-1490-2021"/>
    <s v="PRESTAR SERVICIOS TECNICOS PARA BRINDAR APOYO A LA UNIDAD COMERCIAL, EN LOS ASUNTOS RELACIONADOS CON LA VENTA DE PRODUCTOS Y/O SERVICIOS PARA EL SEGMENTO EMPRESARIAL, MATRICULADA EN EL PLAN DE ACCIÓN DE LA UENTIC, REALIZANDO ACTIVIDADES DEL BACKOFFICE EN LOS ASUNTOS CON LA VENTA Y POSTVENTA A CLIENTES DEL SEGMENTO DE LAS PYMES."/>
    <n v="14100000"/>
    <n v="0"/>
    <n v="14100000"/>
    <s v="CONTRATADO"/>
    <d v="2021-12-31T00:00:00"/>
    <s v="NATURAL"/>
  </r>
  <r>
    <n v="812"/>
    <x v="4"/>
    <s v="400-IP-099-2021"/>
    <s v="400-PS-1491-2021"/>
    <s v="PRESTAR SERVICIOS TECNICOS PARA BRINDAR APOYO A LA UNIDAD COMERCIAL, EN LOS ASUNTOS RELACIONADOS CON LA VENTA DE PRODUCTOS Y/O SERVICIOS PARA EL SEGMENTO EMPRESARIAL, MATRICULADA EN EL PLAN DE ACCIÓN DE LA UENTIC, REALIZANDO ACTIVIDADES DEL BACKOFFICE EN LOS ASUNTOS CON LA VENTA Y POSTVENTA A CLIENTES DEL SEGMENTO DE LAS PYMES."/>
    <n v="14100000"/>
    <n v="0"/>
    <n v="14100000"/>
    <s v="CONTRATADO"/>
    <d v="2021-12-31T00:00:00"/>
    <s v="NATURAL"/>
  </r>
  <r>
    <n v="813"/>
    <x v="4"/>
    <s v="400-IP-100-2021"/>
    <s v="400-PS-1615-2021"/>
    <s v="PRESTACION DE SERVICIOS PROFESIONALES CON EL FIN DE ASUMIR LA REPRESENTACIÓN JUDICIAL DE EMCALI EICE ESP EN SU COMPONENTE DE LA UNIDAD ESTRATÉGICA DEL NEGOCIO DE TECNOLOGIAS Y COMUNICACIÓN Y CON EL APOYO DEL DEPARTAMENTO DE SEGURIDAD DE EMCALI, PARA ACTUAR ANTE TODAS LAS AUTORIDADES VINCULADAS A LA JURISDICCIÓN PENAL DE LA RAMA JUDICIAL Y POLICIVAS DEL PODER PÚBLICO."/>
    <n v="24500000"/>
    <n v="0"/>
    <n v="24500000"/>
    <s v="CONTRATADO"/>
    <d v="2021-12-31T00:00:00"/>
    <s v="NATURAL"/>
  </r>
  <r>
    <n v="814"/>
    <x v="4"/>
    <s v="400-IP-101-2021"/>
    <s v="400-PS-1540-2021"/>
    <s v="PRESTAR SERVICIOS PARA BRINDAR APOYO A LA UNIDAD COMERCIAL, EN LOS ASUNTOS RELACIONADOS CON LA VENTA DE PRODUCTOS Y/O SERVICIOS PARA EL SEGMENTO EMPRESARIAL, MATRICULADA EN EL PLAN DE ACCIÓN DE LA UENTIC, REALIZANDO ACTIVIDADES DEL BACKOFFICE EN LOS ASUNTOS CON LA VENTA Y POSTVENTA A CLIENTES DEL SEGMENTO DE LAS PYMES."/>
    <n v="12654000"/>
    <n v="0"/>
    <n v="12654000"/>
    <s v="CONTRATADO"/>
    <d v="2021-12-31T00:00:00"/>
    <s v="NATURAL"/>
  </r>
  <r>
    <n v="815"/>
    <x v="4"/>
    <s v="400-IP-102-2021"/>
    <s v="400-PS-1541-2021"/>
    <s v="PRESTAR SERVICIOS PARA BRINDAR APOYO A LA UNIDAD COMERCIAL, EN LOS ASUNTOS RELACIONADOS CON LA VENTA DE PRODUCTOS Y/O SERVICIOS PARA EL SEGMENTO EMPRESARIAL, MATRICULADA EN EL PLAN DE ACCIÓN DE LA UENTIC, REALIZANDO ACTIVIDADES DEL BACKOFFICE EN LOS ASUNTOS CON LA VENTA Y POSTVENTA A CLIENTES DEL SEGMENTO DE LAS PYMES."/>
    <n v="12654000"/>
    <n v="0"/>
    <n v="12654000"/>
    <s v="CONTRATADO"/>
    <d v="2021-12-31T00:00:00"/>
    <s v="NATURAL"/>
  </r>
  <r>
    <n v="816"/>
    <x v="4"/>
    <s v="400-IP-103-2021"/>
    <s v="400-PS-1542-2021"/>
    <s v="PRESTAR SERVICIOS PARA BRINDAR APOYO A LA UNIDAD COMERCIAL, EN LOS ASUNTOS RELACIONADOS CON LA VENTA DE PRODUCTOS Y/O SERVICIOS PARA EL SEGMENTO EMPRESARIAL, MATRICULADA EN EL PLAN DE ACCIÓN DE LA UENTIC, REALIZANDO ACTIVIDADES DEL BACKOFFICE EN LOS ASUNTOS CON LA VENTA Y POSTVENTA A CLIENTES DEL SEGMENTO DE LAS PYMES."/>
    <n v="12654000"/>
    <n v="0"/>
    <n v="12654000"/>
    <s v="CONTRATADO"/>
    <d v="2021-12-31T00:00:00"/>
    <s v="NATURAL"/>
  </r>
  <r>
    <n v="817"/>
    <x v="4"/>
    <s v="400-IP-104-2021"/>
    <s v="400-PS-1543-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18"/>
    <x v="4"/>
    <s v="400-IP-105-2021"/>
    <s v="400-PS-1544-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19"/>
    <x v="4"/>
    <s v="400-IP-106-2021"/>
    <s v="400-PS-1545-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20"/>
    <x v="4"/>
    <s v="400-IP-107-2021"/>
    <s v="400-PS-1546-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21"/>
    <x v="4"/>
    <s v="400-IP-108-2021"/>
    <s v="400-PS-1547-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22"/>
    <x v="4"/>
    <s v="400-IP-109-2021"/>
    <s v="400-PS-1548-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23"/>
    <x v="4"/>
    <s v="400-IP-110-2021"/>
    <s v="400-PS-1549-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24"/>
    <x v="4"/>
    <s v="400-IP-111-2021"/>
    <s v="400-PS-1550-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25"/>
    <x v="4"/>
    <s v="400-IP-112-2021"/>
    <s v="400-PS-1551-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26"/>
    <x v="4"/>
    <s v="400-IP-113-2021"/>
    <s v="400-PS-1552-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27"/>
    <x v="4"/>
    <s v="400-IP-114-2021"/>
    <s v="400-PS-1553-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28"/>
    <x v="4"/>
    <s v="400-IP-115-2021"/>
    <s v="400-PS-1554-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29"/>
    <x v="4"/>
    <s v="400-IP-116-2021"/>
    <s v="400-PS-1555-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30"/>
    <x v="4"/>
    <s v="400-IP-117-2021"/>
    <s v="400-PS-1556-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31"/>
    <x v="4"/>
    <s v="400-IP-118-2021"/>
    <s v="400-PS-1557-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32"/>
    <x v="4"/>
    <s v="400-IP-119-2021"/>
    <s v="400-PS-1558-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33"/>
    <x v="4"/>
    <s v="400-IP-120-2021"/>
    <s v="400-PS-1559-2021"/>
    <s v="PRESTACIÓN DE SERVICIOS TECNICOS DE APOYO PARA FIDELIZAR Y RETENER CLIENTES, REALIZANDO ACTIVIDADES DE ATENCIÓN  TELEFONICA PARA RECEPCIONAR, DIAGNOSTICAR, PROBAR, ENRUTAR Y CERRAR REPORTES DE FALLA; ASI COMO ENRUTAR Y/O CERRAR INSTALACIONES. ADEMAS DE GENERAR INFORMES ESTADÍSTICOS."/>
    <n v="11750000"/>
    <n v="0"/>
    <n v="11750000"/>
    <s v="CONTRATADO"/>
    <d v="2021-12-31T00:00:00"/>
    <s v="NATURAL"/>
  </r>
  <r>
    <n v="834"/>
    <x v="4"/>
    <s v="400-IP-121-2021"/>
    <s v="400-PS-1560-2021"/>
    <s v="PRESTACIÓN DE SERVICIOS DE APOYO PARA FIDELIZAR Y RETENER CLIENTES, REALIZANDO ACTIVIDADES DE ATENCIÓN  TELEFONICA PARA RECEPCIONAR, DIAGNOSTICAR, PROBAR, ENRUTAR Y CERRAR REPORTES DE FALLA; ASI COMO ENRUTAR Y/O CERRAR INSTALACIONES. "/>
    <n v="10545000"/>
    <n v="0"/>
    <n v="10545000"/>
    <s v="CONTRATADO"/>
    <d v="2021-12-31T00:00:00"/>
    <s v="NATURAL"/>
  </r>
  <r>
    <n v="835"/>
    <x v="4"/>
    <s v="400-IP-122-2021"/>
    <s v="400-PS-1561-2021"/>
    <s v="PRESTACIÓN DE SERVICIOS DE APOYO PARA FIDELIZAR Y RETENER CLIENTES, REALIZANDO ACTIVIDADES DE ATENCIÓN  TELEFONICA PARA RECEPCIONAR, DIAGNOSTICAR, PROBAR, ENRUTAR Y CERRAR REPORTES DE FALLA; ASI COMO ENRUTAR Y/O CERRAR INSTALACIONES. "/>
    <n v="10545000"/>
    <n v="0"/>
    <n v="10545000"/>
    <s v="CONTRATADO"/>
    <d v="2021-12-31T00:00:00"/>
    <s v="NATURAL"/>
  </r>
  <r>
    <n v="836"/>
    <x v="4"/>
    <s v="400-IP-123-2021"/>
    <s v="400-PS-1562-2021"/>
    <s v="PRESTACIÓN DE SERVICIOS DE APOYO PARA FIDELIZAR Y RETENER CLIENTES, REALIZANDO ACTIVIDADES DE ATENCIÓN  TELEFONICA PARA RECEPCIONAR, DIAGNOSTICAR, PROBAR, ENRUTAR Y CERRAR REPORTES DE FALLA; ASI COMO ENRUTAR Y/O CERRAR INSTALACIONES. "/>
    <n v="10545000"/>
    <n v="0"/>
    <n v="10545000"/>
    <s v="CONTRATADO"/>
    <d v="2021-12-31T00:00:00"/>
    <s v="NATURAL"/>
  </r>
  <r>
    <n v="837"/>
    <x v="4"/>
    <s v="400-IP-124-2021"/>
    <s v="400-PS-1563-2021"/>
    <s v="PRESTACIÓN DE SERVICIOS DE APOYO PARA FIDELIZAR Y RETENER CLIENTES, REALIZANDO ACTIVIDADES DE ATENCIÓN  TELEFONICA PARA RECEPCIONAR, DIAGNOSTICAR, PROBAR, ENRUTAR Y CERRAR REPORTES DE FALLA; ASI COMO ENRUTAR Y/O CERRAR INSTALACIONES. "/>
    <n v="10545000"/>
    <n v="0"/>
    <n v="10545000"/>
    <s v="CONTRATADO"/>
    <d v="2021-12-31T00:00:00"/>
    <s v="NATURAL"/>
  </r>
  <r>
    <n v="838"/>
    <x v="4"/>
    <s v="400-IP-125-2021"/>
    <s v="400-PS-1564-2021"/>
    <s v="PRESTACIÓN DE SERVICIOS DE APOYO PARA FIDELIZAR Y RETENER CLIENTES, REALIZANDO ACTIVIDADES DE ATENCIÓN  TELEFONICA PARA RECEPCIONAR, DIAGNOSTICAR, PROBAR, ENRUTAR Y CERRAR REPORTES DE FALLA; ASI COMO ENRUTAR Y/O CERRAR INSTALACIONES. "/>
    <n v="10545000"/>
    <n v="0"/>
    <n v="10545000"/>
    <s v="CONTRATADO"/>
    <d v="2021-12-31T00:00:00"/>
    <s v="NATURAL"/>
  </r>
  <r>
    <n v="839"/>
    <x v="4"/>
    <s v="400-IP-126-2021"/>
    <s v="400-PS-1565-2021"/>
    <s v="PRESTACIÓN DE SERVICIOS DE APOYO PARA FIDELIZAR Y RETENER CLIENTES, REALIZANDO ACTIVIDADES DE ATENCIÓN TELEFONICA PARA RECEPCIONAR, DIAGNOSTICAR, PROBAR, ENRUTAR Y CERRAR REPORTES DE FALLA; ASI COMO ENRUTAR Y/O CERRAR INSTALACIONES. "/>
    <n v="10545000"/>
    <n v="0"/>
    <n v="10545000"/>
    <s v="CONTRATADO"/>
    <d v="2021-12-31T00:00:00"/>
    <s v="NATURAL"/>
  </r>
  <r>
    <n v="840"/>
    <x v="4"/>
    <s v="400-IP-127-2021"/>
    <s v="400-PS-1805-2021"/>
    <s v="PRESTACIÓN DE SERVICIOS PROFESIONALES PARA CONFIGURAR Y OPERAR LAS APLICACIÓNES DE MONITOREO CACTI Y ZABBIX NECESARIAS PARA EL MONITOREO DE: LA RED NGN, LOS DATACENTERS DE LIMONAR, SAN FERNANDO Y LAS PLATAFORMAS DE SERVICIOS DE VOZ, DATOS E IPTV DE LOS CLIENTES CARRIER, ISP Y PRSTM DE EMCALI."/>
    <n v="12680000"/>
    <n v="0"/>
    <n v="12680000"/>
    <s v="CONTRATADO"/>
    <d v="2021-12-31T00:00:00"/>
    <s v="NATURAL"/>
  </r>
  <r>
    <n v="841"/>
    <x v="4"/>
    <s v="400-IP-128-2021"/>
    <s v="400-PS-1806-2021"/>
    <s v="PRESTACIÓN DE SERVICIOS TÉCNICOS PARA APOYAR LA UNIDAD DE MANTENIMIENTO DE LA RED FÍSICA DE LA UENTIC, EN EL PROCESO DE RECEPCIÓN, DIAGNÓSTICO, REPARACIÓN, CONTROL, MANTENIMIENTO Y ALISTAMIENTO DE LOS EQUIPOS TERMINALES ACTIVOS Y DEMÁS ACTIVIDADES DESARROLLADAS EN EL LABORATORIO DE CPE’S."/>
    <n v="10720000"/>
    <n v="0"/>
    <n v="10720000"/>
    <s v="CONTRATADO"/>
    <d v="2021-12-31T00:00:00"/>
    <s v="NATURAL"/>
  </r>
  <r>
    <n v="842"/>
    <x v="4"/>
    <s v="400-IP-129-2021"/>
    <s v="400-PS-1802-2021"/>
    <s v="PRESTACIÓN DE SERVICIOS DE APOYO PARA FIDELIZAR Y RETENER CLIENTES, REALIZANDO ACTIVIDADES DE ATENCIÓN TELEFONICA PARA RECEPCIONAR, DIAGNOSTICAR, PROBAR, ENRUTAR Y CERRAR REPORTES DE FALLA; ASI COMO ENRUTAR Y/O CERRAR INSTALACIONES. "/>
    <n v="8436000"/>
    <n v="0"/>
    <n v="8436000"/>
    <s v="CONTRATADO"/>
    <d v="2021-12-31T00:00:00"/>
    <s v="NATURAL"/>
  </r>
  <r>
    <n v="843"/>
    <x v="4"/>
    <s v="400-IP-130-2021"/>
    <s v="400-PS-1804-2021"/>
    <s v="PRESTACIÓN DE SERVICIOS DE APOYO PARA EJECUTAR LAS ACTIVIDADES DE SEGUIMIENTO Y GESTIÓN DE LA COLA COMERCIAL, COLA SMQR O CUALQUIER COLA QUE SE CREE PARA ATENCIÓN DE CLIENTES COMO TAMBIÉN APOYO EN LA GESTIÓN DE RECUPERACIÓN DE SOLICITUDES DE VENTA QUE SE PUEDAN PERDER POR INCONVENIENTES EN ALGÚN PROCESO DE SU CICLO COMERCIAL."/>
    <n v="8436000"/>
    <n v="0"/>
    <n v="8436000"/>
    <s v="CONTRATADO"/>
    <d v="2021-12-31T00:00:00"/>
    <s v="NATURAL"/>
  </r>
  <r>
    <n v="844"/>
    <x v="4"/>
    <s v="400-IP-131-2021"/>
    <s v="400-PS-1803-2021"/>
    <s v="PRESTACIÓN DE SERVICIOS PROFESIONALES PARA APOYAR A LA SUBGERENCIA DE DESARROLLO TECNOLÓGICO DE LA UNIDAD ESTRATEGICA DE NEGOCIO DE TECNOLOGIAS DE LA INFORMACION Y COMUNICACION  A TRAVÉS DE LA IMPLEMENTACIÓN, SEGUIMIENTO Y CONTROL A LA GESTIÓN ADMINISTRATIVA, QUE PERMITAN CONTROLAR LAS ACTIVIDADES PROPIAS DE LAS ÁREAS."/>
    <n v="19520000"/>
    <n v="0"/>
    <n v="19520000"/>
    <s v="CONTRATADO"/>
    <d v="2021-12-31T00:00:00"/>
    <s v="NATURAL"/>
  </r>
  <r>
    <n v="845"/>
    <x v="4"/>
    <s v="400-IP-132-2021"/>
    <s v="400-PS-1807-2021"/>
    <s v="PRESTAR SERVICIOS TECNICOS PARA BRINDAR APOYO A LA UNIDAD COMERCIAL, EN LOS ASUNTOS RELACIONADOS CON LA VENTA DE PRODUCTOS Y/O SERVICIOS PARA EL SEGMENTO EMPRESARIAL, MATRICULADA EN EL PLAN DE ACCIÓN DE LA UENTIC, REALIZANDO ACTIVIDADES DEL BACKOFFICE EN LOS ASUNTOS CON LA VENTA Y POSTVENTA A CLIENTES DEL SEGMENTO DE LAS PYMES."/>
    <n v="9400000"/>
    <n v="0"/>
    <n v="9400000"/>
    <s v="CONTRATADO"/>
    <d v="2021-12-31T00:00:00"/>
    <s v="NATURAL"/>
  </r>
  <r>
    <n v="846"/>
    <x v="4"/>
    <s v="400-IP-133-2021"/>
    <s v="400-PS-1808-2021"/>
    <s v="PRESTAR SERVICIOS PARA BRINDAR APOYO A LA UNIDAD COMERCIAL, EN LOS ASUNTOS RELACIONADOS CON LA VENTA DE PRODUCTOS Y/O SERVICIOS PARA EL SEGMENTO EMPRESARIAL, MATRICULADA EN EL PLAN DE ACCIÓN DE LA UENTIC, REALIZANDO ACTIVIDADES DEL BACKOFFICE EN LOS ASUNTOS CON LA VENTA Y POSTVENTA A CLIENTES DEL SEGMENTO DE LAS PYMES."/>
    <n v="8436000"/>
    <n v="0"/>
    <n v="8436000"/>
    <s v="CONTRATADO"/>
    <d v="2021-12-31T00:00:00"/>
    <s v="NATURAL"/>
  </r>
  <r>
    <n v="847"/>
    <x v="4"/>
    <s v="400-IP-134-2021"/>
    <s v="400-PS-1877-2021"/>
    <s v="PRESTACIÓN DE SERVICIOS PROFESIONALES EN EMCALI EICE ESP CUYO OBJETIVO ES APOYAR EN LA GESTIÓN DE LA CONSECUCION DE LOS BIENES, RECURSOS  Y SERVICIOS REQUERIDOS PARA LA OPERACION, MANTENIMIENTO Y MEJORAMIENTO DE LAS PLATAFORMAS E INFRAESTRUCTURA TECNOLÓGICA PARA LOS SERVICIOS DETELECOMUNICACIONES PRESTADOS POR EMCALI."/>
    <n v="14640000"/>
    <n v="0"/>
    <n v="14640000"/>
    <s v="CONTRATADO"/>
    <d v="2021-12-31T00:00:00"/>
    <s v="NATURAL"/>
  </r>
  <r>
    <n v="848"/>
    <x v="4"/>
    <s v="400-IP-135-2021"/>
    <s v="400-PS-1878-2021"/>
    <s v="PRESTACIÓN DE SERVICIOS DE APOYO PARA LAS ACTIVIDADES DE VENTA, DE LOS PRODUCTOS OFRECIDOS EN EL PORTAFOLIO DE UNIDAD ESTRATÉGICA NEGOCIO DE TECNOLOGÍAS Y COMUNICACIÓN DE EMCALI EICE ESP, EN SU ÁREA DE COBERTURA Y EN LAS ZONAS ESPECÍFICAS DEFINIDAS EN EL PRESENTE PROCESO CONTRACTUAL, CUMPLIENDO LA NORMATIVIDAD VIGENTE Y LOGRAR CRECIMIENTO EN LOS INGRESOS DE LA GERENCIA UNIDAD ESTRATÉGICA NEGOCIO DE TECNOLOGÍAS Y COMUNICACIÓN. "/>
    <n v="5400000"/>
    <n v="0"/>
    <n v="5400000"/>
    <s v="CONTRATADO"/>
    <d v="2021-12-31T00:00:00"/>
    <s v="NATURAL"/>
  </r>
  <r>
    <n v="849"/>
    <x v="4"/>
    <s v="400-IP-136-2021"/>
    <s v="400-PS-1889-2021"/>
    <s v="PRESTACIÓN DE SERVICIOS PROFESIONALES PARA BRINDAR APOYO JURÍDICO Y DE TIPO REGULATORIO A LAS ACTIVIDADES QUE SE LLEVAN A CABO EN EL  ÁREA DE REGULACIÓN TIC DE LA UNIDAD DE PROSPECTIVA Y DESARROLLO DEL NEGOCIO DE LA UNIDAD ESTRATÉGICA DE NEGOCIO DE TECNOLOGÍA Y COMUNICACIONES."/>
    <n v="9510000"/>
    <n v="0"/>
    <n v="9510000"/>
    <s v="CONTRATADO"/>
    <d v="2021-12-31T00:00:00"/>
    <s v="NATURAL"/>
  </r>
  <r>
    <n v="850"/>
    <x v="5"/>
    <s v="500-IP-0001-2021"/>
    <s v="500-PS-0273-2021"/>
    <s v="Prestación de servicios profesionales especializados para apoyar las actividades de seguimiento inspecciòn supervisiòn yo interventoria en sitio control del cumplimiento del plan de calidad seguridad en el trabajo y bienestar laboral en el proceso de planeación ejecución diseños en obra construcciones y demás actividades de obra civil desarrolladas en subestaciones y líneas que demanden los proyectos del Plan de Expansión 20152024 aprobado por la UPME y por EMCALI"/>
    <n v="30568852"/>
    <n v="0"/>
    <n v="30568852"/>
    <s v="CONTRATADO"/>
    <d v="2021-02-19T00:00:00"/>
    <s v="NATURAL"/>
  </r>
  <r>
    <n v="851"/>
    <x v="5"/>
    <s v="500-IP-0002-2021"/>
    <s v="500-PS-0274-2021"/>
    <s v="Prestación de servicios profesionales especializados para el apoyo en el seguimiento y control de los diferentes proyectos del plan de expansión durante las etapas de planeación ejecución diseños técnicos construcciones demás actividades que demanden los proyectos del Plan de Expansión 20152024 aprobado por la UPME y por EMCALI"/>
    <n v="21447159"/>
    <n v="23429628"/>
    <n v="44876787"/>
    <s v="CONTRATADO"/>
    <d v="2021-12-31T00:00:00"/>
    <s v="NATURAL"/>
  </r>
  <r>
    <n v="852"/>
    <x v="5"/>
    <s v="500-IP-0003-2021"/>
    <s v="500-PS-0284-2021"/>
    <s v="Prestación de servicios profesionales para apoyar en el seguimiento y control de los proyectos  del plan de Expansión"/>
    <n v="17440621"/>
    <n v="19026132"/>
    <n v="36466753"/>
    <s v="CONTRATADO"/>
    <d v="2021-12-31T00:00:00"/>
    <s v="NATURAL"/>
  </r>
  <r>
    <n v="853"/>
    <x v="5"/>
    <s v="500-IP-0004-2021"/>
    <s v="500-PS-0655-2021"/>
    <s v="Prestación de servicios profesionales especializados para apoyar en la gestión y control de los  aspectos financieros relacionados con los procesos de la Unidad de Alumbrado Público"/>
    <n v="27789865"/>
    <n v="33347838.5"/>
    <n v="61137703.5"/>
    <s v="CONTRATADO"/>
    <d v="2021-12-31T00:00:00"/>
    <s v="NATURAL"/>
  </r>
  <r>
    <n v="854"/>
    <x v="5"/>
    <s v="500-IP-0005-2021"/>
    <s v="500-PS-0275-2021"/>
    <s v="Prestación de servicios profesionales especializados para apoyar en la gestión y control de los  aspectos técnicos relacionados con los procesos de la Unidad de Alumbrado Público"/>
    <n v="30568852"/>
    <n v="30568852"/>
    <n v="61137704"/>
    <s v="CONTRATADO"/>
    <d v="2021-12-15T00:00:00"/>
    <s v="NATURAL"/>
  </r>
  <r>
    <n v="855"/>
    <x v="5"/>
    <s v="500-IP-0006-2021"/>
    <s v="500-PS-0510-2021"/>
    <s v="Prestación de servicios de apoyo profesional a la unidad de operaciones en las actividades de gestión del centro de control de energía"/>
    <n v="20571940"/>
    <n v="24686328"/>
    <n v="45258268"/>
    <s v="CONTRATADO"/>
    <d v="2021-12-31T00:00:00"/>
    <s v="NATURAL"/>
  </r>
  <r>
    <n v="856"/>
    <x v="5"/>
    <s v="500-IP-0007-2021"/>
    <s v="500-PS-0512-2021"/>
    <s v="Prestación de servicios de apoyo profesional a la Unidad de operación en las actividades de elaboración de informes reportes actualización de la base de datos técnica y de usuarios y desarrollo de procedimientos para la automatización de proceso"/>
    <n v="16908945"/>
    <n v="20290734.5"/>
    <n v="37199679.5"/>
    <s v="CONTRATADO"/>
    <d v="2021-12-31T00:00:00"/>
    <s v="NATURAL"/>
  </r>
  <r>
    <n v="857"/>
    <x v="5"/>
    <s v="500-IP-0008-2021"/>
    <s v="500-PS-0276-2021"/>
    <s v="Prestación de servicios profesionales especializados en aspectos técnicos comerciales ofreciendo el portafolio de servicios energéticos proponiendo soluciones para las  necesidades y requerimientos a clientes del Mercado Empresarial Regulado  de Energía  atendidos por EMCALI"/>
    <n v="25143481"/>
    <n v="22857710"/>
    <n v="48001191"/>
    <s v="CONTRATADO"/>
    <d v="2021-11-30T00:00:00"/>
    <s v="NATURAL"/>
  </r>
  <r>
    <n v="858"/>
    <x v="5"/>
    <s v="500-IP-0009-2021"/>
    <s v="500-PS-0340-2021"/>
    <s v="Prestación de servicios profesionales para la ejecución y desarrollo de actividades en los procesos de fidelización de clientes y venta de servicios.  "/>
    <n v="15221370"/>
    <n v="18265644"/>
    <n v="33487014"/>
    <s v="CONTRATADO"/>
    <d v="2021-12-31T00:00:00"/>
    <s v="NATURAL"/>
  </r>
  <r>
    <n v="859"/>
    <x v="5"/>
    <s v="500-IP-0010-2021"/>
    <s v="500-PS-0338-2021"/>
    <s v="PRESTACIÓN DE SERVICIOS DE APOYO A LA EJECUCIÓN Y DESARROLLO DE ACTIVIDADES DE CARÁCTER ADMINISTRATIVO RELACIONADAS CON LOS PROCESOS DEL ÁREA."/>
    <n v="10548070"/>
    <n v="11602877"/>
    <n v="22150947"/>
    <s v="CONTRATADO"/>
    <d v="2021-12-15T00:00:00"/>
    <s v="NATURAL"/>
  </r>
  <r>
    <n v="860"/>
    <x v="5"/>
    <s v="500-IP-0011-2021"/>
    <s v="500-PS-0277-2021"/>
    <s v="Prestación de servicios profesionales especializados para el apoyo en las actividades de supervisión y control en la ejecución de las actividades del proyecto de reducción de pérdidas no técnicas de energía."/>
    <n v="30568852"/>
    <n v="33347838"/>
    <n v="63916690"/>
    <s v="CONTRATADO"/>
    <d v="2021-12-31T00:00:00"/>
    <s v="NATURAL"/>
  </r>
  <r>
    <n v="861"/>
    <x v="5"/>
    <s v="500-IP-0012-2021"/>
    <s v="500-PS-0278-2021"/>
    <s v="Prestación de servicios profesionales especializados para el apoyo en las actividades de supervisión y control en la ejecución de las actividades del proyecto de reducción de pérdidas no técnicas de energía."/>
    <n v="30568852"/>
    <n v="30568851.5"/>
    <n v="61137703.5"/>
    <s v="CONTRATADO"/>
    <d v="2021-12-15T00:00:00"/>
    <s v="NATURAL"/>
  </r>
  <r>
    <n v="862"/>
    <x v="5"/>
    <s v="500-IP-0013-2021"/>
    <s v="500-PS-0279-2021"/>
    <s v="Prestación de servicios profesionales especializados para el apoyo en las actividades de supervisión y control en la ejecución de las actividades del proyecto de reducción de pérdidas no técnicas de energía. "/>
    <n v="30568852"/>
    <n v="33347838.5"/>
    <n v="63916690.5"/>
    <s v="CONTRATADO"/>
    <d v="2021-12-31T00:00:00"/>
    <s v="NATURAL"/>
  </r>
  <r>
    <n v="863"/>
    <x v="5"/>
    <s v="500-IP-0014-2021"/>
    <s v="500-PS-0280-2021"/>
    <s v="Prestación de Servicios profesionales para asesorar y desarrollar las actividades de mayor experticia en la implementación del sistema de medida inteligente en el proyecto de reducción de pérdidas no técnicas de energía. "/>
    <n v="37180605"/>
    <n v="40560660"/>
    <n v="77741265"/>
    <s v="CONTRATADO"/>
    <d v="2021-12-31T00:00:00"/>
    <s v="NATURAL"/>
  </r>
  <r>
    <n v="864"/>
    <x v="5"/>
    <s v="500-IP-0015-2021"/>
    <s v="500-PS-0285-2021"/>
    <s v="Prestación de servicios profesionales especializados para el apoyo en las actividades relacionadas con la administración del Sistema de Gestión de Calidad y el proyecto de reducción de pérdidas no técnicas de energía. "/>
    <n v="23946175"/>
    <n v="23946175"/>
    <n v="47892350"/>
    <s v="CONTRATADO"/>
    <d v="2021-12-15T00:00:00"/>
    <s v="NATURAL"/>
  </r>
  <r>
    <n v="865"/>
    <x v="5"/>
    <s v="500-IP-0016-2021"/>
    <s v="500-PS-0286-2021"/>
    <s v="Prestación de servicios profesionales especializados para el analisis economico y financiero para el modelamiento de planes de negocio estructuracion de nuevos productos y servicios de energia"/>
    <n v="30568852"/>
    <n v="30568852"/>
    <n v="61137704"/>
    <s v="CONTRATADO"/>
    <d v="2021-12-15T00:00:00"/>
    <s v="NATURAL"/>
  </r>
  <r>
    <n v="866"/>
    <x v="5"/>
    <s v="500-IP-0017-2021"/>
    <s v="500-PS-0341-2021"/>
    <s v="Prestación de servicios profesionales especializados para apoyar las actividades de seguimiento y control a la ejecución de Planes, Programas y Proyectos adscritos a la UENE. "/>
    <n v="27789865"/>
    <n v="33347838"/>
    <n v="61137703"/>
    <s v="CONTRATADO"/>
    <d v="2021-12-15T00:00:00"/>
    <s v="NATURAL"/>
  </r>
  <r>
    <n v="867"/>
    <x v="5"/>
    <s v="500-IP-0018-2021"/>
    <s v="500-PS-0287-2021"/>
    <s v="Prestación de servicios para el apoyo técnico en el desarrollo de los proyectos de Infraestructura Eléctrica a cargo de EMCALI EICE ESP"/>
    <n v="14747035"/>
    <n v="16087674"/>
    <n v="30834709"/>
    <s v="CONTRATADO"/>
    <d v="2021-12-31T00:00:00"/>
    <s v="NATURAL"/>
  </r>
  <r>
    <n v="868"/>
    <x v="5"/>
    <s v="500-IP-0019-2021"/>
    <s v="500-PS-0342-2021"/>
    <s v="Prestación de Servicio de apoyo a la supervisión en el desarrollo de los contratos de proyectos de Infraestructura Eléctrica de Media Tensión a cargo de EMCALI EICE ESP. "/>
    <n v="10548070"/>
    <n v="12657684"/>
    <n v="23205754"/>
    <s v="CONTRATADO"/>
    <d v="2021-12-31T00:00:00"/>
    <s v="NATURAL"/>
  </r>
  <r>
    <n v="869"/>
    <x v="5"/>
    <s v="500-IP-0020-2021"/>
    <s v="500-PS-0281-2021"/>
    <s v="Prestación de servicios de apoyo técnico al grupo de control al uso de la infraestructura del distribuidor de energia de EMCALI en las actividades de revisión y levantamiento en terreno de las redes y equipos de terceros que instalen en la infraestructurade EMCALI"/>
    <n v="15730655"/>
    <n v="17160714"/>
    <n v="32891369"/>
    <s v="CONTRATADO"/>
    <d v="2021-12-31T00:00:00"/>
    <s v="NATURAL"/>
  </r>
  <r>
    <n v="870"/>
    <x v="5"/>
    <s v="500-IP-0021-2021"/>
    <s v="500-PS-0282-2021"/>
    <s v="Prestación de servicios profesionales especializados para apoyar las actividades de coordinación verificación y control relacionadas con la implementación y seguimiento del Sistema de Gestión de Calidad ISOIEC 17025 implementado dentro del Laboratorio de Ensayos y Medidas Eléctricas y los requisitos de Trazabilidad Metrológica establecidos en la norma ISO 90012015"/>
    <n v="23429628"/>
    <n v="21477159"/>
    <n v="44906787"/>
    <s v="CONTRATADO"/>
    <d v="2021-12-15T00:00:00"/>
    <s v="NATURAL"/>
  </r>
  <r>
    <n v="871"/>
    <x v="5"/>
    <s v="500-IP-0022-2021"/>
    <s v="500-PS-0288-2021"/>
    <s v="Prestación de servicios profesionales especializados en aspectos técnicocomerciales con  presencia y asesoría permanente venta del portafolio de servicios energéticos a los clientes del mercado regulado de energía"/>
    <n v="26667333"/>
    <n v="17143286"/>
    <n v="43810619"/>
    <s v="CONTRATADO"/>
    <d v="2021-12-15T00:00:00"/>
    <s v="NATURAL"/>
  </r>
  <r>
    <n v="872"/>
    <x v="5"/>
    <s v="500-IP-0023-2021"/>
    <s v="500-PS-0283-2021"/>
    <s v="Prestación de servicios profesionales en aspectos técnicos comerciales ofreciendo el portafolio de servicios  energéticos proponiendo soluciones para las  necesidades y requerimientos de  los  clientes del Mercado Empresarial Regulado de Energía"/>
    <n v="15238476"/>
    <n v="7619238"/>
    <n v="22857714"/>
    <s v="CONTRATADO"/>
    <d v="2021-06-30T00:00:00"/>
    <s v="NATURAL"/>
  </r>
  <r>
    <n v="873"/>
    <x v="5"/>
    <s v="500-IP-0024-2021"/>
    <s v="500-PS-0343-2021"/>
    <s v="Prestación de Servicios profesionales especializados para apoyar la supervisión  de los proyectos de Infraestructura Eléctrica de Media Tensión  a cargo de EMCALI EICE ESP. "/>
    <n v="30568852"/>
    <n v="33347838"/>
    <n v="63916690"/>
    <s v="CONTRATADO"/>
    <d v="2021-12-31T00:00:00"/>
    <s v="NATURAL"/>
  </r>
  <r>
    <n v="874"/>
    <x v="5"/>
    <s v="500-IP-0025-2021"/>
    <s v="500-PS-0368-2021"/>
    <s v="Prestación de servicios profesionales para apoyar las actividades en la gestión control y seguimiento a la ejecución presupuestal de los proyectos de inversión y de funcionamiento y reportes de gastos"/>
    <n v="17440621"/>
    <n v="19026132"/>
    <n v="36466753"/>
    <s v="CONTRATADO"/>
    <d v="2021-12-31T00:00:00"/>
    <s v="NATURAL"/>
  </r>
  <r>
    <n v="875"/>
    <x v="5"/>
    <s v="500-IP-0026-2021"/>
    <s v="500-PS-0370-2021"/>
    <s v="Prestación de servicios profesionales especializados para apoyar la Unidad Comercial en aspectos técnicos y  comerciales"/>
    <n v="21477159"/>
    <n v="23429628"/>
    <n v="44906787"/>
    <s v="CONTRATADO"/>
    <d v="2021-12-31T00:00:00"/>
    <s v="NATURAL"/>
  </r>
  <r>
    <n v="876"/>
    <x v="5"/>
    <s v="500-IP-0027-2021"/>
    <s v="500-PS-0558-2021"/>
    <s v="Prestación de servicios de apoyo al grupo de control al uso de la infraestructura del distribuidor de energia de EMCALI EICE ESP en las actividades de revisión y levantamiento en terreno de las redes y equipos de terceros que instalen en la infraestructurade EMCALI"/>
    <n v="14300595"/>
    <n v="15730655"/>
    <n v="30031250"/>
    <s v="CONTRATADO"/>
    <d v="2021-12-15T00:00:00"/>
    <s v="NATURAL"/>
  </r>
  <r>
    <n v="877"/>
    <x v="5"/>
    <s v="500-IP-0028-2021"/>
    <s v="500-PS-0549-2021"/>
    <s v="Prestación de servicios de apoyo profesional especializado en la Unidad Estratégica de Negocio de Energía en las actividades de coordinacion seguimiento y control de los proyectos estratégicos de infraestructura del Sistema de Distribución Local de innovación y de nuevos negocios de Energía"/>
    <n v="27789865"/>
    <n v="27789865"/>
    <n v="55579730"/>
    <s v="CONTRATADO"/>
    <d v="2021-11-30T00:00:00"/>
    <s v="NATURAL"/>
  </r>
  <r>
    <n v="878"/>
    <x v="5"/>
    <s v="500-IP-0029-2021"/>
    <s v="500-PS-0547-2021"/>
    <s v="Prestación de servicios profesionales especializados en aspectos técnicos comerciales ofreciendo el portafolio de servicios energéticos proponiendo soluciones para las  necesidades y requerimientos a clientes del Mercado Empresarial Regulado  de Energía delos  segmento  Industrial clientes corporativos Centros Comerciales y Constructoras atendidas por EMCALI"/>
    <n v="20571940"/>
    <n v="24686328"/>
    <n v="45258268"/>
    <s v="CONTRATADO"/>
    <d v="2021-12-31T00:00:00"/>
    <s v="NATURAL"/>
  </r>
  <r>
    <n v="879"/>
    <x v="5"/>
    <s v="500-IP-0031-2021"/>
    <s v="500-PS-0561-2021"/>
    <s v="Prestación de servicios profesionales para la ejecución y desarrollo de actividades en los procesos de fidelización de clientes y venta de servicios"/>
    <n v="15221370"/>
    <n v="15221370"/>
    <n v="30442740"/>
    <s v="CONTRATADO"/>
    <d v="2021-11-30T00:00:00"/>
    <s v="NATURAL"/>
  </r>
  <r>
    <n v="880"/>
    <x v="5"/>
    <s v="500-IP-0032-2021"/>
    <s v="500-PS-0369-2021"/>
    <s v="Prestación de servicios profesionales especializados en aspectos técnicos comerciales ofreciendo el portafolio de servicios energéticos proponiendo soluciones para las necesidades y requerimientos de los clientes del Mercado Empresarial Regulado de Energíaen los segmentos de Medianos y pequeños establecimientos Comerciales y Pymes  atendidas por EMCALI"/>
    <n v="25143481"/>
    <n v="25143481"/>
    <n v="50286962"/>
    <s v="CONTRATADO"/>
    <d v="2021-12-15T00:00:00"/>
    <s v="NATURAL"/>
  </r>
  <r>
    <n v="881"/>
    <x v="5"/>
    <s v="500-IP-0033-2021"/>
    <s v="500-PS-0658-2021"/>
    <s v="Prestación de servicios de apoyo  a la Unidad de control de Energía en las actividades relacionadas con el Proyecto de Reducción de Pérdidas no técnicas de Energía."/>
    <n v="10548070"/>
    <n v="11602877"/>
    <n v="22150947"/>
    <s v="CONTRATADO"/>
    <d v="2021-12-15T00:00:00"/>
    <s v="NATURAL"/>
  </r>
  <r>
    <n v="882"/>
    <x v="5"/>
    <s v="500-IP-0034-2021"/>
    <s v="500-PS-0716-2021"/>
    <s v="Prestación de servicios profesionales para el apoyo en las actividades de seguimiento y control en la ejecución de las actividades del proyecto de reducción de pérdidas no técnicas de energía de la UENE"/>
    <n v="14269599"/>
    <n v="0"/>
    <n v="14269599"/>
    <s v="CONTRATADO"/>
    <d v="2021-06-30T00:00:00"/>
    <s v="NATURAL"/>
  </r>
  <r>
    <n v="883"/>
    <x v="5"/>
    <s v="500-IP-0036-2021"/>
    <s v="500-PS-0698-2021"/>
    <s v="Prestación de servicios profesionales para el apoyo en las actividades de seguimiento y control del proyecto de reducción de pérdidas no técnicas de energía de la UENE"/>
    <n v="13699233"/>
    <n v="16743507"/>
    <n v="30442740"/>
    <s v="CONTRATADO"/>
    <d v="2021-12-15T00:00:00"/>
    <s v="NATURAL"/>
  </r>
  <r>
    <n v="884"/>
    <x v="5"/>
    <s v="500-IP-0037-2021"/>
    <s v="500-PS-0702-2021"/>
    <s v="Prestación  de servicios especializados para apoyar la coordinación y seguimiemtos de inventarios bienes inmuebles gestión de seguros y control de gastos administrativos"/>
    <n v="25010878"/>
    <n v="30568852"/>
    <n v="55579730"/>
    <s v="CONTRATADO"/>
    <d v="2021-12-15T00:00:00"/>
    <s v="NATURAL"/>
  </r>
  <r>
    <n v="885"/>
    <x v="5"/>
    <s v="500-IP-0038-2021"/>
    <s v="500-PS-0523-2021"/>
    <s v="Prestación de servicios técnicos de apoyo en las actividades de seguimiento y control de Seguridad y salud en el Trabajo"/>
    <n v="13406395"/>
    <n v="14747034.5"/>
    <n v="28153429.5"/>
    <s v="CONTRATADO"/>
    <d v="2021-12-15T00:00:00"/>
    <s v="NATURAL"/>
  </r>
  <r>
    <n v="886"/>
    <x v="5"/>
    <s v="500-IP-0040-2021"/>
    <s v="500-PS-0487-2021"/>
    <s v="Prestación de servicios profesionales para apoyar la  supervisión en el desarrollo de los contratos de proyectos de Infraestructura Eléctrica de Media Tensión a cargo de EMCALI EICE ESP"/>
    <n v="15221370"/>
    <n v="18265644"/>
    <n v="33487014"/>
    <s v="CONTRATADO"/>
    <d v="2021-12-31T00:00:00"/>
    <s v="NATURAL"/>
  </r>
  <r>
    <n v="887"/>
    <x v="5"/>
    <s v="500-IP-0041-2021"/>
    <s v="500-PS-0699-2021"/>
    <s v="Prestación de servicios profesionales para el apoyo en las actividades de seguimiento y control del proyecto de reducción de pérdidas no técnicas de energía de la UENE"/>
    <n v="18514746"/>
    <n v="22629134"/>
    <n v="41143880"/>
    <s v="CONTRATADO"/>
    <d v="2021-12-15T00:00:00"/>
    <s v="NATURAL"/>
  </r>
  <r>
    <n v="888"/>
    <x v="5"/>
    <s v="500-IP-0042-2021"/>
    <s v="500-PS-0548-2021"/>
    <s v="Prestacion de servicios profesionales  para apoyar las actividades de pagos de peajes del SDL y STR de EMCALI"/>
    <n v="15855110"/>
    <n v="19026132"/>
    <n v="34881242"/>
    <s v="CONTRATADO"/>
    <d v="2021-12-31T00:00:00"/>
    <s v="NATURAL"/>
  </r>
  <r>
    <n v="889"/>
    <x v="5"/>
    <s v="500-IP-0043-2021"/>
    <s v="500-PS-0559-2021"/>
    <s v="Prestación de servicios profesionales especializados en aspectos técnicos comerciales ofreciendo el portafolio de servicios energéticos proponiendo soluciones para las necesidades y requerimientos a clientes del Mercado Empresarial Regulado  de Energía clientes corporativos y clientes con tarifa especial atendidos por EMCALI"/>
    <n v="19524690"/>
    <n v="21477159"/>
    <n v="41001849"/>
    <s v="CONTRATADO"/>
    <d v="2021-12-15T00:00:00"/>
    <s v="NATURAL"/>
  </r>
  <r>
    <n v="890"/>
    <x v="5"/>
    <s v="500-IP-0044-2021"/>
    <s v="500-PS-0486-2021"/>
    <s v="Prestación de Servicios profesionales especializados para apoyar la supervisión  de los proyectos de Infraestructura Eléctrica de Media Tensión  a cargo de EMCALI EICE ESP"/>
    <n v="27789865"/>
    <n v="33347838"/>
    <n v="61137703"/>
    <s v="CONTRATADO"/>
    <d v="2021-12-31T00:00:00"/>
    <s v="NATURAL"/>
  </r>
  <r>
    <n v="891"/>
    <x v="5"/>
    <s v="500-IP-0045-2021"/>
    <s v="500-PS-0515-2021"/>
    <s v="Prestación de servicios profesionales especializados para seguimiento y control a la prestación del servicio de Alumbrado Público siguiendo los señalamientos del RETILAP y la normatividad vigente"/>
    <n v="27789865"/>
    <n v="30568852"/>
    <n v="58358717"/>
    <s v="CONTRATADO"/>
    <d v="2021-12-15T00:00:00"/>
    <s v="NATURAL"/>
  </r>
  <r>
    <n v="892"/>
    <x v="5"/>
    <s v="500-IP-0046-2021"/>
    <s v="500-PS-0509-2021"/>
    <s v="Prestación de servicios profesionales especializados para el apoyo en la Interventoría al contrato de alumbrado público"/>
    <n v="27789865"/>
    <n v="30568852"/>
    <n v="58358717"/>
    <s v="CONTRATADO"/>
    <d v="2021-12-15T00:00:00"/>
    <s v="NATURAL"/>
  </r>
  <r>
    <n v="893"/>
    <x v="5"/>
    <s v="500-IP-0047-2021"/>
    <s v="500-PS-0511-2021"/>
    <s v="Prestación de servicios profesionales para asesorar y desarrollar las actividades de mayor experticia para la gestión y desarrollo de las actividades de alumbrado público respecto al Convenio Interadministrativo y el contrato con el prestador del serviciode Operación Mantenimiento Modernización Expansión y Reposición del sistema de alumbrado público de Santiago de Cali"/>
    <n v="33800550"/>
    <n v="40560660"/>
    <n v="74361210"/>
    <s v="CONTRATADO"/>
    <d v="2021-12-31T00:00:00"/>
    <s v="NATURAL"/>
  </r>
  <r>
    <n v="894"/>
    <x v="5"/>
    <s v="500-IP-0048-2021"/>
    <s v="500-PS-0550-2021"/>
    <s v="Prestación de servicios profesionales para la asesoría en el análisis economico y financiero para el modelamiento de planes de negocio de la UENE implementación y estrategia de asimilación o cambio de la normatividad regulatoria en los negocios de distribución comercialización y generación de energía eléctrica"/>
    <n v="47224915"/>
    <n v="0"/>
    <n v="47224915"/>
    <s v="CONTRATADO"/>
    <d v="2021-02-26T00:00:00"/>
    <s v="NATURAL"/>
  </r>
  <r>
    <n v="895"/>
    <x v="5"/>
    <s v="500-IP-0049-2021"/>
    <s v="500-PS-0474-2021"/>
    <s v="Prestación de Servicios profesionales especializados para apoyar la supervisión de los proyectos de Infraestructura Eléctrica de Media Tensión a cargo de EMCALI EICE ESP"/>
    <n v="27789865"/>
    <n v="33347838"/>
    <n v="61137703"/>
    <s v="CONTRATADO"/>
    <d v="2021-12-31T00:00:00"/>
    <s v="NATURAL"/>
  </r>
  <r>
    <n v="896"/>
    <x v="5"/>
    <s v="500-IP-0050-2021"/>
    <s v="500-PS-0485-2021"/>
    <s v="Prestación de Servicios profesionales especializados para apoyar la supervisión  de los proyectos de Infraestructura Eléctrica de Media Tensión  a cargo de EMCALI EICE ESP"/>
    <n v="27789865"/>
    <n v="33347838"/>
    <n v="61137703"/>
    <s v="CONTRATADO"/>
    <d v="2021-12-31T00:00:00"/>
    <s v="NATURAL"/>
  </r>
  <r>
    <n v="897"/>
    <x v="5"/>
    <s v="500-IP-0051-2021"/>
    <s v="500-PS-0476-2021"/>
    <s v="Prestación de Servicios Profesionales especializados para la elaboración de Diseños y presupuestos en unidades constructivas de circuitos eléctricos de media tensión que requiere EMCALI para la infraestructura eléctrica de su Sistema de Distribución Localde acuerdo con la normatividad técnica de EMCALI RETIE RETILAP y Regulación vigente"/>
    <n v="27789865"/>
    <n v="33347838"/>
    <n v="61137703"/>
    <s v="CONTRATADO"/>
    <d v="2021-12-31T00:00:00"/>
    <s v="NATURAL"/>
  </r>
  <r>
    <n v="898"/>
    <x v="5"/>
    <s v="500-IP-0052-2021"/>
    <s v="500-PS-0479-2021"/>
    <s v="Prestación de Servicio de apoyo a la supervisión en el desarrollo de los contratos de proyectos de Infraestructura Eléctrica de Media Tensión a cargo de EMCALI EICE ESP en las actividades de gestión documental y de digitación de información en los sistemasaplicativos que se requiere"/>
    <n v="10548070"/>
    <n v="12657684"/>
    <n v="23205754"/>
    <s v="CONTRATADO"/>
    <d v="2021-12-31T00:00:00"/>
    <s v="NATURAL"/>
  </r>
  <r>
    <n v="899"/>
    <x v="5"/>
    <s v="500-IP-0053-2021"/>
    <s v="500-PS-0478-2021"/>
    <s v="Prestación de Servicio de apoyo a la supervisión en el desarrollo de los contratos de proyectos de Infraestructura Eléctrica de Media Tensión a cargo de EMCALI EICE ESP en las actividades de gestión documental y de digitación de información en los sistemasaplicativos que se requiere"/>
    <n v="13406395"/>
    <n v="16087674"/>
    <n v="29494069"/>
    <s v="CONTRATADO"/>
    <d v="2021-12-31T00:00:00"/>
    <s v="NATURAL"/>
  </r>
  <r>
    <n v="900"/>
    <x v="5"/>
    <s v="500-IP-0054-2021"/>
    <s v="500-PS-0516-2021"/>
    <s v="Prestación de servicios de apoyo profesional en la ejecución de las actividades de implementación seguimiento y reporte mensual de las variables según los requerimientos de la resolución CREG 02405 y la resolución CREG 01607"/>
    <n v="16908945"/>
    <n v="20290734.5"/>
    <n v="37199679.5"/>
    <s v="CONTRATADO"/>
    <d v="2021-12-31T00:00:00"/>
    <s v="NATURAL"/>
  </r>
  <r>
    <n v="901"/>
    <x v="5"/>
    <s v="500-IP-0055-2021"/>
    <s v="500-PS-0480-2021"/>
    <s v="Prestación de servicios profesionales especializados para apoyar las actividades de seguimiento y control en el proceso de planeación ejecución diseños de obra construcciones montaje pruebas puesta en operación y demás actividades electromecánicas desarrolladas en subestaciones y líneasque demanden los proyectos del Plan de Expansión 20152024 aprobado por la UPME y por EMCALI"/>
    <n v="27789865"/>
    <n v="0"/>
    <n v="27789865"/>
    <s v="CONTRATADO"/>
    <d v="2021-05-14T00:00:00"/>
    <s v="NATURAL"/>
  </r>
  <r>
    <n v="902"/>
    <x v="5"/>
    <s v="500-IP-0056-2021"/>
    <s v="500-PS-0557-2021"/>
    <s v="Prestación de servicios de apoyo técnico al grupo de control al uso de la infraestructura del distribuidor de energia de EMCALI EICE ESP en las actividades de revisión y levantamiento en terreno de las redes y equipos de terceros que instalen en la infraestructura de EMCALI"/>
    <n v="14300595"/>
    <n v="15730655"/>
    <n v="30031250"/>
    <s v="CONTRATADO"/>
    <d v="2021-12-15T00:00:00"/>
    <s v="NATURAL"/>
  </r>
  <r>
    <n v="903"/>
    <x v="5"/>
    <s v="500-IP-0057-2021"/>
    <s v="500-PS-0556-2021"/>
    <s v="Prestación de servicios profesionales especializados para apoyar las actividades relacionadas con la prestación de los servicios ofrecidos por el Laboratorio de Ensayos a Aceite Mineral Dieléctrico de la GUENE"/>
    <n v="19524690"/>
    <n v="21477159"/>
    <n v="41001849"/>
    <s v="CONTRATADO"/>
    <d v="2021-12-15T00:00:00"/>
    <s v="NATURAL"/>
  </r>
  <r>
    <n v="904"/>
    <x v="5"/>
    <s v="500-IP-0058-2021"/>
    <s v="500-PS-0553-2021"/>
    <s v="Prestación de servicios profesionales especializados para el apoyo al area funcional de laboratorios de ensayos y medidas eléctricas para realizar actividades de coordinación verificación y control relacionadas con la implementación y seguimiento del sistema de gestión de calidad isoiec 17025 implementado dentro del laboratorio de ensayos a aceite mineral dieléctrico"/>
    <n v="19524690"/>
    <n v="21477159"/>
    <n v="41001849"/>
    <s v="CONTRATADO"/>
    <d v="2021-12-15T00:00:00"/>
    <s v="NATURAL"/>
  </r>
  <r>
    <n v="905"/>
    <x v="5"/>
    <s v="500-IP-0059-2021"/>
    <s v="500-PS-0552-2021"/>
    <s v="Prestación de servicios profesionales al Departamento de uso de infraestructura y laboratorio en el proceso de control de uso de la infraestructura de la Guene por tercero"/>
    <n v="15855110"/>
    <n v="19026132"/>
    <n v="34881242"/>
    <s v="CONTRATADO"/>
    <d v="2021-12-31T00:00:00"/>
    <s v="NATURAL"/>
  </r>
  <r>
    <n v="906"/>
    <x v="5"/>
    <s v="500-IP-0060-2021"/>
    <s v="500-PS-0555-2021"/>
    <s v="Prestación de servicios profesionales especializados para el apoyo al area funcional de administración uso de la infraestructura en la ejecución de las actividades de revisión y aprobación de proyectos de uso de infraestructura de la GUENE por parte de terceros"/>
    <n v="27789865"/>
    <n v="30568852"/>
    <n v="58358717"/>
    <s v="CONTRATADO"/>
    <d v="2021-12-15T00:00:00"/>
    <s v="NATURAL"/>
  </r>
  <r>
    <n v="907"/>
    <x v="5"/>
    <s v="500-IP-0061-2021"/>
    <s v="500-PS-0331-2021"/>
    <s v="Prestación de servicios técnicos al grupo de análisis y control de las actividades relacionadas con el proyecto de reducción de pérdidas no técnicas de energía de la GUENE. "/>
    <n v="14747035"/>
    <n v="16087674"/>
    <n v="30834709"/>
    <s v="CONTRATADO"/>
    <d v="2021-12-31T00:00:00"/>
    <s v="NATURAL"/>
  </r>
  <r>
    <n v="908"/>
    <x v="5"/>
    <s v="500-IP-0062-2021"/>
    <s v="500-PS-0332-2021"/>
    <s v="Prestación de servicios profesionales especializados para el apoyo al Departamento de Control de Energía en las actividades de supervisión y control en la ejecución de las actividades del proyecto de Reducción de Pérdidas No Técnicas de Energía, de la GUENE.  "/>
    <n v="30568852"/>
    <n v="33347838"/>
    <n v="63916690"/>
    <s v="CONTRATADO"/>
    <d v="2021-12-31T00:00:00"/>
    <s v="NATURAL"/>
  </r>
  <r>
    <n v="909"/>
    <x v="5"/>
    <s v="500-IP-0063-2021"/>
    <s v="500-PS-0333-2021"/>
    <s v="Prestación de servicios de apoyo  al grupo de análisis y control de las actividades relacionadas con el Proyecto de Reducción de Pérdidas no técnicas de Energía, de la Gerencia Unidad Estratégica de Negocio de Energía. "/>
    <n v="11602877"/>
    <n v="12657684"/>
    <n v="24260561"/>
    <s v="CONTRATADO"/>
    <d v="2021-12-31T00:00:00"/>
    <s v="NATURAL"/>
  </r>
  <r>
    <n v="910"/>
    <x v="5"/>
    <s v="500-IP-0064-2021"/>
    <s v="500-PS-0334-2021"/>
    <s v="Prestación de servicios profesionales especializados para el apoyo en  la ejecución de las actividades del proyecto de reducción de pérdidas no técnicas de energía de la GUENE. "/>
    <n v="18599839"/>
    <n v="20290734"/>
    <n v="38890573"/>
    <s v="CONTRATADO"/>
    <d v="2021-12-31T00:00:00"/>
    <s v="NATURAL"/>
  </r>
  <r>
    <n v="911"/>
    <x v="5"/>
    <s v="500-IP-0065-2021"/>
    <s v="500-PS-0335-2021"/>
    <s v="Prestación de servicios técnicos al grupo de análisis y control de las actividades relacionadas con el proyecto de Reducción de Pérdidas no Técnicas de Energía. "/>
    <n v="14747035"/>
    <n v="16087674"/>
    <n v="30834709"/>
    <s v="CONTRATADO"/>
    <d v="2021-12-31T00:00:00"/>
    <s v="NATURAL"/>
  </r>
  <r>
    <n v="912"/>
    <x v="5"/>
    <s v="500-IP-0066-2021"/>
    <s v="500-PS-0336-2021"/>
    <s v="Prestación de servicios profesionales especializados para el apoyo en  la ejecución de las actividades del proyecto de reducción de pérdidas no técnicas de energía de la GUENE. "/>
    <n v="23946175"/>
    <n v="0"/>
    <n v="23946175"/>
    <s v="CONTRATADO"/>
    <d v="2021-03-09T00:00:00"/>
    <s v="NATURAL"/>
  </r>
  <r>
    <n v="913"/>
    <x v="5"/>
    <s v="500-IP-0067-2021"/>
    <s v="500-PS-0337-2021"/>
    <s v="Prestación de servicios de apoyo técnico al grupo de análisis y control de las actividades relacionadas con el Proyecto de Reducción de Pérdidas no técnicas de Energía, de la Gerencia Unidad Estratégica de Negocio de Energía. "/>
    <n v="14747034"/>
    <n v="16087674"/>
    <n v="30834708"/>
    <s v="CONTRATADO"/>
    <d v="2021-12-31T00:00:00"/>
    <s v="NATURAL"/>
  </r>
  <r>
    <n v="914"/>
    <x v="5"/>
    <s v="500-IP-0068-2021"/>
    <s v="500-PS-0517-2021"/>
    <s v="Prestación de servicios de apoyo  profesional especializado en las actividades de silvicultura que realiza la GUENE con personal propio y por intermedio de contratistas"/>
    <n v="23941115"/>
    <n v="28729338.5"/>
    <n v="52670453.5"/>
    <s v="CONTRATADO"/>
    <d v="2021-12-31T00:00:00"/>
    <s v="NATURAL"/>
  </r>
  <r>
    <n v="915"/>
    <x v="5"/>
    <s v="500-IP-0069-2021"/>
    <s v="500-PS-0522-2021"/>
    <s v="Prestación de servicios profesionales especializados al area funcional de administración del catastro de energía para apoyar la ejecución de las actividades de verificación y control de la información de la infraestructura eléctrica en el sistema enerGIS"/>
    <n v="16908945"/>
    <n v="20290734.5"/>
    <n v="37199679.5"/>
    <s v="CONTRATADO"/>
    <d v="2021-12-31T00:00:00"/>
    <s v="NATURAL"/>
  </r>
  <r>
    <n v="916"/>
    <x v="5"/>
    <s v="500-IP-0070-2021"/>
    <s v="500-PS-0521-2021"/>
    <s v="Prestación de servicios profesionales especializados para el apoyo al área funcional de administración del catastro de energía en la ejecución de las actividades de verificación y control de la información de la infraestructura eléctrica del sistema enerGIS"/>
    <n v="27789865"/>
    <n v="33347838.5"/>
    <n v="61137703.5"/>
    <s v="CONTRATADO"/>
    <d v="2021-12-31T00:00:00"/>
    <s v="NATURAL"/>
  </r>
  <r>
    <n v="917"/>
    <x v="5"/>
    <s v="500-IP-0071-2021"/>
    <s v="500-PS-0519-2021"/>
    <s v="Prestación de servicios profesionales especializados al area funcional de administración del catastro de energía para apoyar la ejecución de las actividades de verificación y control de la información de la infraestructura eléctrica en el sistema enerGIS"/>
    <n v="16908945"/>
    <n v="20290734.5"/>
    <n v="37199679.5"/>
    <s v="CONTRATADO"/>
    <d v="2021-12-31T00:00:00"/>
    <s v="NATURAL"/>
  </r>
  <r>
    <n v="918"/>
    <x v="5"/>
    <s v="500-IP-0072-2021"/>
    <s v="500-PS-0518-2021"/>
    <s v="Prestación de servicios profesionales especializados para apoyar el proceso de actualización de Normas Técnicas requeridas por la Gerencia de Energía apoyar en su difusión e implementación así como también presentar propuestas de arquitectura de la red dedistribución"/>
    <n v="27789865"/>
    <n v="33347838"/>
    <n v="61137703"/>
    <s v="CONTRATADO"/>
    <d v="2021-12-31T00:00:00"/>
    <s v="NATURAL"/>
  </r>
  <r>
    <n v="919"/>
    <x v="5"/>
    <s v="500-IP-0073-2021"/>
    <s v="500-PS-0524-2021"/>
    <s v="Prestación de servicios profesionales especializados para apoyar las actividades de gestión y desarrollo en temas de Ahorro Energético y Gestión de la Demanda"/>
    <n v="23941115"/>
    <n v="26335227"/>
    <n v="50276342"/>
    <s v="CONTRATADO"/>
    <d v="2021-12-15T00:00:00"/>
    <s v="NATURAL"/>
  </r>
  <r>
    <n v="920"/>
    <x v="5"/>
    <s v="500-IP-0074-2021"/>
    <s v="500-PS-0513-2021"/>
    <s v="Prestación de servicios profesionales especializados para apoyar los proyectos de innovación y desarrollo de negocios"/>
    <n v="23941115"/>
    <n v="0"/>
    <n v="23941115"/>
    <s v="CONTRATADO"/>
    <d v="2021-06-30T00:00:00"/>
    <s v="NATURAL"/>
  </r>
  <r>
    <n v="921"/>
    <x v="5"/>
    <s v="500-IP-0075-2021"/>
    <s v="500-PS-0656-2021"/>
    <s v="Prestacion de servicio de Apoyo tecnico en las actividades del centro de gestion de medida relacionadas con el proyecto de reduccion de perdidas no tecnicas de energia, de la GUENE."/>
    <n v="13406395"/>
    <n v="16087674"/>
    <n v="29494069"/>
    <s v="CONTRATADO"/>
    <d v="2021-12-31T00:00:00"/>
    <s v="NATURAL"/>
  </r>
  <r>
    <n v="922"/>
    <x v="5"/>
    <s v="500-IP-0076-2021"/>
    <s v="500-PS-0339-2021"/>
    <s v="Prestación de servicios técnicos al grupo de análisis y control de las actividades relacionadas con el Proyecto de Reducción de Pérdidas no Técnicas de Energía, de la GUENE. "/>
    <n v="15730655"/>
    <n v="17160714"/>
    <n v="32891369"/>
    <s v="CONTRATADO"/>
    <d v="2021-12-31T00:00:00"/>
    <s v="NATURAL"/>
  </r>
  <r>
    <n v="923"/>
    <x v="5"/>
    <s v="500-IP-0077-2021"/>
    <s v="500-PS-0525-2021"/>
    <s v="Prestación de servicios especializados para el apoyo en la coordinación de las actividades de planeación técnica, uso de herramientas de software especializado y control estadístico relacionado con la planeación técnica de la GUENE."/>
    <n v="27789865"/>
    <n v="33347838.5"/>
    <n v="61137703.5"/>
    <s v="CONTRATADO"/>
    <d v="2021-12-31T00:00:00"/>
    <s v="NATURAL"/>
  </r>
  <r>
    <n v="924"/>
    <x v="5"/>
    <s v="500-IP-0078-2021"/>
    <s v="500-PS-0562-2021"/>
    <s v="Prestación de servicios de apoyo técnico al grupo de control al uso de la infraestructura del distribuidor de energía de EMCALI EICE ESP en las actividades de revisión y levantamiento en terreno de las redes y equipos de terceros que instalen en la infraestructura de EMCALI."/>
    <n v="14300595"/>
    <n v="15730655"/>
    <n v="30031250"/>
    <s v="CONTRATADO"/>
    <d v="2021-12-15T00:00:00"/>
    <s v="NATURAL"/>
  </r>
  <r>
    <n v="925"/>
    <x v="5"/>
    <s v="500-IP-0079-2021"/>
    <s v="500-PS-0551-2021"/>
    <s v="Prestación de servicios de apoyo al grupo de control al uso de la infraestructura del distribuidor de energia de EMCALI en las actividades de revisión y levantamiento en terreno de las redes y equipos de terceros que instalen en la infraestructura de EMCALI."/>
    <n v="10548070"/>
    <n v="11602877"/>
    <n v="22150947"/>
    <s v="CONTRATADO"/>
    <d v="2021-12-15T00:00:00"/>
    <s v="NATURAL"/>
  </r>
  <r>
    <n v="926"/>
    <x v="5"/>
    <s v="500-IP-0080-2021"/>
    <s v="500-PS-0554-2021"/>
    <s v="Prestación de servicios profesionales especializados para el apoyo al área funcional de administración uso de la infraestructura en la ejecución de las actividades de verificación y control en el uso de infraestructura de la GUENE por parte de terceros."/>
    <n v="19524690"/>
    <n v="21477159"/>
    <n v="41001849"/>
    <s v="CONTRATADO"/>
    <d v="2021-12-15T00:00:00"/>
    <s v="NATURAL"/>
  </r>
  <r>
    <n v="927"/>
    <x v="5"/>
    <s v="500-IP-0081-2021"/>
    <s v="500-PS-0484-2021"/>
    <s v="Prestación de Servicios Profesionales especializados para el apoyo técnico y administrativo en desarrollo del proceso del proyecto de inversión de compra de activos de conexión eléctrica que inciden en la expansión de la infraestructura del SDL de EMCALI."/>
    <n v="27789865"/>
    <n v="33347838"/>
    <n v="61137703"/>
    <s v="CONTRATADO"/>
    <d v="2021-12-31T00:00:00"/>
    <s v="NATURAL"/>
  </r>
  <r>
    <n v="928"/>
    <x v="5"/>
    <s v="500-IP-0082-2021"/>
    <s v="500-PS-0477-2021"/>
    <s v="Prestación de servicios profesionales especializados para apoyar las actividades de seguimiento y control, en el proceso de planeación, ejecución, diseños de obra, construcciones, montaje, pruebas, puesta en operación y demás actividades electromécanicas desarrolladas en  subestaciones y líneas, que demanden los proyectos del Plan de Expansión 2015-2024 aprobado por la UPME y por EMCALI."/>
    <n v="27789865"/>
    <n v="33347838"/>
    <n v="61137703"/>
    <s v="CONTRATADO"/>
    <d v="2021-12-31T00:00:00"/>
    <s v="NATURAL"/>
  </r>
  <r>
    <n v="929"/>
    <x v="5"/>
    <s v="500-IP-0083-2021"/>
    <s v="500-PS-0367-2021"/>
    <s v="Prestación de servicios profesionales para el apoyo a la Unidad de Gestión Administrativa de la UENE."/>
    <n v="17440621"/>
    <n v="19026132"/>
    <n v="36466753"/>
    <s v="CONTRATADO"/>
    <d v="2021-12-31T00:00:00"/>
    <s v="NATURAL"/>
  </r>
  <r>
    <n v="930"/>
    <x v="5"/>
    <s v="500-IP-0084-2021"/>
    <s v="500-PS-0703-2021"/>
    <s v="Prestación de servicios de apoyo a la ejecución y desarrollo de actividades de carácter administrativas relacionadas con los procesos del área."/>
    <n v="9493263"/>
    <n v="12657684"/>
    <n v="22150947"/>
    <s v="CONTRATADO"/>
    <d v="2021-12-31T00:00:00"/>
    <s v="NATURAL"/>
  </r>
  <r>
    <n v="931"/>
    <x v="5"/>
    <s v="500-IP-0085-2021"/>
    <s v="500-PS-0560-2021"/>
    <s v="Prestación de servicios profesionales especializados, para brindar apoyo en aspectos técnico-comerciales ofreciendo el portafolio de servicios energéticos a los clientes del Mercado Empresarial Regulado de Energía"/>
    <n v="19048095"/>
    <n v="20952905"/>
    <n v="40001000"/>
    <s v="CONTRATADO"/>
    <d v="2021-12-15T00:00:00"/>
    <s v="NATURAL"/>
  </r>
  <r>
    <n v="932"/>
    <x v="5"/>
    <s v="500-IP-0086-2021"/>
    <s v="500-PS-0481-2021"/>
    <s v="Prestación de servicios profesionales especializados para apoyar las actividades de seguimiento y control, en el proceso de planeación, ejecución, diseños de obra, construcciones y demás actividades de obra civil desarrolladas en subestaciones y líneas,que demanden los proyectos del Plan de Expansión 2015-2024 aprobado por la UPME y por EMCALI."/>
    <n v="27789865"/>
    <n v="33347838"/>
    <n v="61137703"/>
    <s v="CONTRATADO"/>
    <d v="2021-12-31T00:00:00"/>
    <s v="NATURAL"/>
  </r>
  <r>
    <n v="933"/>
    <x v="5"/>
    <s v="500-IP-0087-2021"/>
    <s v="500-PS-0483-2021"/>
    <s v="Prestación de servicios profesionales especializados para apoyar las actividades de seguimiento y control, en el proceso de planeación, ejecución, diseños de obra, construcciones, montaje, pruebas, puesta en operación y demás actividades electromécanicas desarrolladas en  subestaciones y líneas, que demanden los proyectos del Plan de Expansión 2015-2024 aprobado por la UPME y por EMCALI."/>
    <n v="23941115"/>
    <n v="28729338"/>
    <n v="52670453"/>
    <s v="CONTRATADO"/>
    <d v="2021-12-31T00:00:00"/>
    <s v="NATURAL"/>
  </r>
  <r>
    <n v="934"/>
    <x v="5"/>
    <s v="500-IP-0088-2021"/>
    <s v="500-PS-0482-2021"/>
    <s v="Prestación de servicios profesionales para apoyar las actividades de seguimiento, inspección, supervisión y/o interventoría  en sitio, control del cumplimiento del plan de calidad, seguridad en el trabajo y bienestar, laboral, en el proceso de planeación, ejecución, diseños en obra, construcciones y demás actividades de obra civil desarrolladas en subestaciones y líneas, que demanden los proyectos del Plan de Expansión 2015-2024 aprobado por la UPME y por EMCALI."/>
    <n v="16908945"/>
    <n v="20290734"/>
    <n v="37199679"/>
    <s v="CONTRATADO"/>
    <d v="2021-12-31T00:00:00"/>
    <s v="NATURAL"/>
  </r>
  <r>
    <n v="935"/>
    <x v="5"/>
    <s v="500-IP-0089-2021"/>
    <s v="500-PS-0475-2021"/>
    <s v="Prestación de servicios profesionales especializados para apoyar las actividades de seguimiento y control, en el proceso de planeación, ejecución, diseños de obra, construcciones, montaje, pruebas, puesta en operación y demás actividades electromécanicas desarrolladas en  subestaciones y líneas, que demanden los proyectos del Plan de Expansión 2015-2024 aprobado por la UPME y por EMCALI."/>
    <n v="27789865"/>
    <n v="33347838"/>
    <n v="61137703"/>
    <s v="CONTRATADO"/>
    <d v="2021-12-31T00:00:00"/>
    <s v="NATURAL"/>
  </r>
  <r>
    <n v="936"/>
    <x v="5"/>
    <s v="500-IP-0090-2021"/>
    <s v="500-PS-0520-2021"/>
    <s v="Prestación de servicios profesionales especializados para apoyar las actividades de gestión de Proyectos adscritos a la UENE"/>
    <n v="27789865"/>
    <n v="30568851.5"/>
    <n v="58358716.5"/>
    <s v="CONTRATADO"/>
    <d v="2021-12-15T00:00:00"/>
    <s v="NATURAL"/>
  </r>
  <r>
    <n v="937"/>
    <x v="5"/>
    <s v="500-IP-0091-2021"/>
    <s v="500-PS-0705-2021"/>
    <s v="Prestación de servicios profesionales para el apoyo en las actividades de seguimiento y control del proyecto de reducción de pérdidas no técnicas de energía de la UENE"/>
    <n v="18514746"/>
    <n v="22629134"/>
    <n v="41143880"/>
    <s v="CONTRATADO"/>
    <d v="2021-12-15T00:00:00"/>
    <s v="NATURAL"/>
  </r>
  <r>
    <n v="938"/>
    <x v="5"/>
    <s v="500-IP-0092-2021"/>
    <s v="500-PS-0700-2021"/>
    <s v="Prestación de servicios profesionales especializados para el apoyo en las actividades de seguimiento y control relacionadas con el proyecto de reducción de pérdidas no técnicas de energía de la UENE"/>
    <n v="20278057"/>
    <n v="0"/>
    <n v="20278057"/>
    <s v="CONTRATADO"/>
    <d v="2021-06-30T00:00:00"/>
    <s v="NATURAL"/>
  </r>
  <r>
    <n v="939"/>
    <x v="5"/>
    <s v="500-IP-0093-2021"/>
    <s v="500-PS-0701-2021"/>
    <s v="Prestación de servicios de apoyo al grupo de análisis y control de las actividades relacionadas con el proyecto de reducción de pérdidas no técnicas de energía."/>
    <n v="9493263"/>
    <n v="11602877"/>
    <n v="21096140"/>
    <s v="CONTRATADO"/>
    <d v="2021-12-15T00:00:00"/>
    <s v="NATURAL"/>
  </r>
  <r>
    <n v="940"/>
    <x v="5"/>
    <s v="500-IP-0094-2021"/>
    <s v="500-PS-0706-2021"/>
    <s v="Prestación de servicios profesionales en las actividades de centro de gestión de medida relacionadas con el proyecto de reduccion de perdidas no tecnicas de energía, de la UENE"/>
    <n v="13699233"/>
    <n v="16743507"/>
    <n v="30442740"/>
    <s v="CONTRATADO"/>
    <d v="2021-12-15T00:00:00"/>
    <s v="NATURAL"/>
  </r>
  <r>
    <n v="941"/>
    <x v="5"/>
    <s v="500-IP-0095-2021"/>
    <s v="500-PS-0704-2021"/>
    <s v="Prestación de servicios profesionales para el apoyo en los procesos de administración de la información a entes de control y atención de derechos de petición y PQR"/>
    <n v="14269599"/>
    <n v="17440621"/>
    <n v="31710220"/>
    <s v="CONTRATADO"/>
    <d v="2021-12-15T00:00:00"/>
    <s v="NATURAL"/>
  </r>
  <r>
    <n v="942"/>
    <x v="5"/>
    <s v="500-IP-0096-2021"/>
    <s v="500-PS-0659-2021"/>
    <s v="Prestación de servicios profesionales especializados para el apoyo en las actividades de seguimiento y control relacionadas con el proyecto de reducción de pérdidas no técnicas de energía de la UENE"/>
    <n v="16908945"/>
    <n v="18599840"/>
    <n v="35508785"/>
    <s v="CONTRATADO"/>
    <d v="2021-12-15T00:00:00"/>
    <s v="NATURAL"/>
  </r>
  <r>
    <n v="943"/>
    <x v="5"/>
    <s v="500-IP-0097-2021"/>
    <s v="500-PS-0657-2021"/>
    <s v="Prestación de servicios profesionales especializados para el apoyo en las actividades de supervisión y control en la ejecución de las actividades del proyecto de reducción de pérdidas no técnicas de energía de la UENE"/>
    <n v="27789865"/>
    <n v="30568852"/>
    <n v="58358717"/>
    <s v="CONTRATADO"/>
    <d v="2021-12-15T00:00:00"/>
    <s v="NATURAL"/>
  </r>
  <r>
    <n v="944"/>
    <x v="5"/>
    <s v="500-IP-0098-2021"/>
    <s v="500-PS-0762-2021"/>
    <s v="Prestación de servicios profesionales especializados para el apoyo en las actividades de supervisión y control en la ejecución de las actividades del proyecto de reducción de pérdidas no técnicas de energía de la GUENE"/>
    <n v="25010878"/>
    <n v="30568851.5"/>
    <n v="55579729.5"/>
    <s v="CONTRATADO"/>
    <d v="2021-12-15T00:00:00"/>
    <s v="NATURAL"/>
  </r>
  <r>
    <n v="945"/>
    <x v="5"/>
    <s v="500-IP-0099-2021"/>
    <s v="500-PS-0761-2021"/>
    <s v="Prestación de servicios profesionales especializados para el apoyo en las actividades de supervisión y control en la ejecución de las actividades del proyecto de reducción de pérdidas no técnicas de energía de la GUENE."/>
    <n v="25010878"/>
    <n v="30568851.5"/>
    <n v="55579729.5"/>
    <s v="CONTRATADO"/>
    <d v="2021-12-15T00:00:00"/>
    <s v="NATURAL"/>
  </r>
  <r>
    <n v="946"/>
    <x v="5"/>
    <s v="500-IP-0100-2021"/>
    <s v="500-PS-0835-2021"/>
    <s v="Prestacion de servicios especializados como apoyo en la elaboración desarrollo comercialización y ejecución de proyectos de generacion con Fuentes No Convencionales de Energia Renovable y eficiencia energetica"/>
    <n v="21547003"/>
    <n v="28729338"/>
    <n v="50276341"/>
    <s v="CONTRATADO"/>
    <d v="2021-12-31T00:00:00"/>
    <s v="NATURAL"/>
  </r>
  <r>
    <n v="947"/>
    <x v="5"/>
    <s v="500-IP-0101-2021"/>
    <s v="500-PS-0834-2021"/>
    <s v="Prestación de servicios especializados como apoyo en la elaboración y estructuración de proyectos de generación con Fuentes No Convencionales de Energía Renovable"/>
    <n v="21547003"/>
    <n v="28729338"/>
    <n v="50276341"/>
    <s v="CONTRATADO"/>
    <d v="2021-12-31T00:00:00"/>
    <s v="NATURAL"/>
  </r>
  <r>
    <n v="948"/>
    <x v="5"/>
    <s v="500-IP-0102-2021"/>
    <s v="500-PS-0792-2021"/>
    <s v="Prestación de servicios profesionales especializados en aspectos técnicos omerciales con  presencia y asesoría permanente venta del portafolio de servicios energéticos  proponiendo soluciones para las necesidades y requerimientos de los clientes del Mercado Empresarial Regulado de Energía"/>
    <n v="17572221"/>
    <n v="21477159"/>
    <n v="39049380"/>
    <s v="CONTRATADO"/>
    <d v="2021-12-15T00:00:00"/>
    <s v="NATURAL"/>
  </r>
  <r>
    <n v="949"/>
    <x v="5"/>
    <s v="500-IP-0103-2021"/>
    <s v="500-PS-0791-2021"/>
    <s v="Prestación de servicios profesionales especializados en aspectos técnicos omerciales con  presencia y asesoría permanente venta del portafolio de servicios energéticos  proponiendo soluciones para las necesidades y requerimientos de los clientes del Mercado Empresarial Regulado de Energía"/>
    <n v="17572221"/>
    <n v="21477159"/>
    <n v="39049380"/>
    <s v="CONTRATADO"/>
    <d v="2021-12-15T00:00:00"/>
    <s v="NATURAL"/>
  </r>
  <r>
    <n v="950"/>
    <x v="5"/>
    <s v="500-IP-0104-2021"/>
    <s v="500-PS-0800-2021"/>
    <s v="Prestación de servicios profesionales especializados de apoyo en la formulación evaluación y acompañamiento en la compra venta de energía de proyectos solares relacionados con fuentes no convencionales de energía renovables  FNCER"/>
    <n v="21547003"/>
    <n v="0"/>
    <n v="21547003"/>
    <s v="CONTRATADO"/>
    <d v="2021-04-15T00:00:00"/>
    <s v="NATURAL"/>
  </r>
  <r>
    <n v="951"/>
    <x v="5"/>
    <s v="500-IP-0105-2021"/>
    <s v="500-PS-0790-2021"/>
    <s v="Prestación de servicios de apoyo asistencial en la ejecución y desarrollo de actividades en los procesos de fidelización de clientes y venta de servicios"/>
    <n v="9493263"/>
    <n v="12657684"/>
    <n v="22150947"/>
    <s v="CONTRATADO"/>
    <d v="2021-12-31T00:00:00"/>
    <s v="NATURAL"/>
  </r>
  <r>
    <n v="952"/>
    <x v="5"/>
    <s v="500-IP-0106-2021"/>
    <s v="500-PS-0896-2021"/>
    <s v="Prestación de servicios profesionales para la ejecución y desarrollo de actividades en los procesos de fidelización de clientes y venta de servicios"/>
    <n v="12177096"/>
    <n v="16743507"/>
    <n v="28920603"/>
    <s v="CONTRATADO"/>
    <d v="2021-12-15T00:00:00"/>
    <s v="NATURAL"/>
  </r>
  <r>
    <n v="953"/>
    <x v="5"/>
    <s v="500-IP-0107-2021"/>
    <s v="500-PS-0898-2021"/>
    <s v="Prestación de servicios profesionales especializados en aspectos técnicos omerciales con  presencia y asesoría permanente venta del portafolio de servicios energéticos  proponiendo soluciones para las necesidades y requerimientos de los clientes del Mercado Empresarial Regulado de Energía"/>
    <n v="16457552"/>
    <n v="22629134"/>
    <n v="39086686"/>
    <s v="CONTRATADO"/>
    <d v="2021-12-15T00:00:00"/>
    <s v="NATURAL"/>
  </r>
  <r>
    <n v="954"/>
    <x v="5"/>
    <s v="500-IP-0108-2021"/>
    <s v="500-PS-0897-2021"/>
    <s v="Prestación de servicios de apoyo técnico al grupo de análisis y control de las actividades relacionadas con el proyecto de reducción de pérdidas no técnicas de energía de la GUENE."/>
    <n v="10725116"/>
    <n v="0"/>
    <n v="10725116"/>
    <s v="CONTRATADO"/>
    <d v="2021-06-30T00:00:00"/>
    <s v="NATURAL"/>
  </r>
  <r>
    <n v="955"/>
    <x v="5"/>
    <s v="500-IP-0109-2021"/>
    <s v="500-PS-0982-2021"/>
    <s v="Prestación de servicios profesionales especializados para el apoyo al area funcional de administración uso de la infraestructura en la ejecución de las actividades de verificación y control en el uso de infraestructura de la GUENE por parte de terceros"/>
    <n v="11098577"/>
    <n v="17440621"/>
    <n v="28539198"/>
    <s v="CONTRATADO"/>
    <d v="2021-12-15T00:00:00"/>
    <s v="NATURAL"/>
  </r>
  <r>
    <n v="956"/>
    <x v="5"/>
    <s v="500-IP-0110-2021"/>
    <s v="500-PS-0760-2021"/>
    <s v="Prestación de servicios de apoyo técnico al grupo de análisis y control de las actividades relacionadas con el proyecto de reducción de pérdidas no técnicas de energía de la GUENE."/>
    <n v="12065755"/>
    <n v="13406395"/>
    <n v="25472150"/>
    <s v="CONTRATADO"/>
    <d v="2021-11-30T00:00:00"/>
    <s v="NATURAL"/>
  </r>
  <r>
    <n v="957"/>
    <x v="5"/>
    <s v="500-IP-0111-2021"/>
    <s v="500-PS-0862-2021"/>
    <s v="Prestación de servicios profesionales para la ejecución y desarrollo de actividades en los procesos de fidelización de clientes y venta de servicios"/>
    <n v="12177096"/>
    <n v="16743507"/>
    <n v="28920603"/>
    <s v="CONTRATADO"/>
    <d v="2021-12-15T00:00:00"/>
    <s v="NATURAL"/>
  </r>
  <r>
    <n v="958"/>
    <x v="5"/>
    <s v="500-IP-0112-2021"/>
    <s v="500-PS-0860-2021"/>
    <s v="Prestación de Servicios profesionales especializados para apoyar la supervisión de los proyectos de Infraestructura Eléctrica de Media Tensión a cargo de EMCALI EICE ESP."/>
    <n v="22231892"/>
    <n v="33347838"/>
    <n v="55579730"/>
    <s v="CONTRATADO"/>
    <d v="2021-12-31T00:00:00"/>
    <s v="NATURAL"/>
  </r>
  <r>
    <n v="959"/>
    <x v="5"/>
    <s v="500-IP-0113-2021"/>
    <s v="500-PS-0871-2021"/>
    <s v="Prestación de Servicios profesionales especializados para apoyar la supervisión de los proyectos de Infraestructura Eléctrica de Media Tensión a cargo de EMCALI EICE ESP."/>
    <n v="22231892"/>
    <n v="33347838"/>
    <n v="55579730"/>
    <s v="CONTRATADO"/>
    <d v="2021-12-31T00:00:00"/>
    <s v="NATURAL"/>
  </r>
  <r>
    <n v="960"/>
    <x v="5"/>
    <s v="500-IP-0114-2021"/>
    <s v="500-PS-0861-2021"/>
    <s v="Prestación de Servicios profesionales especializados para apoyar la supervisión de los proyectos de Infraestructura Eléctrica de Media Tensión a cargo de EMCALI EICE ESP."/>
    <n v="22231892"/>
    <n v="33347838"/>
    <n v="55579730"/>
    <s v="CONTRATADO"/>
    <d v="2021-12-31T00:00:00"/>
    <s v="NATURAL"/>
  </r>
  <r>
    <n v="961"/>
    <x v="5"/>
    <s v="500-IP-0115-2021"/>
    <s v="500-PS-0981-2021"/>
    <s v="Prestación de Servicios profesionales para apoyar la supervisión de los proyectos de Infraestructura Eléctrica de Media Tensión a cargo de EMCALI EICE ESP."/>
    <n v="10654959"/>
    <n v="18265644"/>
    <n v="28920603"/>
    <s v="CONTRATADO"/>
    <d v="2021-12-31T00:00:00"/>
    <s v="NATURAL"/>
  </r>
  <r>
    <n v="962"/>
    <x v="5"/>
    <s v="500-IP-0116-2021"/>
    <s v="500-PS-0859-2021"/>
    <s v="Prestación de servicios profesionales especializados para el apoyo a la Unidad de Gestión Administrativa de la UENE"/>
    <n v="22231892"/>
    <n v="30568851.5"/>
    <n v="52800743.5"/>
    <s v="CONTRATADO"/>
    <d v="2021-12-15T00:00:00"/>
    <s v="NATURAL"/>
  </r>
  <r>
    <n v="963"/>
    <x v="5"/>
    <s v="500-IP-0119-2021"/>
    <s v="500-PS-1395-2021"/>
    <s v="Prestación de servicio de evaluación de las acreditaciones 11-LAB-006 y 12-LAC-001 de los Laboratorios de Ensayo y de Calibración de EMCALI EICE ESP ante el Organismo Nacional de Acreditación de Colombia - ONAC."/>
    <n v="53174359"/>
    <n v="0"/>
    <n v="53174359"/>
    <s v="CONTRATADO"/>
    <d v="2021-12-15T00:00:00"/>
    <s v="JURÍDICA"/>
  </r>
  <r>
    <n v="964"/>
    <x v="5"/>
    <s v="500-IP-0124-2021"/>
    <s v="500-PS-1483-2021"/>
    <s v="Prestación de servicios de apoyo técnico en las actividades relacionadas con el proyecto  de generación de energía de la GUENE."/>
    <n v="14747035"/>
    <n v="0"/>
    <n v="14747035"/>
    <s v="CONTRATADO"/>
    <d v="2021-12-31T00:00:00"/>
    <s v="NATURAL"/>
  </r>
  <r>
    <n v="965"/>
    <x v="5"/>
    <s v="500-IP-0126-2021"/>
    <s v="500-PS-1599-2021"/>
    <s v="Prestación de Servicios Profesionales especializados para el apoyo en las actividades de seguimiento y control del proyecto de reducción de pérdidas no técnicas de energía de la GUENE ."/>
    <n v="22531175"/>
    <n v="0"/>
    <n v="22531175"/>
    <s v="CONTRATADO"/>
    <d v="2021-12-31T00:00:00"/>
    <s v="NATURAL"/>
  </r>
  <r>
    <n v="966"/>
    <x v="5"/>
    <s v="500-IP-0127-2021"/>
    <s v="500-PS-1597-2021"/>
    <s v="Prestación de servicios profesionales especializados para la asesoría en los procesos de administración de la información de Negocio de Energía, que debe ser reportada al SUI, aseguramiento del ingreso, análisis y evaluación de regulación y normas del sector eléctrico."/>
    <n v="33800550"/>
    <n v="0"/>
    <n v="33800550"/>
    <s v="CONTRATADO"/>
    <d v="2021-12-31T00:00:00"/>
    <s v="NATURAL"/>
  </r>
  <r>
    <n v="967"/>
    <x v="5"/>
    <s v="500-IP-0128-2021"/>
    <s v="500-PS-1598-2021"/>
    <s v="Prestación de servicios profesionales especializados para apoyar el proceso de planeación financiera del negocio"/>
    <n v="23941115"/>
    <n v="0"/>
    <n v="23941115"/>
    <s v="CONTRATADO"/>
    <d v="2021-12-31T00:00:00"/>
    <s v="NATURAL"/>
  </r>
  <r>
    <n v="968"/>
    <x v="5"/>
    <s v="500-IP-0131-2021"/>
    <s v="500-PS-1727-2021"/>
    <s v="Prestación de servicios profesionales para el apoyo en las actividades de seguimiento y control en la ejecución de las actividades del proyecto de reducción de pérdidas no técnicas de energía de la GUENE."/>
    <n v="14269599"/>
    <n v="0"/>
    <n v="14269599"/>
    <s v="CONTRATADO"/>
    <d v="2021-12-31T00:00:00"/>
    <s v="NATURAL"/>
  </r>
  <r>
    <n v="969"/>
    <x v="5"/>
    <s v="500-IP-0133-2021"/>
    <s v="500-PS-2077-2021"/>
    <s v="Realizar Diagnóstico en CIBER-SEGURIDAD para el aseguramiento de la infraestructura de comunicaciones del sistema SCADA y Subestaciones del Sistema de Distribución Local de Energía."/>
    <n v="79998940"/>
    <n v="0"/>
    <n v="79998940"/>
    <s v="CONTRATADO"/>
    <d v="2021-12-31T00:00:00"/>
    <s v="JURÍDICA"/>
  </r>
  <r>
    <n v="970"/>
    <x v="5"/>
    <s v="500-IP-118-2021"/>
    <s v="500-PS-1426-2021"/>
    <s v="Prestación de servicios jurídicos para la estructuración integral de un modelo de contrato BOOMT y el acompañamiento en el proceso orientado a su suscripción, en favor de los intereses de EMCALI EICE ESP."/>
    <n v="59500000"/>
    <n v="0"/>
    <n v="59500000"/>
    <s v="CONTRATADO"/>
    <d v="2021-10-11T00:00:00"/>
    <s v="JURÍDICA"/>
  </r>
  <r>
    <n v="971"/>
    <x v="5"/>
    <s v="500-IP-120-2021"/>
    <s v="500-PS-1325-2021"/>
    <s v="PRESTACION DE SERVICIOS PARA AJUSTAR EEL PROGRAMA DE REPORTE DESDE LA PLATAFORMA ARCMM-GIS DE ACUERDO A LO SOLICITADO POR LA RESOLUCIÓN SSPD20192200020155 DEL 25 DE  JUNIO DE 2019 Y MODIFICADA EN OCTUBRE DE 2020 ESPECIFICAMENTE EN LOS REPORTE DE LOS FORMATOS OBAS Y BRA5 ACTUALIZACIÓN DE LA INFORMACIÓN PARA LA GERENCIA DE LOS REPORTE."/>
    <n v="40000000"/>
    <n v="0"/>
    <n v="40000000"/>
    <s v="CONTRATADO"/>
    <d v="2021-08-15T00:00:00"/>
    <s v="JURÍDICA"/>
  </r>
  <r>
    <n v="972"/>
    <x v="5"/>
    <s v="500-IP-122-2021"/>
    <s v="500-PS-1593-2021"/>
    <s v="Estudio estructural basado en el análisis estructural y de cargabilidad de la pérgola de la plazoleta Jairo Varela de la ciudad de Cali para la instalación de paneles solares"/>
    <n v="89731950"/>
    <n v="0"/>
    <n v="89731950"/>
    <s v="CONTRATADO"/>
    <d v="2021-10-05T00:00:00"/>
    <s v="JURÍDICA"/>
  </r>
  <r>
    <n v="973"/>
    <x v="5"/>
    <s v="500-IP-129-2021"/>
    <s v="500-CS-1885-2021"/>
    <s v="Suministro e instalación de estaciones de recarga vehicular semi rápida modo 3 en AC"/>
    <n v="195441758"/>
    <n v="0"/>
    <n v="195441758"/>
    <s v="CONTRATADO"/>
    <d v="2021-12-31T00:00:00"/>
    <s v="JURÍDICA"/>
  </r>
  <r>
    <n v="974"/>
    <x v="5"/>
    <s v="500-IP-130-2021"/>
    <s v="500-CS-1907-2021"/>
    <s v="Suministro e instalación de estación de recarga vehicular rápida modo 4 AC/DC y estaciones de recarga semi rápidas en AC."/>
    <n v="735400754"/>
    <n v="0"/>
    <n v="735400754"/>
    <s v="CONTRATADO"/>
    <d v="2021-12-31T00:00:00"/>
    <s v="JURÍDICA"/>
  </r>
  <r>
    <n v="975"/>
    <x v="6"/>
    <s v="600-IP-0001-2021"/>
    <s v="600-PS-0016-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9984615"/>
    <n v="0"/>
    <n v="9984615"/>
    <s v="CONTRATADO"/>
    <d v="2021-03-18T00:00:00"/>
    <s v="NATURAL"/>
  </r>
  <r>
    <n v="976"/>
    <x v="6"/>
    <s v="600-IP-0002-2021"/>
    <s v="600-PS-0017-2021"/>
    <s v="PRESTACION DE SERVICIOS PROFESIONALES COMO APOYO EN LA ELABORACION DE INFORMES RELACIONADOS CON EL PROCESO DE PQRS RECIBIDOS EN LA EMPRESA POR LOS DIFERENTES CANALES DE ATENCION."/>
    <n v="18724662"/>
    <n v="18724662"/>
    <n v="37449324"/>
    <s v="CONTRATADO"/>
    <d v="2021-12-31T00:00:00"/>
    <s v="NATURAL"/>
  </r>
  <r>
    <n v="977"/>
    <x v="6"/>
    <s v="600-IP-0003-2021"/>
    <s v="600-PS-0306-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5190468"/>
    <n v="0"/>
    <n v="5190468"/>
    <s v="CONTRATADO"/>
    <d v="2021-03-31T00:00:00"/>
    <s v="NATURAL"/>
  </r>
  <r>
    <n v="978"/>
    <x v="6"/>
    <s v="600-IP-0004-2021"/>
    <s v="600-PS-0018-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9969230"/>
    <n v="19969230"/>
    <n v="39938460"/>
    <s v="CONTRATADO"/>
    <d v="2021-12-31T00:00:00"/>
    <s v="NATURAL"/>
  </r>
  <r>
    <n v="979"/>
    <x v="6"/>
    <s v="600-IP-0005-2021"/>
    <s v="600-PS-0019-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3328205"/>
    <n v="0"/>
    <n v="3328205"/>
    <s v="CONTRATADO"/>
    <d v="2021-02-04T00:00:00"/>
    <s v="NATURAL"/>
  </r>
  <r>
    <n v="980"/>
    <x v="6"/>
    <s v="600-IP-0006-2021"/>
    <s v="600-PS-0020-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9984615"/>
    <n v="0"/>
    <n v="9984615"/>
    <s v="CONTRATADO"/>
    <d v="2021-03-31T00:00:00"/>
    <s v="NATURAL"/>
  </r>
  <r>
    <n v="981"/>
    <x v="6"/>
    <s v="600-IP-0007-2021"/>
    <s v="600-PS-0021-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9969230"/>
    <n v="19969230"/>
    <n v="39938460"/>
    <s v="CONTRATADO"/>
    <d v="2021-12-31T00:00:00"/>
    <s v="NATURAL"/>
  </r>
  <r>
    <n v="982"/>
    <x v="6"/>
    <s v="600-IP-0008-2021"/>
    <s v="600-PS-0022-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9969230"/>
    <n v="19969230"/>
    <n v="39938460"/>
    <s v="CONTRATADO"/>
    <d v="2021-12-31T00:00:00"/>
    <s v="NATURAL"/>
  </r>
  <r>
    <n v="983"/>
    <x v="6"/>
    <s v="600-IP-0009-2021"/>
    <s v="600-PS-0023-2021"/>
    <s v="PRESTACIÓN DE SERVICIOS COMO APOYO PARA EL PROCESO DE GESTIONAR Y TRAMITAR DENTRO DE LOS TÉRMINOS DE LEY LOS DERECHOS DE PETICIÓN Y QUEJAS DEL PRODUCTO DE UTILITIES RECIBIDOS EN LA EMPRESA POR LOS DIFERENTES CANALES DE ATENCIÓN POR SER COMPETENCIA DE LA UNIDAD ATENCIÓN ESCRITA."/>
    <n v="6228561"/>
    <n v="0"/>
    <n v="6228561"/>
    <s v="CONTRATADO"/>
    <d v="2021-03-31T00:00:00"/>
    <s v="NATURAL"/>
  </r>
  <r>
    <n v="984"/>
    <x v="6"/>
    <s v="600-IP-0010-2021"/>
    <s v="600-PS-0024-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9984615"/>
    <n v="0"/>
    <n v="9984615"/>
    <s v="CONTRATADO"/>
    <d v="2021-03-31T00:00:00"/>
    <s v="NATURAL"/>
  </r>
  <r>
    <n v="985"/>
    <x v="6"/>
    <s v="600-IP-0011-2021"/>
    <s v="600-PS-0025-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9969230"/>
    <n v="19969230"/>
    <n v="39938460"/>
    <s v="CONTRATADO"/>
    <d v="2021-12-31T00:00:00"/>
    <s v="NATURAL"/>
  </r>
  <r>
    <n v="986"/>
    <x v="6"/>
    <s v="600-IP-0012-2021"/>
    <s v="600-PS-0026-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9984615"/>
    <n v="0"/>
    <n v="9984615"/>
    <s v="CONTRATADO"/>
    <d v="2021-03-31T00:00:00"/>
    <s v="NATURAL"/>
  </r>
  <r>
    <n v="987"/>
    <x v="6"/>
    <s v="600-IP-0013-2021"/>
    <s v="600-PS-0027-2021"/>
    <s v="PRESTACION DE SERVICIOS PROFESIONALES COMO APOYO EN LA ELABORACION DE INFORMES RELACIONADOS CON EL PROCESO DE PQRS RECIBIDOS EN LA EMPRESA POR LOS DIFERENTES CANALES DE ATENCION."/>
    <n v="18724662"/>
    <n v="18724662"/>
    <n v="37449324"/>
    <s v="CONTRATADO"/>
    <d v="2021-12-31T00:00:00"/>
    <s v="NATURAL"/>
  </r>
  <r>
    <n v="988"/>
    <x v="6"/>
    <s v="600-IP-0014-2021"/>
    <s v="600-PS-0028-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8724662"/>
    <n v="18724662"/>
    <n v="37449324"/>
    <s v="CONTRATADO"/>
    <d v="2021-12-31T00:00:00"/>
    <s v="NATURAL"/>
  </r>
  <r>
    <n v="989"/>
    <x v="6"/>
    <s v="600-IP-0015-2021"/>
    <s v="600-PS-0029-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9984615"/>
    <n v="0"/>
    <n v="9984615"/>
    <s v="CONTRATADO"/>
    <d v="2021-03-31T00:00:00"/>
    <s v="NATURAL"/>
  </r>
  <r>
    <n v="990"/>
    <x v="6"/>
    <s v="600-IP-0016-2021"/>
    <s v="600-PS-0030-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9984615"/>
    <n v="0"/>
    <n v="9984615"/>
    <s v="CONTRATADO"/>
    <d v="2021-03-31T00:00:00"/>
    <s v="NATURAL"/>
  </r>
  <r>
    <n v="991"/>
    <x v="6"/>
    <s v="600-IP-0017-2021"/>
    <s v="600-PS-0031-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9969230"/>
    <n v="19969230"/>
    <n v="39938460"/>
    <s v="CONTRATADO"/>
    <d v="2021-12-31T00:00:00"/>
    <s v="NATURAL"/>
  </r>
  <r>
    <n v="992"/>
    <x v="6"/>
    <s v="600-IP-0018-2021"/>
    <s v="600-PS-0007-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9969230"/>
    <n v="19969230"/>
    <n v="39938460"/>
    <s v="CONTRATADO"/>
    <d v="2021-12-31T00:00:00"/>
    <s v="NATURAL"/>
  </r>
  <r>
    <n v="993"/>
    <x v="6"/>
    <s v="600-IP-0019-2021"/>
    <s v="600-PS-0008-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9984615"/>
    <n v="0"/>
    <n v="9984615"/>
    <s v="CONTRATADO"/>
    <d v="2021-03-31T00:00:00"/>
    <s v="NATURAL"/>
  </r>
  <r>
    <n v="994"/>
    <x v="6"/>
    <s v="600-IP-0020-2021"/>
    <s v="600-PS-0009-2021"/>
    <s v="PRESTACIÓN DE SERVICIOS COMO APOYO PARA EL PROCESO DE GESTIONAR Y TRAMITAR DENTRO DE LOS TÉRMINOS DE LEY LOS DERECHOS DE PETICIÓN Y QUEJAS DEL PRODUCTO DE UTILITIES RECIBIDOS EN LA EMPRESA POR LOS DIFERENTES CANALES DE ATENCIÓN POR SER COMPETENCIA DE LA UNIDAD ATENCIÓN ESCRITA"/>
    <n v="8444403"/>
    <n v="0"/>
    <n v="8444403"/>
    <s v="CONTRATADO"/>
    <d v="2021-03-31T00:00:00"/>
    <s v="NATURAL"/>
  </r>
  <r>
    <n v="995"/>
    <x v="6"/>
    <s v="600-IP-0021-2021"/>
    <s v="600-PS-0219-2021"/>
    <s v="PRESTACIÓN DE SERVICIOS COMO APOYO PARA EL PROCESO DE GESTIONAR Y TRAMITAR DENTRO DE LOS TÉRMINOS DE LEY  LOS DERECHOS DE PETICIÓN Y QUEJAS DEL PRODUCTO DE UTILITIES  RECIBIDOS EN LA EMPRESA POR LOS DIFERENTES CANALES DE ATENCIÓN  POR SER COMPETENCIA DE LAUNIAD ATENCIÓN ESCRITA"/>
    <n v="7037002"/>
    <n v="0"/>
    <n v="7037002"/>
    <s v="CONTRATADO"/>
    <d v="2021-03-31T00:00:00"/>
    <s v="NATURAL"/>
  </r>
  <r>
    <n v="996"/>
    <x v="6"/>
    <s v="600-IP-0022-2021"/>
    <s v="600-PS-0040-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6656410"/>
    <n v="0"/>
    <n v="6656410"/>
    <s v="CONTRATADO"/>
    <d v="2021-02-28T00:00:00"/>
    <s v="NATURAL"/>
  </r>
  <r>
    <n v="997"/>
    <x v="6"/>
    <s v="600-IP-0023-2021"/>
    <s v="600-PS-0041-2021"/>
    <s v="PRESTACION DE SERVICIOS PROFESIONALES COMO APOYO EN LA ELABORACION DE INFORMES RELACIONADOS CON EL PROCESO DE PQRS RECIBIDOS EN LA EMPRESA POR LOS DIFERENTES CANALES DE ATENCION."/>
    <n v="6241554"/>
    <n v="0"/>
    <n v="6241554"/>
    <s v="CONTRATADO"/>
    <d v="2021-02-28T00:00:00"/>
    <s v="NATURAL"/>
  </r>
  <r>
    <n v="998"/>
    <x v="6"/>
    <s v="600-IP-0024-2021"/>
    <s v="600-PS-0042-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9984615"/>
    <n v="0"/>
    <n v="9984615"/>
    <s v="CONTRATADO"/>
    <d v="2021-03-31T00:00:00"/>
    <s v="NATURAL"/>
  </r>
  <r>
    <n v="999"/>
    <x v="6"/>
    <s v="600-IP-0025-2021"/>
    <s v="600-PS-0304-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7801943"/>
    <n v="0"/>
    <n v="7801943"/>
    <s v="CONTRATADO"/>
    <d v="2021-03-31T00:00:00"/>
    <s v="NATURAL"/>
  </r>
  <r>
    <n v="1000"/>
    <x v="6"/>
    <s v="600-IP-0026-2021"/>
    <s v="600-PS-0043-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9969230"/>
    <n v="19969230"/>
    <n v="39938460"/>
    <s v="CONTRATADO"/>
    <d v="2021-12-31T00:00:00"/>
    <s v="NATURAL"/>
  </r>
  <r>
    <n v="1001"/>
    <x v="6"/>
    <s v="600-IP-0027-2021"/>
    <s v="600-PS-0539-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15603885"/>
    <n v="18724662"/>
    <n v="34328547"/>
    <s v="CONTRATADO"/>
    <d v="2021-12-31T00:00:00"/>
    <s v="NATURAL"/>
  </r>
  <r>
    <n v="1002"/>
    <x v="6"/>
    <s v="600-IP-0028-2021"/>
    <s v="600-PS-0632-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15603885"/>
    <n v="0"/>
    <n v="15603885"/>
    <s v="CONTRATADO"/>
    <d v="2021-06-30T00:00:00"/>
    <s v="NATURAL"/>
  </r>
  <r>
    <n v="1003"/>
    <x v="6"/>
    <s v="600-IP-0029-2021"/>
    <s v="600-PS-0045-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8724662"/>
    <n v="18724662"/>
    <n v="37449324"/>
    <s v="CONTRATADO"/>
    <d v="2021-12-31T00:00:00"/>
    <s v="NATURAL"/>
  </r>
  <r>
    <n v="1004"/>
    <x v="6"/>
    <s v="600-IP-0030-2021"/>
    <s v="600-PS-0048-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6241554"/>
    <n v="0"/>
    <n v="6241554"/>
    <s v="CONTRATADO"/>
    <d v="2021-02-28T00:00:00"/>
    <s v="NATURAL"/>
  </r>
  <r>
    <n v="1005"/>
    <x v="6"/>
    <s v="600-IP-0031-2021"/>
    <s v="600-PS-0049-2021"/>
    <s v="PRESTACIÓN DE SERVICIOS COMO APOYO PARA EL PROCESO DE GESTIONAR Y TRAMITAR DENTRO DE LOS TÉRMINOS DE LEY LOS DERECHOS DE PETICIÓN Y QUEJAS DEL PRODUCTO DE UTILITIES RECIBIDOS EN LA EMPRESA POR LOS DIFERENTES CANALES DE ATENCIÓN POR SER COMPETENCIA DE LA UNIDAD ATENCIÓN ESCRITA"/>
    <n v="8444403"/>
    <n v="0"/>
    <n v="8444403"/>
    <s v="CONTRATADO"/>
    <d v="2021-03-31T00:00:00"/>
    <s v="NATURAL"/>
  </r>
  <r>
    <n v="1006"/>
    <x v="6"/>
    <s v="600-IP-0032-2021"/>
    <s v="600-PS-0010-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8724662"/>
    <n v="18724662"/>
    <n v="37449324"/>
    <s v="CONTRATADO"/>
    <d v="2021-12-31T00:00:00"/>
    <s v="NATURAL"/>
  </r>
  <r>
    <n v="1007"/>
    <x v="6"/>
    <s v="600-IP-0033-2021"/>
    <s v="600-PS-0011-2021"/>
    <s v="PRESTACIÓN DE SERVICIOS PROFESIONALES PARA EL PROCESO DE GESTIONAR Y TRAMITAR DENTRO DE LOS TÉRMINOS DE LEY LOS DERECHOS DE PETICIÓN Y QUEJAS DEL PRODUCTO DE UTILITIES RECIBIDOS EN LA EMPRESA POR LOS DIFERENTES CANALES DE ATENCIÓN POR SER COMPETENCIA DE LAUNIDAD ATENCIÓN ESCRITA."/>
    <n v="19969230"/>
    <n v="19969230"/>
    <n v="39938460"/>
    <s v="CONTRATADO"/>
    <d v="2021-12-31T00:00:00"/>
    <s v="NATURAL"/>
  </r>
  <r>
    <n v="1008"/>
    <x v="6"/>
    <s v="600-IP-0034-2021"/>
    <s v="600-PS-0032-2021"/>
    <s v="PRESTACIÓN DE SERVICIOS COMO APOYO PARA EL PROCESO DE GESTIONAR Y TRAMITAR DENTRO DE LOS TÉRMINOS DE LEY LOS DERECHOS DE PETICIÓN Y QUEJAS DEL PRODUCTO DE UTILITIES RECIBIDOS EN LA EMPRESA POR LOS DIFERENTES CANALES DE ATENCIÓN POR SER COMPETENCIA DE LA UNIDAD ATENCIÓN ESCRITA."/>
    <n v="6228561"/>
    <n v="0"/>
    <n v="6228561"/>
    <s v="CONTRATADO"/>
    <d v="2021-03-31T00:00:00"/>
    <s v="NATURAL"/>
  </r>
  <r>
    <n v="1009"/>
    <x v="6"/>
    <s v="600-IP-0035-2021"/>
    <s v="600-PS-0012-2021"/>
    <s v="PRESTACIÓN DE SERVICIOS DE APOYO A LABORES ASISTENCIALES EN LOS PROCESOS DE NOTIFICACIÓN DESPACHO CORRESPONDENCIA Y ARCHIVO DE LA UNIDAD ATENCIÓN ESCRITA."/>
    <n v="9463668"/>
    <n v="9463668"/>
    <n v="18927336"/>
    <s v="CONTRATADO"/>
    <d v="2021-12-31T00:00:00"/>
    <s v="NATURAL"/>
  </r>
  <r>
    <n v="1010"/>
    <x v="6"/>
    <s v="600-IP-0036-2021"/>
    <s v="600-PS-0013-2021"/>
    <s v="PRESTACIÓN DE SERVICIOS DE APOYO A LABORES ASISTENCIALES EN LOS PROCESOS DE NOTIFICACIÓN DESPACHO CORRESPONDENCIA Y ARCHIVO DE LA UNIDAD ATENCIÓN ESCRITA."/>
    <n v="12457122"/>
    <n v="12457122"/>
    <n v="24914244"/>
    <s v="CONTRATADO"/>
    <d v="2021-12-31T00:00:00"/>
    <s v="NATURAL"/>
  </r>
  <r>
    <n v="1011"/>
    <x v="6"/>
    <s v="600-IP-0037-2021"/>
    <s v="600-PS-0014-2021"/>
    <s v="PRESTACIÓN DE SERVICIOS DE APOYO A LABORES ASISTENCIALES EN LOS PROCESOS DE NOTIFICACIÓN DESPACHO CORRESPONDENCIA Y ARCHIVO DE LA UNIDAD ATENCIÓN ESCRITA."/>
    <n v="6228561"/>
    <n v="0"/>
    <n v="6228561"/>
    <s v="CONTRATADO"/>
    <d v="2021-03-31T00:00:00"/>
    <s v="NATURAL"/>
  </r>
  <r>
    <n v="1012"/>
    <x v="6"/>
    <s v="600-IP-0038-2021"/>
    <s v="600-PS-0015-2021"/>
    <s v="PRESTACIÓN DE SERVICIOS DE APOYO A LABORES ASISTENCIALES EN LOS PROCESOS DE NOTIFICACIÓN DESPACHO CORRESPONDENCIA Y ARCHIVO DE LA UNIDAD ATENCIÓN ESCRITA."/>
    <n v="9463668"/>
    <n v="9463668"/>
    <n v="18927336"/>
    <s v="CONTRATADO"/>
    <d v="2021-12-31T00:00:00"/>
    <s v="NATURAL"/>
  </r>
  <r>
    <n v="1013"/>
    <x v="6"/>
    <s v="600-IP-0039-2021"/>
    <s v="600-PS-0033-2021"/>
    <s v="PRESTACIÓN DE SERVICIOS DE APOYO A LABORES ASISTENCIALES EN LOS PROCESOS DE NOTIFICACIÓN DESPACHO CORRESPONDENCIA Y ARCHIVO DE LA UNIDAD ATENCIÓN ESCRITA."/>
    <n v="12457122"/>
    <n v="12457122"/>
    <n v="24914244"/>
    <s v="CONTRATADO"/>
    <d v="2021-12-31T00:00:00"/>
    <s v="NATURAL"/>
  </r>
  <r>
    <n v="1014"/>
    <x v="6"/>
    <s v="600-IP-0040-2021"/>
    <s v="600-PS-0034-2021"/>
    <s v="PRESTACIÓN DE SERVICIOS DE APOYO A LABORES ASISTENCIALES EN LOS PROCESOS DE NOTIFICACIÓN DESPACHO CORRESPONDENCIA Y ARCHIVO DE LA UNIDAD ATENCIÓN ESCRITA."/>
    <n v="12457122"/>
    <n v="0"/>
    <n v="12457122"/>
    <s v="CONTRATADO"/>
    <d v="2021-06-30T00:00:00"/>
    <s v="NATURAL"/>
  </r>
  <r>
    <n v="1015"/>
    <x v="6"/>
    <s v="600-IP-0041-2021"/>
    <s v="600-PS-0035-2021"/>
    <s v="PRESTACIÓN DE SERVICIOS DE APOYO A LABORES ASISTENCIALES EN LOS PROCESOS DE NOTIFICACIÓN DESPACHO CORRESPONDENCIA Y ARCHIVO DE LA UNIDAD ATENCIÓN ESCRITA."/>
    <n v="12457122"/>
    <n v="12457122"/>
    <n v="24914244"/>
    <s v="CONTRATADO"/>
    <d v="2021-12-31T00:00:00"/>
    <s v="NATURAL"/>
  </r>
  <r>
    <n v="1016"/>
    <x v="6"/>
    <s v="600-IP-0042-2021"/>
    <s v="600-PS-0036-2021"/>
    <s v="PRESTACIÓN DE SERVICIOS DE APOYO A LABORES ASISTENCIALES EN LOS PROCESOS DE NOTIFICACIÓN DESPACHO CORRESPONDENCIA Y ARCHIVO DE LA UNIDAD ATENCIÓN ESCRITA."/>
    <n v="9463668"/>
    <n v="9463668"/>
    <n v="18927336"/>
    <s v="CONTRATADO"/>
    <d v="2021-12-31T00:00:00"/>
    <s v="NATURAL"/>
  </r>
  <r>
    <n v="1017"/>
    <x v="6"/>
    <s v="600-IP-0043-2021"/>
    <s v="600-PS-0037-2021"/>
    <s v="PRESTACIÓN DE SERVICIOS DE APOYO A LABORES ASISTENCIALES EN LOS PROCESOS DE NOTIFICACIÓN DESPACHO CORRESPONDENCIA Y ARCHIVO DE LA UNIDAD ATENCIÓN ESCRITA."/>
    <n v="4152374"/>
    <n v="0"/>
    <n v="4152374"/>
    <s v="CONTRATADO"/>
    <d v="2021-02-28T00:00:00"/>
    <s v="NATURAL"/>
  </r>
  <r>
    <n v="1018"/>
    <x v="6"/>
    <s v="600-IP-0044-2021"/>
    <s v="600-PS-0038-2021"/>
    <s v="PRESTACIÓN DE SERVICIOS DE APOYO A LABORES ASISTENCIALES EN LOS PROCESOS DE NOTIFICACIÓN DESPACHO CORRESPONDENCIA Y ARCHIVO DE LA UNIDAD ATENCIÓN ESCRITA."/>
    <n v="6228561"/>
    <n v="0"/>
    <n v="6228561"/>
    <s v="CONTRATADO"/>
    <d v="2021-03-31T00:00:00"/>
    <s v="NATURAL"/>
  </r>
  <r>
    <n v="1019"/>
    <x v="6"/>
    <s v="600-IP-0045-2021"/>
    <s v="600-PS-0039-2021"/>
    <s v="PRESTACIÓN DE SERVICIOS DE APOYO A LABORES ASISTENCIALES EN LOS PROCESOS DE NOTIFICACIÓN DESPACHO CORRESPONDENCIA Y ARCHIVO DE LA UNIDAD ATENCIÓN ESCRITA."/>
    <n v="6228561"/>
    <n v="0"/>
    <n v="6228561"/>
    <s v="CONTRATADO"/>
    <d v="2021-03-31T00:00:00"/>
    <s v="NATURAL"/>
  </r>
  <r>
    <n v="1020"/>
    <x v="6"/>
    <s v="600-IP-0046-2021"/>
    <s v="600-PS-0053-2021"/>
    <s v="PRESTACIÓN DE SERVICIOS DE APOYO A LABORES ASISTENCIALES EN LOS PROCESOS DE NOTIFICACIÓN DESPACHO CORRESPONDENCIA Y ARCHIVO DE LA UNIDAD ATENCIÓN ESCRITA."/>
    <n v="6228561"/>
    <n v="0"/>
    <n v="6228561"/>
    <s v="CONTRATADO"/>
    <d v="2021-03-31T00:00:00"/>
    <s v="NATURAL"/>
  </r>
  <r>
    <n v="1021"/>
    <x v="6"/>
    <s v="600-IP-0047-2021"/>
    <s v="600-PS-0044-2021"/>
    <s v="PRESTACIÓN DE SERVICIOS DE APOYO A LABORES ASISTENCIALES EN LOS PROCESOS DE NOTIFICACIÓN DESPACHO CORRESPONDENCIA Y ARCHIVO DE LA UNIDAD ATENCIÓN ESCRITA."/>
    <n v="12457122"/>
    <n v="12457122"/>
    <n v="24914244"/>
    <s v="CONTRATADO"/>
    <d v="2021-12-31T00:00:00"/>
    <s v="NATURAL"/>
  </r>
  <r>
    <n v="1022"/>
    <x v="6"/>
    <s v="600-IP-0048-2021"/>
    <s v="600-PS-0046-2021"/>
    <s v="PRESTACIÓN DE SERVICIOS DE APOYO A LABORES ASISTENCIALES EN LOS PROCESOS DE NOTIFICACIÓN DESPACHO CORRESPONDENCIA Y ARCHIVO DE LA UNIDAD ATENCIÓN ESCRITA."/>
    <n v="12457122"/>
    <n v="12457122"/>
    <n v="24914244"/>
    <s v="CONTRATADO"/>
    <d v="2021-12-31T00:00:00"/>
    <s v="NATURAL"/>
  </r>
  <r>
    <n v="1023"/>
    <x v="6"/>
    <s v="600-IP-0049-2021"/>
    <s v="600-PS-0047-2021"/>
    <s v="PRESTACIÓN DE SERVICIOS DE APOYO A LABORES ASISTENCIALES EN LOS PROCESOS DE NOTIFICACIÓN DESPACHO CORRESPONDENCIA Y ARCHIVO DE LA UNIDAD DE ATENCIÓN ESCRITA."/>
    <n v="4152374"/>
    <n v="0"/>
    <n v="4152374"/>
    <s v="CONTRATADO"/>
    <d v="2021-02-28T00:00:00"/>
    <s v="NATURAL"/>
  </r>
  <r>
    <n v="1024"/>
    <x v="6"/>
    <s v="600-IP-0050-2021"/>
    <s v="600-PS-0050-2021"/>
    <s v="PRESTACIÓN DE SERVICIOS DE APOYO A LABORES ASISTENCIALES EN LOS PROCESOS DE NOTIFICACIÓN DESPACHO CORRESPONDENCIA Y ARCHIVO DE LA UNIDAD ATENCIÓN ESCRITA."/>
    <n v="12457122"/>
    <n v="12457122"/>
    <n v="24914244"/>
    <s v="CONTRATADO"/>
    <d v="2021-12-31T00:00:00"/>
    <s v="NATURAL"/>
  </r>
  <r>
    <n v="1025"/>
    <x v="6"/>
    <s v="600-IP-0051-2021"/>
    <s v="600-PS-0051-2021"/>
    <s v="PRESTACIÓN DE SERVICIOS DE APOYO A LABORES ASISTENCIALES EN LOS PROCESOS DE NOTIFICACIÓN DESPACHO CORRESPONDENCIA Y ARCHIVO DE LA UNIDAD ATENCIÓN ESCRITA."/>
    <n v="12457122"/>
    <n v="12457122"/>
    <n v="24914244"/>
    <s v="CONTRATADO"/>
    <d v="2021-12-31T00:00:00"/>
    <s v="NATURAL"/>
  </r>
  <r>
    <n v="1026"/>
    <x v="6"/>
    <s v="600-IP-0052-2021"/>
    <s v="600-PS-0052-2021"/>
    <s v="PRESTACIÓN DE SERVICIOS DE APOYO A LABORES ASISTENCIALES EN LOS PROCESOS DE NOTIFICACIÓN DESPACHO CORRESPONDENCIA Y ARCHIVO DE LA UNIDAD ATENCIÓN ESCRITA."/>
    <n v="12457122"/>
    <n v="12457122"/>
    <n v="24914244"/>
    <s v="CONTRATADO"/>
    <d v="2021-12-31T00:00:00"/>
    <s v="NATURAL"/>
  </r>
  <r>
    <n v="1027"/>
    <x v="6"/>
    <s v="600-IP-0053-2021"/>
    <s v="600-PS-0244-2021"/>
    <s v="PRESTACIÓN DE SERVICIO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1419029"/>
    <n v="12457122"/>
    <n v="23876151"/>
    <s v="CONTRATADO"/>
    <d v="2021-12-31T00:00:00"/>
    <s v="NATURAL"/>
  </r>
  <r>
    <n v="1028"/>
    <x v="6"/>
    <s v="600-IP-0054-2021"/>
    <s v="600-PS-0055-2021"/>
    <s v="PRESTACIÓN DE SERVICIOS PROFESIONALE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8724662"/>
    <n v="18724662"/>
    <n v="37449324"/>
    <s v="CONTRATADO"/>
    <d v="2021-12-31T00:00:00"/>
    <s v="NATURAL"/>
  </r>
  <r>
    <n v="1029"/>
    <x v="6"/>
    <s v="600-IP-0055-2021"/>
    <s v="600-PS-0056-2021"/>
    <s v="PRESTACIÓN DE SERVICIO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6888806"/>
    <n v="16888806"/>
    <n v="33777612"/>
    <s v="CONTRATADO"/>
    <d v="2021-12-31T00:00:00"/>
    <s v="NATURAL"/>
  </r>
  <r>
    <n v="1030"/>
    <x v="6"/>
    <s v="600-IP-0056-2021"/>
    <s v="600-PS-0057-2021"/>
    <s v="PRESTACIÓN DE SERVICIO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6888806"/>
    <n v="16888806"/>
    <n v="33777612"/>
    <s v="CONTRATADO"/>
    <d v="2021-12-31T00:00:00"/>
    <s v="NATURAL"/>
  </r>
  <r>
    <n v="1031"/>
    <x v="6"/>
    <s v="600-IP-0057-2021"/>
    <s v="600-PS-0058-2021"/>
    <s v="PRESTACIÓN DE SERVICIOS PROFESIONALE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8724662"/>
    <n v="18724662"/>
    <n v="37449324"/>
    <s v="CONTRATADO"/>
    <d v="2021-12-31T00:00:00"/>
    <s v="NATURAL"/>
  </r>
  <r>
    <n v="1032"/>
    <x v="6"/>
    <s v="600-IP-0058-2021"/>
    <s v="600-PS-0059-2021"/>
    <s v="PRESTACIÓN DE SERVICIO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2457122"/>
    <n v="12457122"/>
    <n v="24914244"/>
    <s v="CONTRATADO"/>
    <d v="2021-12-31T00:00:00"/>
    <s v="NATURAL"/>
  </r>
  <r>
    <n v="1033"/>
    <x v="6"/>
    <s v="600-IP-0059-2021"/>
    <s v="600-PS-0060-2021"/>
    <s v="PRESTACIÓN DE SERVICIO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6888806"/>
    <n v="16888806"/>
    <n v="33777612"/>
    <s v="CONTRATADO"/>
    <d v="2021-12-31T00:00:00"/>
    <s v="NATURAL"/>
  </r>
  <r>
    <n v="1034"/>
    <x v="6"/>
    <s v="600-IP-0060-2021"/>
    <s v="600-PS-0061-2021"/>
    <s v="PRESTACIÓN DE SERVICIOS PROFESIONALE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8724662"/>
    <n v="18724662"/>
    <n v="37449324"/>
    <s v="CONTRATADO"/>
    <d v="2021-12-31T00:00:00"/>
    <s v="NATURAL"/>
  </r>
  <r>
    <n v="1035"/>
    <x v="6"/>
    <s v="600-IP-0061-2021"/>
    <s v="600-PS-0062-2021"/>
    <s v="PRESTACIÓN DE SERVICIO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6888806"/>
    <n v="16888806"/>
    <n v="33777612"/>
    <s v="CONTRATADO"/>
    <d v="2021-12-31T00:00:00"/>
    <s v="NATURAL"/>
  </r>
  <r>
    <n v="1036"/>
    <x v="6"/>
    <s v="600-IP-0062-2021"/>
    <s v="600-PS-0064-2021"/>
    <s v="PRESTACIÓN DE SERVICIOS PROFESIONALE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8724662"/>
    <n v="18724662"/>
    <n v="37449324"/>
    <s v="CONTRATADO"/>
    <d v="2021-12-31T00:00:00"/>
    <s v="NATURAL"/>
  </r>
  <r>
    <n v="1037"/>
    <x v="6"/>
    <s v="600-IP-0063-2021"/>
    <s v="600-PS-1104-2021"/>
    <s v="PRESTACION DE SERVICIOS COM APOYO AL SUBPROCESO FACTURACIÓN EN EL ANÁLISISI Y SOPORTE A LA FACTURACIÓN DERIVADA DE LA PRESTACION DE LOS SERVICIOS PÚBLICOS DOMICILIARIOS , NO DOMICILIARIOS Y DE TELECOMUNICACIONES Y SUS ACTIVIDADES COMPLEMENTARIAS E INHERENTES, EN EL SUBPROCESO DE FACTURACIÓM DE LA GERENCIA COMERCIAL Y GESTIÓN AL CLIENTE."/>
    <n v="8444403"/>
    <n v="5629602"/>
    <n v="14074005"/>
    <s v="CONTRATADO"/>
    <d v="2021-08-31T00:00:00"/>
    <s v="NATURAL"/>
  </r>
  <r>
    <n v="1038"/>
    <x v="6"/>
    <s v="600-IP-0064-2021"/>
    <s v="600-PS-0065-2021"/>
    <s v="PRESTACIÓN DE SERVICIOS PROFESIONALE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8724662"/>
    <n v="18724662"/>
    <n v="37449324"/>
    <s v="CONTRATADO"/>
    <d v="2021-12-31T00:00:00"/>
    <s v="NATURAL"/>
  </r>
  <r>
    <n v="1039"/>
    <x v="6"/>
    <s v="600-IP-0065-2021"/>
    <s v="600-PS-0069-2021"/>
    <s v="PRESTACIÓN DE SERVICIOS PROFESIONALE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8724662"/>
    <n v="18724662"/>
    <n v="37449324"/>
    <s v="CONTRATADO"/>
    <d v="2021-12-31T00:00:00"/>
    <s v="NATURAL"/>
  </r>
  <r>
    <n v="1040"/>
    <x v="6"/>
    <s v="600-IP-0066-2021"/>
    <s v="600-PS-0066-2021"/>
    <s v="PRESTACIÓN DE SERVICIOS PROFESIONALE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8724662"/>
    <n v="18724662"/>
    <n v="37449324"/>
    <s v="CONTRATADO"/>
    <d v="2021-12-31T00:00:00"/>
    <s v="NATURAL"/>
  </r>
  <r>
    <n v="1041"/>
    <x v="6"/>
    <s v="600-IP-0067-2021"/>
    <s v="600-PS-0067-2021"/>
    <s v="PRESTACIÓN DE SERVICIOS PROFESIONALE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8724662"/>
    <n v="18724662"/>
    <n v="37449324"/>
    <s v="CONTRATADO"/>
    <d v="2021-12-31T00:00:00"/>
    <s v="NATURAL"/>
  </r>
  <r>
    <n v="1042"/>
    <x v="6"/>
    <s v="600-IP-0068-2021"/>
    <s v="600-PS-0068-2021"/>
    <s v="PRESTACIÓN DE SERVICIO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12457122"/>
    <n v="12457122"/>
    <n v="24914244"/>
    <s v="CONTRATADO"/>
    <d v="2021-12-31T00:00:00"/>
    <s v="NATURAL"/>
  </r>
  <r>
    <n v="1043"/>
    <x v="6"/>
    <s v="600-IP-0069-2021"/>
    <s v="600-PS-0071-2021"/>
    <s v="PRESTACIÓN DE SERVICIOS PROFESIONALES COMO APOYO A LA UNIDAD DE PLANEACIÓN Y CONTROL COMERCIAL - ANÁLISIS DE INFORMACIÓN Y NORMALIZACIÓN DE INCOSISTENCIAS"/>
    <n v="12483108"/>
    <n v="24966216"/>
    <n v="37449324"/>
    <s v="CONTRATADO"/>
    <d v="2021-12-31T00:00:00"/>
    <s v="NATURAL"/>
  </r>
  <r>
    <n v="1044"/>
    <x v="6"/>
    <s v="600-IP-0070-2021"/>
    <s v="600-PS-0079-2021"/>
    <s v="PRESTACIÓN DE SERVICIOS PROFESIONALES COMO APOYO A LA UNIDAD DE PLANEACIÓN Y CONTROL COMERCIAL  - ANÁLISIS DE INFORMACIÓN Y NORMALIZACIÓN DE INCOSISTENCIAS"/>
    <n v="12483108"/>
    <n v="6241554"/>
    <n v="18724662"/>
    <s v="CONTRATADO"/>
    <d v="2021-06-30T00:00:00"/>
    <s v="NATURAL"/>
  </r>
  <r>
    <n v="1045"/>
    <x v="6"/>
    <s v="600-IP-0071-2021"/>
    <s v="600-PS-0072-2021"/>
    <s v="PRESTACIÓN DE SERVICIOS COMO APOYO A LA UNIDAD DE PLANEACIÓN Y CONTROL COMERCIAL  - ANÁLISIS DE INFORMACIÓN Y NORMALIZACIÓN DE INCOSISTENCIAS"/>
    <n v="11259204"/>
    <n v="22518408"/>
    <n v="33777612"/>
    <s v="CONTRATADO"/>
    <d v="2021-12-31T00:00:00"/>
    <s v="NATURAL"/>
  </r>
  <r>
    <n v="1046"/>
    <x v="6"/>
    <s v="600-IP-0072-2021"/>
    <s v="600-PS-0074-2021"/>
    <s v="PRESTACIÓN DE SERVICIOS COMO APOYO AL SISTEMA DE GESTIÓN  DE CALIDAD - ANÁLISIS DE INFORMACIÓN"/>
    <n v="8304748"/>
    <n v="4152374"/>
    <n v="12457122"/>
    <s v="CONTRATADO"/>
    <d v="2021-06-30T00:00:00"/>
    <s v="NATURAL"/>
  </r>
  <r>
    <n v="1047"/>
    <x v="6"/>
    <s v="600-IP-0073-2021"/>
    <s v="600-PS-0538-2021"/>
    <s v="PRESTACIÓN DE SERVICIOS PROFESIONALES Y ASESORÍA A LA GERENCIA DE ÁREA COMERCIAL Y GESTIÓN AL CLIENTE EN NUEVOS NEGOCIOS Y SERVICIOS"/>
    <n v="45000000"/>
    <n v="54000000"/>
    <n v="99000000"/>
    <s v="CONTRATADO"/>
    <d v="2021-12-31T00:00:00"/>
    <s v="NATURAL"/>
  </r>
  <r>
    <n v="1048"/>
    <x v="6"/>
    <s v="600-IP-0074-2021"/>
    <s v="600-PS-0003-2021"/>
    <s v="PRESTACIÓN DE SERVICIOS PROFESIONALES PARA APOYAR LAS ACTIVIDADES DEL MERCADEO Y LA EJECUCIÓN DE PROYECTOS COMERCIALES QUE PERMITAN EL FORTALECIMIENTO DE LA CULTURA DE SERVICIO DE LA EMPRESA."/>
    <n v="35604000"/>
    <n v="35604000"/>
    <n v="71208000"/>
    <s v="CONTRATADO"/>
    <d v="2021-12-31T00:00:00"/>
    <s v="NATURAL"/>
  </r>
  <r>
    <n v="1049"/>
    <x v="6"/>
    <s v="600-IP-0075-2021"/>
    <s v="600-PS-0080-2021"/>
    <s v="PRESTACIÓN DE SERVICIOS PROFESIONALES PARA APOYAR LAS ACTIVIDADES DEL MERCADEO Y LA EJECUCIÓN DE PROYECTOS COMERCIALES QUE PERMITAN   LA PARTICIPACIÓN ACTIVA DE EMCALI EICE ESP EN EL MERCADO Y SU FORTALECIMIENTO   MEDIANTE INVESTIGACIÓN Y ACTIVADES PROPIASDEL MERCADEO."/>
    <n v="12000000"/>
    <n v="0"/>
    <n v="12000000"/>
    <s v="CONTRATADO"/>
    <d v="2021-03-26T00:00:00"/>
    <s v="NATURAL"/>
  </r>
  <r>
    <n v="1050"/>
    <x v="6"/>
    <s v="600-IP-0076-2021"/>
    <s v="600-PS-0002-2021"/>
    <s v="PRESTACIÓN DE SERVICIOS PROFESIONALES COMO APOYO PERMANENTE EN LAS ACTIVIDADES DE CONTRATACIÓN  PLANEACIÓN  EJECUCIÓN Y SEGUIMIENTO A LA GESTIÓN ADMINISTRATIVA DE LA GERENCIA COMERCIAL."/>
    <n v="26268000"/>
    <n v="26268000"/>
    <n v="52536000"/>
    <s v="CONTRATADO"/>
    <d v="2021-12-31T00:00:00"/>
    <s v="NATURAL"/>
  </r>
  <r>
    <n v="1051"/>
    <x v="6"/>
    <s v="600-IP-0077-2021"/>
    <s v="600-PS-0005-2021"/>
    <s v="PRESTACIÓN DE SERVICIOS PROFESIONALES COMO APOYO EN LAS ACTIVIDADES DE LA GERENCIA COMERCIAL (APLICATIVOS DE LA EMPRESA  ENTES DE CONTROL  PRESUPUESTO  CONTRATACIÓN  ACTUALIZACIÓN DE ARCHIVOS Y ELABORACIÓN DE INFORMES)."/>
    <n v="3328205"/>
    <n v="0"/>
    <n v="3328205"/>
    <s v="CONTRATADO"/>
    <d v="2021-02-01T00:00:00"/>
    <s v="NATURAL"/>
  </r>
  <r>
    <n v="1052"/>
    <x v="6"/>
    <s v="600-IP-0078-2021"/>
    <s v="600-PS-0004-2021"/>
    <s v="PRESTACIÓN DE SERVICIOS TÉCNICOS COMO APOYO EN PROCESOS ADMINISTRATIVOS"/>
    <n v="15832764"/>
    <n v="15832764"/>
    <n v="31665528"/>
    <s v="CONTRATADO"/>
    <d v="2021-12-31T00:00:00"/>
    <s v="NATURAL"/>
  </r>
  <r>
    <n v="1053"/>
    <x v="6"/>
    <s v="600-IP-0079-2021"/>
    <s v="600-PS-0081-2021"/>
    <s v="PRESTACIÓN DE SERVICIOS DE APOYO A LABORES ASISTENCIALES EN PROCESOS ADMINISTRATIVOS."/>
    <n v="12457122"/>
    <n v="12457122"/>
    <n v="24914244"/>
    <s v="CONTRATADO"/>
    <d v="2021-12-31T00:00:00"/>
    <s v="NATURAL"/>
  </r>
  <r>
    <n v="1054"/>
    <x v="6"/>
    <s v="600-IP-0080-2021"/>
    <s v="600-PS-0073-2021"/>
    <s v="PRESTACIÓN DE SERVICIOS PROFESIONALES COMO APOYO A LA UNIDAD DE PLANEACIÓN Y CONTROL COMERCIAL - ANÁLISIS DE INFORMACIÓN."/>
    <n v="27000000"/>
    <n v="27000000"/>
    <n v="54000000"/>
    <s v="CONTRATADO"/>
    <d v="2021-12-31T00:00:00"/>
    <s v="NATURAL"/>
  </r>
  <r>
    <n v="1055"/>
    <x v="6"/>
    <s v="600-IP-0081-2021"/>
    <s v="600-PS-0075-2021"/>
    <s v="PRESTACIÓN DE SERVICIOS DE APOYO A LABORES ASISTENCIALES EN PROCESOS ADMINISTRATIVOS."/>
    <n v="9463668"/>
    <n v="9463668"/>
    <n v="18927336"/>
    <s v="CONTRATADO"/>
    <d v="2021-12-31T00:00:00"/>
    <s v="NATURAL"/>
  </r>
  <r>
    <n v="1056"/>
    <x v="6"/>
    <s v="600-IP-0082-2021"/>
    <s v="600-PS-0078-2021"/>
    <s v="PRESTACIÓN DE SERVICIOS PROFESIONALES COMO APOYO AL SISTEMA DE GESTIÓN DE CALIDAD EN CUANTO A DOCUMENTAR LOS PROCEDIMIENTOS E INSTRUCTIVOS ASOCIADOS AL SUBPROCESO GESTION CICLO DE SERVICIO  ELABORACIÓN  REVISIÓN Y CONSOLIDACIÓN DE INFORMES DEL ÁREA."/>
    <n v="27000000"/>
    <n v="27000000"/>
    <n v="54000000"/>
    <s v="CONTRATADO"/>
    <d v="2021-12-31T00:00:00"/>
    <s v="NATURAL"/>
  </r>
  <r>
    <n v="1057"/>
    <x v="6"/>
    <s v="600-IP-0083-2021"/>
    <s v="600-PS-0308-2021"/>
    <s v="PRESTACIÓN DE SERVICIOS PROFESIONALES COMO APOYO A LA  UNIDAD DE PLANEACIÓN Y CONTROL COMERCIAL - SCRR - GRUPO ELITE."/>
    <n v="6750000"/>
    <n v="0"/>
    <n v="6750000"/>
    <s v="CONTRATADO"/>
    <d v="2021-02-28T00:00:00"/>
    <s v="NATURAL"/>
  </r>
  <r>
    <n v="1058"/>
    <x v="6"/>
    <s v="600-IP-0084-2021"/>
    <s v="600-PS-0070-2021"/>
    <s v="PRESTAR SERVICIOS PROFESIONALES DE APOYO AL DISEÑO Y EJECUCIÓN DE LA ESTRATEGIA COMERCIAL VIGENTE  DANDO SOPORTE EN LABORES DE COMERCIALIZACIÓN  VENTAS  POSICIONAMIENTO  SATISFACCIÓN DEL CLIENTE Y RELACIONES PÚBLICAS."/>
    <n v="22482000"/>
    <n v="22482000"/>
    <n v="44964000"/>
    <s v="CONTRATADO"/>
    <d v="2021-12-31T00:00:00"/>
    <s v="NATURAL"/>
  </r>
  <r>
    <n v="1059"/>
    <x v="6"/>
    <s v="600-IP-0085-2021"/>
    <s v="600-PS-0076-2021"/>
    <s v="PRESTAR SERVICIOS PROFESIONALES DE APOYO AL DISEÑO Y EJECUCIÓN DE LA ESTRATEGIA COMERCIAL VIGENTE  DANDO SOPORTE EN LABORES DE COMERCIALIZACIÓN  VENTAS  POSICIONAMIENTO  SATISFACCIÓN DEL CLIENTE Y RELACIONES PÚBLICAS."/>
    <n v="22482000"/>
    <n v="0"/>
    <n v="22482000"/>
    <s v="CONTRATADO"/>
    <d v="2021-06-30T00:00:00"/>
    <s v="NATURAL"/>
  </r>
  <r>
    <n v="1060"/>
    <x v="6"/>
    <s v="600-IP-0086-2021"/>
    <s v="600-PS-0077-2021"/>
    <s v="PRESTACIÓN DE SERVICIOS DE APOYO A LABORES COMERCIALES Y  ASISTENCIALES EN PROCESOS ADMINISTRATIVOS."/>
    <n v="12457122"/>
    <n v="12457122"/>
    <n v="24914244"/>
    <s v="CONTRATADO"/>
    <d v="2021-09-23T00:00:00"/>
    <s v="NATURAL"/>
  </r>
  <r>
    <n v="1061"/>
    <x v="6"/>
    <s v="600-IP-0087-2021"/>
    <s v="600-PS-0063-2021"/>
    <s v="PRESTACIÓN DE SERVICIOS TÉCNICOS DE APOYO EN EL ÁREA  DE REVISIÓN DE SERVICIOS EN: ORGANIZACIÓN E INVENTARIO DE LAS ACTAS FÍSICAS GENERADAS POR LAS REVISIONES EFECTUADAS EN TERRENO Y EFECTUAR LOGÍSTICA PARA EL SEGUIMIENTO DE LOS VEHÍCULOS ASIGNADOS EN ESTAACTIVIDAD."/>
    <n v="12457122"/>
    <n v="12457122"/>
    <n v="24914244"/>
    <s v="CONTRATADO"/>
    <d v="2021-12-31T00:00:00"/>
    <s v="NATURAL"/>
  </r>
  <r>
    <n v="1062"/>
    <x v="6"/>
    <s v="600-IP-0088-2021"/>
    <s v="600-PS-0082-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17976228"/>
    <n v="17976228"/>
    <n v="35952456"/>
    <s v="CONTRATADO"/>
    <d v="2021-12-31T00:00:00"/>
    <s v="NATURAL"/>
  </r>
  <r>
    <n v="1063"/>
    <x v="6"/>
    <s v="600-IP-0089-2021"/>
    <s v="600-PS-0084-2021"/>
    <s v="PRESTACIÓN DE SERVICIOS PROFESIONALES COMO APOYO A LA UNIDAD DE ATENCIÓN OTROS CANALES  MEDIANTE EL SEGUIMIENTO Y ACOMPAÑAMIENTO A LOS EQUIPOS DE LAS ÁREAS  ATENCIÓN PERSONALIZADA Y ATENCIÓN TELEFÓNICA Y VIRTUAL  LOGRANDO MAXIMIZAR LA INTEGRACIÓN DE LOS EQUIPOS Y ALCANZANDO EL MÁXIMO RENDIMIENTO Y PRODUCTIVIDAD."/>
    <n v="17976228"/>
    <n v="17976228"/>
    <n v="35952456"/>
    <s v="CONTRATADO"/>
    <d v="2021-12-31T00:00:00"/>
    <s v="NATURAL"/>
  </r>
  <r>
    <n v="1064"/>
    <x v="6"/>
    <s v="600-IP-0090-2021"/>
    <s v="600-PS-0083-2021"/>
    <s v="PRESTACIÓN DE SERVICIOS DE APOYO A LABORES ASISTENCIALES EN PROCESOS ADMINISTRATIVOS."/>
    <n v="15832764"/>
    <n v="15832764"/>
    <n v="31665528"/>
    <s v="CONTRATADO"/>
    <d v="2021-12-31T00:00:00"/>
    <s v="NATURAL"/>
  </r>
  <r>
    <n v="1065"/>
    <x v="6"/>
    <s v="600-IP-0091-2021"/>
    <s v="600-PS-0086-2021"/>
    <s v="PRESTACIÓN DE SERVICIOS DE APOYO A LABORES ASISTENCIALES EN PROCESOS ADMINISTRATIVOS."/>
    <n v="12457122"/>
    <n v="12457122"/>
    <n v="24914244"/>
    <s v="CONTRATADO"/>
    <d v="2021-12-31T00:00:00"/>
    <s v="NATURAL"/>
  </r>
  <r>
    <n v="1066"/>
    <x v="6"/>
    <s v="600-IP-0092-2021"/>
    <s v="600-PS-0087-2021"/>
    <s v="PRESTACIÓN DE SERVICIOS DE APOYO A LABORES ASISTENCIALES EN PROCESOS ADMINISTRATIVOS."/>
    <n v="12457122"/>
    <n v="4152374"/>
    <n v="16609496"/>
    <s v="CONTRATADO"/>
    <d v="2021-03-01T00:00:00"/>
    <s v="NATURAL"/>
  </r>
  <r>
    <n v="1067"/>
    <x v="6"/>
    <s v="600-IP-0093-2021"/>
    <s v="600-PS-0085-2021"/>
    <s v="PRESTACIÓN DE SERVICIOS DE APOYO A LABORES ASISTENCIALES EN PROCESOS ADMINISTRATIVOS."/>
    <n v="16888806"/>
    <n v="16888806"/>
    <n v="33777612"/>
    <s v="CONTRATADO"/>
    <d v="2021-12-31T00:00:00"/>
    <s v="NATURAL"/>
  </r>
  <r>
    <n v="1068"/>
    <x v="6"/>
    <s v="600-IP-0094-2021"/>
    <s v="600-PS-0218-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7801943"/>
    <n v="0"/>
    <n v="7801943"/>
    <s v="CONTRATADO"/>
    <d v="2021-03-31T00:00:00"/>
    <s v="NATURAL"/>
  </r>
  <r>
    <n v="1069"/>
    <x v="6"/>
    <s v="600-IP-0095-2021"/>
    <s v="600-PS-0217-2021"/>
    <s v="PRESTACIÓN DE SERVICIOS PROFESIONALES PARA EL PROCESO DE GESTIONAR Y TRAMITAR DENTRO DE LOS TÉRMINOS DE LEY, LOS DERECHOS DE PETICIÓN Y QUEJAS DEL PRODUCTO DE UTILITIES, RECIBIDOS EN LA EMPRESA POR LOS DIFERENTES CANALES DE ATENCIÓN, POR SER COMPETENCIA DE LA UNIDAD ATENCIÓN ESCRITA."/>
    <n v="7801943"/>
    <n v="0"/>
    <n v="7801943"/>
    <s v="CONTRATADO"/>
    <d v="2021-03-31T00:00:00"/>
    <s v="NATURAL"/>
  </r>
  <r>
    <n v="1070"/>
    <x v="6"/>
    <s v="600-IP-0096-2021"/>
    <s v="600-PS-0626-2021"/>
    <s v="PRESTACIÓN DE SERVICIOS PROFESIONALES COMO APOYO EN LAS ACTIVIDADES DE LA GERENCIA COMERCIAL (APLICATIVOS DE LA EMPRESA  ENTES DE CONTROL  PRESUPUESTO  CONTRATACIÓN  ACTUALIZACIÓN DE ARCHIVOS Y ELABORACIÓN DE INFORMES)."/>
    <n v="16641025"/>
    <n v="19969230"/>
    <n v="36610255"/>
    <s v="CONTRATADO"/>
    <d v="2021-12-31T00:00:00"/>
    <s v="NATURAL"/>
  </r>
  <r>
    <n v="1071"/>
    <x v="6"/>
    <s v="600-IP-0097-2021"/>
    <s v="600-PS-0216-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7037002"/>
    <n v="0"/>
    <n v="7037002"/>
    <s v="CONTRATADO"/>
    <d v="2021-03-31T00:00:00"/>
    <s v="NATURAL"/>
  </r>
  <r>
    <n v="1072"/>
    <x v="6"/>
    <s v="600-IP-0098-2021"/>
    <s v="600-PS-0298-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7037003"/>
    <n v="0"/>
    <n v="7037003"/>
    <s v="CONTRATADO"/>
    <d v="2021-03-31T00:00:00"/>
    <s v="NATURAL"/>
  </r>
  <r>
    <n v="1073"/>
    <x v="6"/>
    <s v="600-IP-0099-2021"/>
    <s v="600-PS-0299-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7801943"/>
    <n v="0"/>
    <n v="7801943"/>
    <s v="CONTRATADO"/>
    <d v="2021-02-02T00:00:00"/>
    <s v="NATURAL"/>
  </r>
  <r>
    <n v="1074"/>
    <x v="6"/>
    <s v="600-IP-0100-2021"/>
    <s v="600-PS-0300-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7801943"/>
    <n v="0"/>
    <n v="7801943"/>
    <s v="CONTRATADO"/>
    <d v="2021-03-31T00:00:00"/>
    <s v="NATURAL"/>
  </r>
  <r>
    <n v="1075"/>
    <x v="6"/>
    <s v="600-IP-0101-2021"/>
    <s v="600-PS-0305-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3114281"/>
    <n v="0"/>
    <n v="3114281"/>
    <s v="CONTRATADO"/>
    <d v="2021-02-28T00:00:00"/>
    <s v="NATURAL"/>
  </r>
  <r>
    <n v="1076"/>
    <x v="6"/>
    <s v="600-IP-0102-2021"/>
    <s v="600-PS-0301-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4681166"/>
    <n v="0"/>
    <n v="4681166"/>
    <s v="CONTRATADO"/>
    <d v="2021-02-28T00:00:00"/>
    <s v="NATURAL"/>
  </r>
  <r>
    <n v="1077"/>
    <x v="6"/>
    <s v="600-IP-0104-2021"/>
    <s v="600-PS-0302-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7037003"/>
    <n v="0"/>
    <n v="7037003"/>
    <s v="CONTRATADO"/>
    <d v="2021-03-31T00:00:00"/>
    <s v="NATURAL"/>
  </r>
  <r>
    <n v="1078"/>
    <x v="6"/>
    <s v="600-IP-0105-2021"/>
    <s v="600-PS-0303-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7801943"/>
    <n v="0"/>
    <n v="7801943"/>
    <s v="CONTRATADO"/>
    <d v="2021-03-31T00:00:00"/>
    <s v="NATURAL"/>
  </r>
  <r>
    <n v="1079"/>
    <x v="6"/>
    <s v="600-IP-0106-2021"/>
    <s v="600-PS-0625-2021"/>
    <s v="PRESTACIÓN DE SERVICIOS PROFESIONALES PARA APOYAR ACTIVIDADES DEL MERCADEO Y EJECUCIÓN DE PROYECTOS COMERCIALES."/>
    <n v="25000000"/>
    <n v="30000000"/>
    <n v="55000000"/>
    <s v="CONTRATADO"/>
    <d v="2021-12-31T00:00:00"/>
    <s v="NATURAL"/>
  </r>
  <r>
    <n v="1080"/>
    <x v="6"/>
    <s v="600-IP-0107-2021"/>
    <s v="600-PS-0726-2021"/>
    <s v="PRESTACIÓN DE SERVICIOS COMO APOYO A LA  UNIDAD DE PLANEACIÓN Y CONTROL COMERCIAL - ANÁLISIS DE INFORMACIÓN Y NORMALIZACIÓN DE INCOSISTENCIAS"/>
    <n v="14043497"/>
    <n v="18724662"/>
    <n v="32768159"/>
    <s v="CONTRATADO"/>
    <d v="2021-12-31T00:00:00"/>
    <s v="NATURAL"/>
  </r>
  <r>
    <n v="1081"/>
    <x v="6"/>
    <s v="600-IP-0108-2021"/>
    <s v="600-PS-1107-2021"/>
    <s v="PRESTACIÓN DE SERVICIOS PROFESIONALES COMO APOYO PARA REALIZAR ANÁLISIS  DE INFORMACION EN SISTEMA COMERCIAL OPEN SAMRT FLEX, NORMALIZACION INCONSISTENCIAS DESARROLLO DE AUTOMATIZACIÓN."/>
    <n v="9362331"/>
    <n v="18724662"/>
    <n v="28086993"/>
    <s v="CONTRATADO"/>
    <d v="2021-12-31T00:00:00"/>
    <s v="NATURAL"/>
  </r>
  <r>
    <n v="1082"/>
    <x v="6"/>
    <s v="600-IP-0109-2021"/>
    <s v="600-PS-0756-2021"/>
    <s v="PRESTACIÓN DE SERVICIOS PROFESIONALES COMO APOYO A LA  UNIDAD DE PLANEACIÓN Y CONTROL COMERCIAL - ANÁLISIS DE INFORMACIÓN Y NORMALIZACIÓN DE INCOSISTENCIAS."/>
    <n v="14043497"/>
    <n v="18724662"/>
    <n v="32768159"/>
    <s v="CONTRATADO"/>
    <d v="2021-12-31T00:00:00"/>
    <s v="NATURAL"/>
  </r>
  <r>
    <n v="1083"/>
    <x v="6"/>
    <s v="600-IP-0110-2021"/>
    <s v="600-PS-0844-2021"/>
    <s v="PRESTACIÓN DE SERVICIOS DE APOYO A LABORES ASISTENCIALES EN LOS PROCESOS DE NOTIFICACIÓN  DESPACHO  CORRESPONDENCIA Y ARCHIVO DE LA UNIDAD ATENCIÓN ESCRITA."/>
    <n v="12483108"/>
    <n v="18724662"/>
    <n v="31207770"/>
    <s v="CONTRATADO"/>
    <d v="2021-12-31T00:00:00"/>
    <s v="NATURAL"/>
  </r>
  <r>
    <n v="1084"/>
    <x v="6"/>
    <s v="600-IP-0113-2021"/>
    <s v="600-PS-0845-2021"/>
    <s v="PRESTACIÓN DE SERVICIOS PROFESIONALES COMO APOYO A LA  UNIDAD DE PLANEACIÓN Y CONTROL COMERCIAL - SCRR - GRUPO ELITE."/>
    <n v="18000000"/>
    <n v="13500000"/>
    <n v="31500000"/>
    <s v="CONTRATADO"/>
    <d v="2021-09-24T00:00:00"/>
    <s v="NATURAL"/>
  </r>
  <r>
    <n v="1085"/>
    <x v="6"/>
    <s v="600-IP-0114-2021"/>
    <s v="600-PS-0836-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12483108"/>
    <n v="18724662"/>
    <n v="31207770"/>
    <s v="CONTRATADO"/>
    <d v="2021-12-31T00:00:00"/>
    <s v="NATURAL"/>
  </r>
  <r>
    <n v="1086"/>
    <x v="6"/>
    <s v="600-IP-0116-2021"/>
    <s v="600-PS-0846-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12483108"/>
    <n v="18724662"/>
    <n v="31207770"/>
    <s v="CONTRATADO"/>
    <d v="2021-12-31T00:00:00"/>
    <s v="NATURAL"/>
  </r>
  <r>
    <n v="1087"/>
    <x v="6"/>
    <s v="600-IP-0118-2021"/>
    <s v="600-PS-0837-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8304748"/>
    <n v="12457122"/>
    <n v="20761870"/>
    <s v="CONTRATADO"/>
    <d v="2021-12-31T00:00:00"/>
    <s v="NATURAL"/>
  </r>
  <r>
    <n v="1088"/>
    <x v="6"/>
    <s v="600-IP-0119-2021"/>
    <s v="600-PS-0838-2021"/>
    <s v="PRESTACIÓN DE SERVICIOS DE APOYO A LABORES ASISTENCIALES EN LOS PROCESOS DE NOTIFICACIÓN  DESPACHO  CORRESPONDENCIA Y ARCHIVO DE LA UNIDAD DE ATENCIÓN ESCRITA."/>
    <n v="8304748"/>
    <n v="12457122"/>
    <n v="20761870"/>
    <s v="CONTRATADO"/>
    <d v="2021-12-31T00:00:00"/>
    <s v="NATURAL"/>
  </r>
  <r>
    <n v="1089"/>
    <x v="6"/>
    <s v="600-IP-0120-2021"/>
    <s v="600-PS-0839-2021"/>
    <s v="PRESTACIÓN DE SERVICIOS DE APOYO A LABORES ASISTENCIALES EN LOS PROCESOS DE NOTIFICACIÓN  DESPACHO  CORRESPONDENCIA Y ARCHIVO DE LA UNIDAD ATENCIÓN ESCRITA."/>
    <n v="8304748"/>
    <n v="12457122"/>
    <n v="20761870"/>
    <s v="CONTRATADO"/>
    <d v="2021-12-31T00:00:00"/>
    <s v="NATURAL"/>
  </r>
  <r>
    <n v="1090"/>
    <x v="6"/>
    <s v="600-IP-0125-2021"/>
    <s v="600-PS-0843-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13312820"/>
    <n v="19969230"/>
    <n v="33282050"/>
    <s v="CONTRATADO"/>
    <d v="2021-12-31T00:00:00"/>
    <s v="NATURAL"/>
  </r>
  <r>
    <n v="1091"/>
    <x v="6"/>
    <s v="600-IP-0126-2021"/>
    <s v="600-PS-0842-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12483108"/>
    <n v="18724662"/>
    <n v="31207770"/>
    <s v="CONTRATADO"/>
    <d v="2021-12-31T00:00:00"/>
    <s v="NATURAL"/>
  </r>
  <r>
    <n v="1092"/>
    <x v="6"/>
    <s v="600-IP-0129-2021"/>
    <s v="600-PS-1074-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984615"/>
    <n v="0"/>
    <n v="9984615"/>
    <s v="CONTRATADO"/>
    <d v="2021-09-15T00:00:00"/>
    <s v="NATURAL"/>
  </r>
  <r>
    <n v="1093"/>
    <x v="6"/>
    <s v="600-IP-0130-2021"/>
    <s v="600-PS-1105-2021"/>
    <s v="PRESTACIÓN DE SERVICIOS COMO APOYO  PARA EL PROCESO DE GESTIONAR Y TRAMITAR DENTRO DE LOS TÉRMINOS DE LEY, LOS DERECHOS DE PETICIÓN Y QUEJAS DEL PRODUCTO DE UTILITIES, RECIBIDOS EN LA EMPRESA POR LOS DIFERENTES CANLAES DE ATENCIÓN POR SER COMPETENCIA DE LA UNIDAD ATENCIÓN ESCRITA."/>
    <n v="6228561"/>
    <n v="12457122"/>
    <n v="18685683"/>
    <s v="CONTRATADO"/>
    <d v="2021-12-31T00:00:00"/>
    <s v="NATURAL"/>
  </r>
  <r>
    <n v="1094"/>
    <x v="6"/>
    <s v="600-IP-0131-2021"/>
    <s v="600-PS-1072-2021"/>
    <s v="PRESTACIÓN DE SERVICIOS PROFESIONALES COMO APOYO EN LA ELABORACIÓN DE INFORMES RELACIONADOS CON EL PROCESO DE PQR'S RECIBIDOS EN LA EMPRESA POR LOS DIFERENTES CANALES DE ATENCIÓN."/>
    <n v="9362331"/>
    <n v="18724662"/>
    <n v="28086993"/>
    <s v="CONTRATADO"/>
    <d v="2021-12-31T00:00:00"/>
    <s v="NATURAL"/>
  </r>
  <r>
    <n v="1095"/>
    <x v="6"/>
    <s v="600-IP-0132-2021"/>
    <s v="600-PS-1073-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362331"/>
    <n v="18724662"/>
    <n v="28086993"/>
    <s v="CONTRATADO"/>
    <d v="2021-12-31T00:00:00"/>
    <s v="NATURAL"/>
  </r>
  <r>
    <n v="1096"/>
    <x v="6"/>
    <s v="600-IP-0133-2021"/>
    <s v="600-PS-1106-2021"/>
    <s v="PRESTACION DE SERVICIOS COMO APOYO EN LA ELABORACION DE INFORMEES RELACIONADOS CON EL PROCESO DE PQR¨S RECIBIDOS EN LA EMPRESA POR LOS DIFERENTE CANALES DE ATENCIÓN"/>
    <n v="6228561"/>
    <n v="12457122"/>
    <n v="18685683"/>
    <s v="CONTRATADO"/>
    <d v="2021-12-31T00:00:00"/>
    <s v="NATURAL"/>
  </r>
  <r>
    <n v="1097"/>
    <x v="6"/>
    <s v="600-IP-0134-2021"/>
    <s v="600-PS-1060-2021"/>
    <s v="PRESTACIÓN DE SERVICIOS PROFESIONALES PARA EL PROCESO DE GESTIONAR Y TRAMITAR DENTRO DE LOS TÉRMINOS DE LEY, LOS DERECHOS DE PETICIÓN Y QUEJAS DEL PRODUCTO DE UTILITIES, RECIBIDOS EN LA EMPRESA POR LOS DIFERENTES CANALES DE ATENCIÓN, POR SER COMPETENCIA DE LA UNIDAD ATENCIÓN ESCRITA."/>
    <n v="9362331"/>
    <n v="18724662"/>
    <n v="28086993"/>
    <s v="CONTRATADO"/>
    <d v="2021-12-31T00:00:00"/>
    <s v="NATURAL"/>
  </r>
  <r>
    <n v="1098"/>
    <x v="6"/>
    <s v="600-IP-0135-2021"/>
    <s v="600-PS-1068-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362331"/>
    <n v="9362331"/>
    <n v="18724662"/>
    <s v="CONTRATADO"/>
    <d v="2021-12-31T00:00:00"/>
    <s v="NATURAL"/>
  </r>
  <r>
    <n v="1099"/>
    <x v="6"/>
    <s v="600-IP-0136-2021"/>
    <s v="600-PS-1066-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362331"/>
    <n v="18724662"/>
    <n v="28086993"/>
    <s v="CONTRATADO"/>
    <d v="2021-12-31T00:00:00"/>
    <s v="NATURAL"/>
  </r>
  <r>
    <n v="1100"/>
    <x v="6"/>
    <s v="600-IP-0137-2021"/>
    <s v="600-PS-1047-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8444403"/>
    <n v="16888806"/>
    <n v="25333209"/>
    <s v="CONTRATADO"/>
    <d v="2021-12-31T00:00:00"/>
    <s v="NATURAL"/>
  </r>
  <r>
    <n v="1101"/>
    <x v="6"/>
    <s v="600-IP-0138-2021"/>
    <s v="600-PS-1070-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362331"/>
    <n v="18724662"/>
    <n v="28086993"/>
    <s v="CONTRATADO"/>
    <d v="2021-12-31T00:00:00"/>
    <s v="NATURAL"/>
  </r>
  <r>
    <n v="1102"/>
    <x v="6"/>
    <s v="600-IP-0139-2021"/>
    <s v="600-PS-1049-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8444403"/>
    <n v="16888806"/>
    <n v="25333209"/>
    <s v="CONTRATADO"/>
    <d v="2021-12-31T00:00:00"/>
    <s v="NATURAL"/>
  </r>
  <r>
    <n v="1103"/>
    <x v="6"/>
    <s v="600-IP-0140-2021"/>
    <s v="600-PS-1057-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362331"/>
    <n v="18724662"/>
    <n v="28086993"/>
    <s v="CONTRATADO"/>
    <d v="2021-12-31T00:00:00"/>
    <s v="NATURAL"/>
  </r>
  <r>
    <n v="1104"/>
    <x v="6"/>
    <s v="600-IP-0141-2021"/>
    <s v="600-PS-1067-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6228561"/>
    <n v="12457122"/>
    <n v="18685683"/>
    <s v="CONTRATADO"/>
    <d v="2021-12-31T00:00:00"/>
    <s v="NATURAL"/>
  </r>
  <r>
    <n v="1105"/>
    <x v="6"/>
    <s v="600-IP-0142-2021"/>
    <s v="600-PS-1055-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984615"/>
    <n v="19969230"/>
    <n v="29953845"/>
    <s v="CONTRATADO"/>
    <d v="2021-12-31T00:00:00"/>
    <s v="NATURAL"/>
  </r>
  <r>
    <n v="1106"/>
    <x v="6"/>
    <s v="600-IP-0143-2021"/>
    <s v="600-PS-1063-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984615"/>
    <n v="19969230"/>
    <n v="29953845"/>
    <s v="CONTRATADO"/>
    <d v="2021-12-31T00:00:00"/>
    <s v="NATURAL"/>
  </r>
  <r>
    <n v="1107"/>
    <x v="6"/>
    <s v="600-IP-0144-2021"/>
    <s v="600-PS-1050-2021"/>
    <s v="PRESTACIÓN DE SERVICIOS COMO APOYO PARA EL PROCESO DE GESTIONAR Y TRAMITAR DENTRO DE LOS TÉRMINOS DE LEY  LOS DERECHOS DE PETICIÓN Y QUEJAS DEL PRODUCTO DE UTILITIES  RECIBIDOS EN LA EMPRESA POR LOS DIFERENTES CANALES DE ATENCIÓN  POR SER COMPETENCIA DE LAUNIDAD ATENCIÓN ESCRITA."/>
    <n v="6228561"/>
    <n v="12457122"/>
    <n v="18685683"/>
    <s v="CONTRATADO"/>
    <d v="2021-12-31T00:00:00"/>
    <s v="NATURAL"/>
  </r>
  <r>
    <n v="1108"/>
    <x v="6"/>
    <s v="600-IP-0145-2021"/>
    <s v="600-PS-1059-2021"/>
    <s v="PRESTACIÓN DE SERVICIOS COMO APOYO PARA EL PROCESO DE GESTIONAR Y TRAMITAR DENTRO DE LOS TÉRMINOS DE LEY  LOS DERECHOS DE PETICIÓN Y QUEJAS DEL PRODUCTO DE UTILITIES  RECIBIDOS EN LA EMPRESA POR LOS DIFERENTES CANALES DE ATENCIÓN  POR SER COMPETENCIA DE LAUNIAD ATENCIÓN ESCRITA"/>
    <n v="8444403"/>
    <n v="16888806"/>
    <n v="25333209"/>
    <s v="CONTRATADO"/>
    <d v="2021-12-31T00:00:00"/>
    <s v="NATURAL"/>
  </r>
  <r>
    <n v="1109"/>
    <x v="6"/>
    <s v="600-IP-0146-2021"/>
    <s v="600-PS-1054-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984615"/>
    <n v="19969230"/>
    <n v="29953845"/>
    <s v="CONTRATADO"/>
    <d v="2021-12-31T00:00:00"/>
    <s v="NATURAL"/>
  </r>
  <r>
    <n v="1110"/>
    <x v="6"/>
    <s v="600-IP-0147-2021"/>
    <s v="600-PS-1048-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984615"/>
    <n v="19969230"/>
    <n v="29953845"/>
    <s v="CONTRATADO"/>
    <d v="2021-12-31T00:00:00"/>
    <s v="NATURAL"/>
  </r>
  <r>
    <n v="1111"/>
    <x v="6"/>
    <s v="600-IP-0148-2021"/>
    <s v="600-PS-1058-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984615"/>
    <n v="19969230"/>
    <n v="29953845"/>
    <s v="CONTRATADO"/>
    <d v="2021-12-31T00:00:00"/>
    <s v="NATURAL"/>
  </r>
  <r>
    <n v="1112"/>
    <x v="6"/>
    <s v="600-IP-0149-2021"/>
    <s v="600-PS-1071-2021"/>
    <s v="PRESTACIÓN DE SERVICIOS COMO APOYO PARA EL PROCESO DE GESTIONAR Y TRAMITAR DENTRO DE LOS TÉRMINOS DE LEY  LOS DERECHOS DE PETICIÓN Y QUEJAS DEL PRODUCTO DE UTILITIES  RECIBIDOS EN LA EMPRESA POR LOS DIFERENTES CANALES DE ATENCIÓN  POR SER COMPETENCIA DE LAUNIAD ATENCIÓN ESCRITA"/>
    <n v="8444403"/>
    <n v="16888806"/>
    <n v="25333209"/>
    <s v="CONTRATADO"/>
    <d v="2021-12-31T00:00:00"/>
    <s v="NATURAL"/>
  </r>
  <r>
    <n v="1113"/>
    <x v="6"/>
    <s v="600-IP-0150-2021"/>
    <s v="600-PS-1052-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984615"/>
    <n v="19969230"/>
    <n v="29953845"/>
    <s v="CONTRATADO"/>
    <d v="2021-12-31T00:00:00"/>
    <s v="NATURAL"/>
  </r>
  <r>
    <n v="1114"/>
    <x v="6"/>
    <s v="600-IP-0151-2021"/>
    <s v="600-PS-1053-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9984615"/>
    <n v="19969230"/>
    <n v="29953845"/>
    <s v="CONTRATADO"/>
    <d v="2021-12-31T00:00:00"/>
    <s v="NATURAL"/>
  </r>
  <r>
    <n v="1115"/>
    <x v="6"/>
    <s v="600-IP-0152-2021"/>
    <s v="600-PS-1069-2021"/>
    <s v="PRESTACIÓN DE SERVICIOS COMO APOYO PARA EL PROCESO DE GESTIONAR Y TRAMITAR DENTRO DE LOS TÉRMINOS DE LEY  LOS DERECHOS DE PETICIÓN Y QUEJAS DEL PRODUCTO DE UTILITIES  RECIBIDOS EN LA EMPRESA POR LOS DIFERENTES CANALES DE ATENCIÓN  POR SER COMPETENCIA DE LAUNIAD ATENCIÓN ESCRITA"/>
    <n v="8444403"/>
    <n v="16888806"/>
    <n v="25333209"/>
    <s v="CONTRATADO"/>
    <d v="2021-12-31T00:00:00"/>
    <s v="NATURAL"/>
  </r>
  <r>
    <n v="1116"/>
    <x v="6"/>
    <s v="600-IP-0153-2021"/>
    <s v="600-PS-1065-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8444403"/>
    <n v="16888806"/>
    <n v="25333209"/>
    <s v="CONTRATADO"/>
    <d v="2021-12-31T00:00:00"/>
    <s v="NATURAL"/>
  </r>
  <r>
    <n v="1117"/>
    <x v="6"/>
    <s v="600-IP-0154-2021"/>
    <s v="600-PS-1061-2021"/>
    <s v="PRESTACIÓN DE SERVICIOS DE APOYO A LABORES ASISTENCIALES EN LOS PROCESOS DE NOTIFICACIÓN  DESPACHO  CORRESPONDENCIA Y ARCHIVO DE LA UNIDAD ATENCIÓN ESCRITA."/>
    <n v="6228561"/>
    <n v="12457122"/>
    <n v="18685683"/>
    <s v="CONTRATADO"/>
    <d v="2021-12-31T00:00:00"/>
    <s v="NATURAL"/>
  </r>
  <r>
    <n v="1118"/>
    <x v="6"/>
    <s v="600-IP-0155-2021"/>
    <s v="600-PS-1064-2021"/>
    <s v="PRESTACIÓN DE SERVICIOS DE APOYO A LABORES ASISTENCIALES EN LOS PROCESOS DE NOTIFICACIÓN  DESPACHO  CORRESPONDENCIA Y ARCHIVO DE LA UNIDAD ATENCIÓN ESCRITA."/>
    <n v="6228561"/>
    <n v="12457122"/>
    <n v="18685683"/>
    <s v="CONTRATADO"/>
    <d v="2021-12-31T00:00:00"/>
    <s v="NATURAL"/>
  </r>
  <r>
    <n v="1119"/>
    <x v="6"/>
    <s v="600-IP-0156-2021"/>
    <s v="600-PS-1051-2021"/>
    <s v="PRESTACIÓN DE SERVICIOS DE APOYO A LABORES ASISTENCIALES EN LOS PROCESOS DE NOTIFICACIÓN  DESPACHO  CORRESPONDENCIA Y ARCHIVO DE LA UNIDAD ATENCIÓN ESCRITA."/>
    <n v="6228561"/>
    <n v="12457122"/>
    <n v="18685683"/>
    <s v="CONTRATADO"/>
    <d v="2021-12-31T00:00:00"/>
    <s v="NATURAL"/>
  </r>
  <r>
    <n v="1120"/>
    <x v="6"/>
    <s v="600-IP-0157-2021"/>
    <s v="600-PS-1062-2021"/>
    <s v="PRESTACIÓN DE SERVICIOS DE APOYO A LABORES ASISTENCIALES EN LOS PROCESOS DE NOTIFICACIÓN  DESPACHO  CORRESPONDENCIA Y ARCHIVO DE LA UNIDAD ATENCIÓN ESCRITA."/>
    <n v="6228561"/>
    <n v="12457122"/>
    <n v="18685683"/>
    <s v="CONTRATADO"/>
    <d v="2021-12-31T00:00:00"/>
    <s v="NATURAL"/>
  </r>
  <r>
    <n v="1121"/>
    <x v="6"/>
    <s v="600-IP-0158-2021"/>
    <s v="600-PS-1056-2021"/>
    <s v="PRESTACIÓN DE SERVICIOS COMO APOYO PARA EL PROCESO DE GESTIONAR Y TRAMITAR DENTRO DE LOS TÉRMINOS DE LEY  LOS DERECHOS DE PETICIÓN Y QUEJAS DEL PRODUCTO DE UTILITIES  RECIBIDOS EN LA EMPRESA POR LOS DIFERENTES CANALES DE ATENCIÓN  POR SER COMPETENCIA DE LAUNIDAD ATENCIÓN ESCRITA."/>
    <n v="6228561"/>
    <n v="0"/>
    <n v="6228561"/>
    <s v="CONTRATADO"/>
    <d v="2021-12-31T00:00:00"/>
    <s v="NATURAL"/>
  </r>
  <r>
    <n v="1122"/>
    <x v="6"/>
    <s v="600-IP-0161-2021"/>
    <s v="600-PS-1445-2021"/>
    <s v="PRESTACIÓN DE SERVICIOS PROFESIONALES COMO APOYO A LA UNIDAD DE PLANEACIÓN Y CONTROL COMERCIAL  - ANÁLISIS DE INFORMACIÓN Y NORMALIZACIÓN DE INCONSISTENCIAS"/>
    <n v="9362331"/>
    <n v="9362331"/>
    <n v="18724662"/>
    <s v="CONTRATADO"/>
    <d v="2021-12-31T00:00:00"/>
    <s v="NATURAL"/>
  </r>
  <r>
    <n v="1123"/>
    <x v="6"/>
    <s v="600-IP-0162-2021"/>
    <s v="600-PS-1446-2021"/>
    <s v="PRESTACIÓN DE SERVICIOS COMO APOYO AL SISTEMA DE GESTIÓN  DE CALIDAD - ANÁLISIS DE INFORMACIÓN"/>
    <n v="6228561"/>
    <n v="6228561"/>
    <n v="12457122"/>
    <s v="CONTRATADO"/>
    <d v="2021-12-31T00:00:00"/>
    <s v="NATURAL"/>
  </r>
  <r>
    <n v="1124"/>
    <x v="6"/>
    <s v="600-IP-0163-2021"/>
    <s v="600-PS-1444-2021"/>
    <s v="PRESTAR SERVICIOS PROFESIONALES DE APOYO AL DISEÑO Y EJECUCIÓN DE LA ESTRATEGIA COMERCIAL VIGENTE, DANDO SOPORTE EN LABORES DE COMERCIALIZACIÓN, VENTAS, POSICIONAMIENTO, SATISFACCIÓN DEL CLIENTE Y RELACIONES PÚBLICAS."/>
    <n v="22482000"/>
    <n v="0"/>
    <n v="22482000"/>
    <s v="CONTRATADO"/>
    <d v="2021-12-31T00:00:00"/>
    <s v="NATURAL"/>
  </r>
  <r>
    <n v="1125"/>
    <x v="6"/>
    <s v="600-IP-0164-2021"/>
    <s v="600-PS-1515-2021"/>
    <s v="PRESTACIÓN DE SERVICIOS DE APOYO A LABORES ASISTENCIALES EN LOS PROCESOS DE NOTIFICACIÓN, DESPACHO, CORRESPONDENCIA Y ARCHIVO DE LA UNIDAD ATENCIÓN ESCRITA."/>
    <n v="11419029"/>
    <n v="0"/>
    <n v="11419029"/>
    <s v="CONTRATADO"/>
    <d v="2021-12-31T00:00:00"/>
    <s v="NATURAL"/>
  </r>
  <r>
    <n v="1126"/>
    <x v="6"/>
    <s v="600-IP-0165-2021"/>
    <s v="600-PS-1514-2021"/>
    <s v="PRESTACIÓN DE SERVICIOS PROFESIONALES PARA EL PROCESO DE GESTIONAR Y TRAMITAR DENTRO DE LOS TÉRMINOS DE LEY  LOS DERECHOS DE PETICIÓN Y QUEJAS DEL PRODUCTO DE UTILITIES  RECIBIDOS EN LA EMPRESA POR LOS DIFERENTES CANALES DE ATENCIÓN  POR SER COMPETENCIA DELA UNIDAD ATENCIÓN ESCRITA."/>
    <n v="17164274"/>
    <n v="0"/>
    <n v="17164274"/>
    <s v="CONTRATADO"/>
    <d v="2021-12-31T00:00:00"/>
    <s v="NATURAL"/>
  </r>
  <r>
    <n v="1127"/>
    <x v="6"/>
    <s v="600-IP-0169-2021"/>
    <s v="600-PS-1624-2021"/>
    <s v="PRESTACIÓN DE SERVICIOS PROFESIONALES COMO APOYO PERMANENTE EN LAS ETAPAS DE PLANEACIÓN, EJECUCIÓN Y SEGUIMIENTO DE LAS ACTIVIDADES DE LA UNIDAD DE ATENCIÓN OTROS CANAL"/>
    <n v="15603885"/>
    <n v="0"/>
    <n v="15603885"/>
    <s v="CONTRATADO"/>
    <d v="2021-12-31T00:00:00"/>
    <s v="NATURAL"/>
  </r>
  <r>
    <n v="1128"/>
    <x v="6"/>
    <s v="600-IP-0172-2021"/>
    <s v="600-PS-1794-2021"/>
    <s v="PRESTACIÓN DE SERVICIOS COMO APOYO AL SUBPROCESO FACTURACIÓN EN EL ANÁLISIS Y SOPORTE A LA FACTURACIÓN DERIVADA DE LA PRESTACIÓN DE LOS SERVICIOS PÚBLICOS DOMICILIARIOS  NO DOMICILIARIOS Y DE TELECOMUNICACIONES Y SUS ACTIVIDADES COMPLEMENTARIAS E INHERENTES  EN EL SUBPROCESO DE FACTURACIÓN DE LA GERENCIA COMERCIAL Y GESTIÓN AL CLIENTE."/>
    <n v="9384477"/>
    <n v="0"/>
    <n v="9384477"/>
    <s v="CONTRATADO"/>
    <d v="2021-12-31T00:00:00"/>
    <s v="NATURAL"/>
  </r>
  <r>
    <n v="1129"/>
    <x v="7"/>
    <s v="700-GF-IP-001-2021"/>
    <s v="700-PS-0109-2021"/>
    <s v="Prestar servicios de apoyo al subproceso Planeación y Evaluación de la Gestión Financiera en las actividades relacionadas con la gestión administrativa de la Gerencia Financiera."/>
    <n v="7014000"/>
    <n v="21042000"/>
    <n v="28056000"/>
    <s v="CONTRATADO"/>
    <d v="2021-12-31T00:00:00"/>
    <s v="NATURAL"/>
  </r>
  <r>
    <n v="1130"/>
    <x v="7"/>
    <s v="700-GF-IP-002-2021"/>
    <s v="700-PS-0093-2021"/>
    <s v="Brindar apoyo al proceso Gestión Financiera en la organización del archivo y su transferencia al archivo central, de conformidad con lo establecido en los instructivos de Gestión Documental adoptados dentro del Sistema de Gestión de Calidad de la Empresa."/>
    <n v="12660000"/>
    <n v="12660000"/>
    <n v="25320000"/>
    <s v="CONTRATADO"/>
    <d v="2021-12-31T00:00:00"/>
    <s v="NATURAL"/>
  </r>
  <r>
    <n v="1131"/>
    <x v="7"/>
    <s v="700-GF-IP-003-2021"/>
    <s v="700-PS-0118-2021"/>
    <s v="Brindar apoyo a la Gerencia de Área Financiera en el Subproceso Gestión presupuestal  como soporte en el seguimiento y control del presupuesto en la vigencia 2021, apoyo en la formulación del presupuesto para la vigencia 2022 y elaboracion de informes presupuestales."/>
    <n v="10050000"/>
    <n v="30150000"/>
    <n v="40200000"/>
    <s v="CONTRATADO"/>
    <d v="2021-12-31T00:00:00"/>
    <s v="NATURAL"/>
  </r>
  <r>
    <n v="1132"/>
    <x v="7"/>
    <s v="700-GF-IP-004-2021"/>
    <s v="700-PS-0089-2021"/>
    <s v="Brindar apoyo a la Gerencia de Área Financiera en el Subproceso Gestión presupuestal  como soporte en el seguimiento y control del presupuesto en la vigencia 2021, apoyo en la formulación del presupuesto para la vigencia 2022 y elaboracion de informes presupuestales."/>
    <n v="10050000"/>
    <n v="30150000"/>
    <n v="40200000"/>
    <s v="CONTRATADO"/>
    <d v="2021-12-31T00:00:00"/>
    <s v="NATURAL"/>
  </r>
  <r>
    <n v="1133"/>
    <x v="7"/>
    <s v="700-GF-IP-005-2021"/>
    <s v="700-PS-0054-2021"/>
    <s v="Brindar apoyo a la Gerencia de Área Financiera en el subproceso Gestión presupuestal  como soporte en el seguimiento y control del presupuesto en la vigencia 2021, la formulación del presupuesto para la vigencia 2022."/>
    <n v="8991000"/>
    <n v="26973000"/>
    <n v="35964000"/>
    <s v="CONTRATADO"/>
    <d v="2021-12-31T00:00:00"/>
    <s v="NATURAL"/>
  </r>
  <r>
    <n v="1134"/>
    <x v="7"/>
    <s v="700-GF-IP-006-2021"/>
    <s v="700-PS-0194-2021"/>
    <s v="Brindar apoyo en el Subproceso Gestión Contable en las actividades relaciones con la recepción y distribución de documentos soportes para trámite de pago."/>
    <n v="6123000"/>
    <n v="18369000"/>
    <n v="24492000"/>
    <s v="CONTRATADO"/>
    <d v="2021-12-31T00:00:00"/>
    <s v="NATURAL"/>
  </r>
  <r>
    <n v="1135"/>
    <x v="7"/>
    <s v="700-GF-IP-007-2021"/>
    <s v="700-PS-0111-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n v="11076000"/>
    <n v="31476000"/>
    <n v="42552000"/>
    <s v="CONTRATADO"/>
    <d v="2021-12-31T00:00:00"/>
    <s v="NATURAL"/>
  </r>
  <r>
    <n v="1136"/>
    <x v="7"/>
    <s v="700-GF-IP-008-2021"/>
    <s v="700-PS-0110-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de 2014, Normas Técnicas de Reconocimiento, Medición y Revelación en Empresas que no Cotizan en el mercado de valores y  que no captan ni administran ahorro del público."/>
    <n v="11076000"/>
    <n v="29776000"/>
    <n v="40852000"/>
    <s v="CONTRATADO"/>
    <d v="2021-07-31T00:00:00"/>
    <s v="NATURAL"/>
  </r>
  <r>
    <n v="1137"/>
    <x v="7"/>
    <s v="700-GF-IP-009-2021"/>
    <s v="700-PS-0108-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
    <n v="11076000"/>
    <n v="11076000"/>
    <n v="22152000"/>
    <s v="CONTRATADO"/>
    <d v="2021-06-30T00:00:00"/>
    <s v="NATURAL"/>
  </r>
  <r>
    <n v="1138"/>
    <x v="7"/>
    <s v="700-GF-IP-010-2021"/>
    <s v="700-PS-0092-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
    <n v="24168000"/>
    <n v="24168000"/>
    <n v="48336000"/>
    <s v="CONTRATADO"/>
    <d v="2021-12-31T00:00:00"/>
    <s v="NATURAL"/>
  </r>
  <r>
    <n v="1139"/>
    <x v="7"/>
    <s v="700-GF-IP-011-2021"/>
    <s v="700-PS-0094-2021"/>
    <s v="Brindar apoyo al proceso Gestión Financiera como soporte a las diferentes actividades asistenciales."/>
    <n v="15246000"/>
    <n v="15246000"/>
    <n v="30492000"/>
    <s v="CONTRATADO"/>
    <d v="2021-12-31T00:00:00"/>
    <s v="NATURAL"/>
  </r>
  <r>
    <n v="1140"/>
    <x v="7"/>
    <s v="700-GF-IP-012-2021"/>
    <s v="700-PS-0090-2021"/>
    <s v="Brindar apoyo a las actividades propias de la Tesorería como soporte para su desempeño y alcance de sus indicadores, en particular al Área Funcional Gestión Recursos Financieros en la elaboración de diferentes informes financieros, en el diseño y ejecución de estrategias para la toma de decisiones de inversión y en la implementación de proyectos de gran impacto para la empresa."/>
    <n v="19512000"/>
    <n v="19512000"/>
    <n v="39024000"/>
    <s v="CONTRATADO"/>
    <d v="2021-12-31T00:00:00"/>
    <s v="NATURAL"/>
  </r>
  <r>
    <n v="1141"/>
    <x v="7"/>
    <s v="700-GF-IP-013-2021"/>
    <s v="700-PS-0091-2021"/>
    <s v="Brindar apoyo a la Tesorería, específicamente al Área Funcional Gestión de Pagos y Bancos, desarrollando actividades relacionadas con los pagos, control y registro de las operaciones bancarias y embargos de la Gerencia Financiera."/>
    <n v="12414000"/>
    <n v="12414000"/>
    <n v="24828000"/>
    <s v="CONTRATADO"/>
    <d v="2021-12-31T00:00:00"/>
    <s v="NATURAL"/>
  </r>
  <r>
    <n v="1142"/>
    <x v="7"/>
    <s v="700-GF-IP-014-2021"/>
    <s v="700-PS-0113-2021"/>
    <s v="Prestar servicios de apoyo a la Tesorería, específicamente al área de Gestión Pagos y Bancos, en la gestión de embargos, pago de nómina, proveedores y terceros, y brindar apoyo en el área funcional Gestión de Recursos Financieros."/>
    <n v="12804000"/>
    <n v="12804000"/>
    <n v="25608000"/>
    <s v="CONTRATADO"/>
    <d v="2021-12-31T00:00:00"/>
    <s v="NATURAL"/>
  </r>
  <r>
    <n v="1143"/>
    <x v="7"/>
    <s v="700-GF-IP-015-2021"/>
    <s v="700-PS-0117-2021"/>
    <s v="Prestación de servicios de apoyo y acompañamiento profesional a la Unidad de Recaudo y Gestión de Cobro en la gestión de recaudo de facturación mensual de servicios públicos y complementarios."/>
    <n v="31926000"/>
    <n v="31926000"/>
    <n v="63852000"/>
    <s v="CONTRATADO"/>
    <d v="2021-12-31T00:00:00"/>
    <s v="NATURAL"/>
  </r>
  <r>
    <n v="1144"/>
    <x v="7"/>
    <s v="700-GF-IP-016-2021"/>
    <s v="700-PS-0121-2021"/>
    <s v="Prestar servicios de apoyo a la Unidad de Recaudo y Gestión de Cobro en el análisis de la data que cumpla con los parámetros de edad y demás criterios establecidos haciendo uso de los sistemas de información disponibles para determinar la procedibilidad de judicialización o saneamiento de la cartera."/>
    <n v="6330000"/>
    <n v="18990000"/>
    <n v="25320000"/>
    <s v="CONTRATADO"/>
    <d v="2021-12-31T00:00:00"/>
    <s v="NATURAL"/>
  </r>
  <r>
    <n v="1145"/>
    <x v="7"/>
    <s v="700-GF-IP-017-2021"/>
    <s v="700-PS-0116-2021"/>
    <s v="Prestación de servicios profesionales de apoyo y acompañamiento jurídico en la gestión de la cartera que se le asigne, así como la atención de las peticiones y demás tramites que se le encomienden."/>
    <n v="19032000"/>
    <n v="19032000"/>
    <n v="38064000"/>
    <s v="CONTRATADO"/>
    <d v="2021-12-31T00:00:00"/>
    <s v="NATURAL"/>
  </r>
  <r>
    <n v="1146"/>
    <x v="7"/>
    <s v="700-GF-IP-018-2021"/>
    <s v="700-PS-0114-2021"/>
    <s v="Prestación de servicios profesionales de apoyo y acompañamiento jurídico en la gestión de la cartera que se le asigne, así como la atención de las peticiones y demás tramites que se le encomienden."/>
    <n v="18276000"/>
    <n v="0"/>
    <n v="18276000"/>
    <s v="CONTRATADO"/>
    <d v="2021-06-30T00:00:00"/>
    <s v="NATURAL"/>
  </r>
  <r>
    <n v="1147"/>
    <x v="7"/>
    <s v="700-GF-IP-019-2021"/>
    <s v="700-PS-0119-2021"/>
    <s v="Prestación de servicios profesionales de apoyo y acompañamiento jurídico en la gestión de la cartera que se le asigne, así como la atención de las peticiones y demás tramites que se le encomienden."/>
    <n v="19032000"/>
    <n v="17446000"/>
    <n v="36478000"/>
    <s v="CONTRATADO"/>
    <d v="2021-12-15T00:00:00"/>
    <s v="NATURAL"/>
  </r>
  <r>
    <n v="1148"/>
    <x v="7"/>
    <s v="700-GF-IP-020-2021"/>
    <s v="700-PS-0115-2021"/>
    <s v="Prestación de servicios profesionales de apoyo y acompañamiento jurídico en la gestión de la cartera que se le asigne, así como la atención de las peticiones y demás tramites que se le encomienden."/>
    <n v="11163000"/>
    <n v="11163000"/>
    <n v="22326000"/>
    <s v="CONTRATADO"/>
    <d v="2021-06-30T00:00:00"/>
    <s v="NATURAL"/>
  </r>
  <r>
    <n v="1149"/>
    <x v="7"/>
    <s v="700-GF-IP-021-2021"/>
    <s v="700-PS-0465-2021"/>
    <s v="Prestación de servicios profesionales de apoyo y acompañamiento jurídico en la gestión de la cartera que se le asigne, así como la atención de las peticiones y demás tramites que se le encomienden."/>
    <n v="18264000"/>
    <n v="13698000"/>
    <n v="31962000"/>
    <s v="CONTRATADO"/>
    <d v="2021-12-15T00:00:00"/>
    <s v="NATURAL"/>
  </r>
  <r>
    <n v="1150"/>
    <x v="7"/>
    <s v="700-GF-IP-022-2021"/>
    <s v="700-PS-0120-2021"/>
    <s v="Prestación de servicios profesionales de apoyo y acompañamiento jurídico en la gestión de la cartera que se le asigne, así como la atención de las peticiones y demás tramites que se le encomienden."/>
    <n v="9516000"/>
    <n v="26962000"/>
    <n v="36478000"/>
    <s v="CONTRATADO"/>
    <d v="2021-12-15T00:00:00"/>
    <s v="NATURAL"/>
  </r>
  <r>
    <n v="1151"/>
    <x v="7"/>
    <s v="700-GF-IP-023-2021"/>
    <s v="700-PS-0112-2021"/>
    <s v="Prestación de servicios profesionales de apoyo y acompañamiento jurídico en la gestión de la cartera que se le asigne, así como la atención de las peticiones y demás tramites que se le encomienden."/>
    <n v="38958000"/>
    <n v="38958000"/>
    <n v="77916000"/>
    <s v="CONTRATADO"/>
    <d v="2021-12-31T00:00:00"/>
    <s v="NATURAL"/>
  </r>
  <r>
    <n v="1152"/>
    <x v="7"/>
    <s v="700-GF-IP-024-2021"/>
    <s v="700-PS-0122-2021"/>
    <s v="Prestación de servicios profesionales para la realización de análisis y administración de datos que le permitan a la Unidad de Recaudo y Gestión de Cobro, identificar y desarrollar estrategias para lograr un recaudo efectivo procurando en cada una el agotamiento de la menos cantidad de recursos posibles."/>
    <n v="11889000"/>
    <n v="33685500"/>
    <n v="45574500"/>
    <s v="CONTRATADO"/>
    <d v="2021-12-15T00:00:00"/>
    <s v="NATURAL"/>
  </r>
  <r>
    <n v="1153"/>
    <x v="7"/>
    <s v="700-GF-IP-025-2021"/>
    <s v="700-PS-0195-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
    <n v="22152000"/>
    <n v="0"/>
    <n v="22152000"/>
    <s v="CONTRATADO"/>
    <d v="2021-06-30T00:00:00"/>
    <s v="NATURAL"/>
  </r>
  <r>
    <n v="1154"/>
    <x v="7"/>
    <s v="700-GF-IP-026-2021"/>
    <s v="700-PS-0192-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n v="20306000"/>
    <n v="0"/>
    <n v="20306000"/>
    <s v="CONTRATADO"/>
    <d v="2021-06-30T00:00:00"/>
    <s v="NATURAL"/>
  </r>
  <r>
    <n v="1155"/>
    <x v="7"/>
    <s v="700-GF-IP-027-2021"/>
    <s v="700-PS-0191-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n v="20306000"/>
    <n v="0"/>
    <n v="20306000"/>
    <s v="CONTRATADO"/>
    <d v="2021-06-30T00:00:00"/>
    <s v="NATURAL"/>
  </r>
  <r>
    <n v="1156"/>
    <x v="7"/>
    <s v="700-GF-IP-028-2021"/>
    <s v="700-PS-0193-2021"/>
    <s v="Brindar apoyo al proceso Gestión Financiera en la organización del archivo y su transferencia al archivo central, de conformidad con lo establecido en los instructivos de Gestión Documental adoptados dentro del Sistema de Gestión de Calidad de la Empresa."/>
    <n v="12414000"/>
    <n v="12414000"/>
    <n v="24828000"/>
    <s v="CONTRATADO"/>
    <d v="2021-12-31T00:00:00"/>
    <s v="NATURAL"/>
  </r>
  <r>
    <n v="1157"/>
    <x v="7"/>
    <s v="700-GF-IP-029-2021"/>
    <s v="700-PS-0623-2021"/>
    <s v="Prestación de servicios profesionales de apoyo y acompañamiento jurídico en la gestión de la cartera que se le asigne, así como la atención de las peticiones y demás tramites que se le encomienden."/>
    <n v="22326000"/>
    <n v="0"/>
    <n v="22326000"/>
    <s v="CONTRATADO"/>
    <d v="2021-07-31T00:00:00"/>
    <s v="NATURAL"/>
  </r>
  <r>
    <n v="1158"/>
    <x v="7"/>
    <s v="700-GF-IP-030-2021"/>
    <s v="700-PS-0832-2021"/>
    <s v="Prestar servicios de apoyo a la Unidad de Recaudo y Gestión de Cobro en el análisis de la data que cumpla con los parámetros de edad y demás criterios establecidos haciendo uso de los sistemas de información disponibles para determinar la procedibilidad de judicialización o saneamiento de la cartera."/>
    <n v="14405000"/>
    <n v="12064500"/>
    <n v="26469500"/>
    <s v="CONTRATADO"/>
    <d v="2021-12-15T00:00:00"/>
    <s v="NATURAL"/>
  </r>
  <r>
    <n v="1159"/>
    <x v="7"/>
    <s v="700-GF-IP-031-2021"/>
    <s v="700-PS-1018-2021"/>
    <s v="Prestación de servicios profesionales de apoyo y acompañamiento jurídico en la gestión de la cartera que se le asigne, así como la atención de las peticiones y demás trámites que se le encomienden."/>
    <n v="14269500"/>
    <n v="0"/>
    <n v="14269500"/>
    <s v="CONTRATADO"/>
    <d v="2021-07-31T00:00:00"/>
    <s v="NATURAL"/>
  </r>
  <r>
    <n v="1160"/>
    <x v="7"/>
    <s v="700-GF-IP-032-2021"/>
    <s v="700-PS-0461-2021"/>
    <s v="Prestación de servicios de apoyo y acompañamiento técnico en pro de resguardar todo el acervo documental producido y recibido en la Unidad de Recaudo y Gestión de Cobro, con el fin de proteger, conservar y organizar el archivo de gestión físico de acuerdo a los plazos establecidos en la tabla de retención documental y digitalmente de acuerdo a lo parametrizado en los sistemas de información que la entidad utilice para dicho fin. "/>
    <n v="17160000"/>
    <n v="14300000"/>
    <n v="31460000"/>
    <s v="CONTRATADO"/>
    <d v="2021-12-31T00:00:00"/>
    <s v="NATURAL"/>
  </r>
  <r>
    <n v="1161"/>
    <x v="7"/>
    <s v="700-GF-IP-033-2021"/>
    <s v="700-PS-0463-2021"/>
    <s v="Prestar servicios de apoyo a la Unidad de Recaudo y Gestión de Cobro en la validación y documentación de los contratos de posible depuración, castigo y perecimiento, así como en el seguimiento de los contratos ya depurados o con extinción por menor cuantía para detectar inconsistencias."/>
    <n v="16086000"/>
    <n v="12064500"/>
    <n v="28150500"/>
    <s v="CONTRATADO"/>
    <d v="2021-12-15T00:00:00"/>
    <s v="NATURAL"/>
  </r>
  <r>
    <n v="1162"/>
    <x v="7"/>
    <s v="700-GF-IP-034-2021"/>
    <s v="700-PS-0470-2021"/>
    <s v="Prestación de servicios profesionales de apoyo y acompañamiento jurídico en la gestión de la cartera que se le asigne, así como la atención de las peticiones y demás tramites que se le encomienden."/>
    <n v="19026000"/>
    <n v="14269500"/>
    <n v="33295500"/>
    <s v="CONTRATADO"/>
    <d v="2021-12-15T00:00:00"/>
    <s v="NATURAL"/>
  </r>
  <r>
    <n v="1163"/>
    <x v="7"/>
    <s v="700-GF-IP-035-2021"/>
    <s v="700-PS-0464-2021"/>
    <s v="Prestación de servicios de apoyo y acompañamiento en la realización de actividades de impulso a la etapa de inicio de los procesos de cobro coactivo, expidiendo entre otros los correspondientes mandamientos de pago así como la ejecución de las medidas que en este se decreten, en consecuencia deberá llevar a cabo todas las etapas de notificación a que haya lugar. "/>
    <n v="22332000"/>
    <n v="0"/>
    <n v="22332000"/>
    <s v="CONTRATADO"/>
    <d v="2021-07-31T00:00:00"/>
    <s v="NATURAL"/>
  </r>
  <r>
    <n v="1164"/>
    <x v="7"/>
    <s v="700-GF-IP-036-2021"/>
    <s v="700-PS-0536-2021"/>
    <s v="Prestación de servicios profesionales de apoyo y acompañamiento jurídico en la gestión de la cartera que se le asigne, así como la atención de las peticiones y demás tramites que se le encomienden."/>
    <n v="22326000"/>
    <n v="0"/>
    <n v="22326000"/>
    <s v="CONTRATADO"/>
    <d v="2021-07-31T00:00:00"/>
    <s v="NATURAL"/>
  </r>
  <r>
    <n v="1165"/>
    <x v="7"/>
    <s v="700-GF-IP-037-2021"/>
    <s v="700-PS-0469-2021"/>
    <s v="Prestar servicios de apoyo a la Unidad de Recaudo y Gestión de Cobro en el análisis de la data que cumpla con los parámetros de edad y demás criterios establecidos haciendo uso de los sistemas de información disponibles para determinar la procedibilidad de judicialización o saneamiento de la cartera."/>
    <n v="12654000"/>
    <n v="10545000"/>
    <n v="23199000"/>
    <s v="CONTRATADO"/>
    <d v="2021-12-31T00:00:00"/>
    <s v="NATURAL"/>
  </r>
  <r>
    <n v="1166"/>
    <x v="7"/>
    <s v="700-GF-IP-038-2021"/>
    <s v="700-PS-0462-2021"/>
    <s v="Prestación de servicios profesionales de apoyo y acompañamiento jurídico en la gestión de la cartera que se le asigne, así como la atención de las peticiones y demás tramites que se le encomienden."/>
    <n v="25608000"/>
    <n v="0"/>
    <n v="25608000"/>
    <s v="CONTRATADO"/>
    <d v="2021-07-31T00:00:00"/>
    <s v="NATURAL"/>
  </r>
  <r>
    <n v="1167"/>
    <x v="7"/>
    <s v="700-GF-IP-039-2021"/>
    <s v="700-PS-0466-2021"/>
    <s v="Prestación de servicios de apoyo y acompañamiento técnico en pro de resguardar todo el acervo documental producido y recibido en la Unidad de Recaudo y Gestión de Cobro, con el fin de proteger, conservar y organizar el archivo de gestión físico de acuerdo a los plazos establecidos en la tabla de retención documental y digitalmente de acuerdo a lo parametrizado en los sistemas de información que la entidad utilice para dicho fin. "/>
    <n v="12654000"/>
    <n v="8436000"/>
    <n v="21090000"/>
    <s v="CONTRATADO"/>
    <d v="2021-10-21T00:00:00"/>
    <s v="NATURAL"/>
  </r>
  <r>
    <n v="1168"/>
    <x v="7"/>
    <s v="700-GF-IP-040-2021"/>
    <s v="700-PS-0467-2021"/>
    <s v="Prestar servicios de apoyo a la Unidad de Recaudo y Gestión de Cobro en la implementación, puesta en marcha y seguimiento de los Sistemas de Gestión Integrados adoptados por la entidad. "/>
    <n v="19026000"/>
    <n v="15855000"/>
    <n v="34881000"/>
    <s v="CONTRATADO"/>
    <d v="2021-12-31T00:00:00"/>
    <s v="NATURAL"/>
  </r>
  <r>
    <n v="1169"/>
    <x v="7"/>
    <s v="700-GF-IP-041-2021"/>
    <s v="700-PS-0468-2021"/>
    <s v="Prestación de servicios de apoyo y acompañamiento técnico en pro de resguardar todo el acervo documental producido y recibido en la Unidad de Recaudo y Gestión de Cobro, con el fin de proteger, conservar y organizar el archivo de gestión físico de acuerdo a los plazos establecidos en la tabla de retención documental y digitalmente de acuerdo a lo parametrizado en los sistemas de información que la entidad utilice para dicho fin. "/>
    <n v="12654000"/>
    <n v="10545000"/>
    <n v="23199000"/>
    <s v="CONTRATADO"/>
    <d v="2021-12-31T00:00:00"/>
    <s v="NATURAL"/>
  </r>
  <r>
    <n v="1170"/>
    <x v="7"/>
    <s v="700-GF-IP-042-2021"/>
    <s v="700-PS-0494-2021"/>
    <s v="Prestar servicios de apoyo a la Unidad de Recaudo y Gestión de Cobro en el análisis de la data que cumpla con los parámetros de edad y demás criterios establecidos haciendo uso de los sistemas de información disponibles para determinar la procedibilidad de judicialización o saneamiento de la cartera."/>
    <n v="18264000"/>
    <n v="15220000"/>
    <n v="33484000"/>
    <s v="CONTRATADO"/>
    <d v="2021-12-31T00:00:00"/>
    <s v="NATURAL"/>
  </r>
  <r>
    <n v="1171"/>
    <x v="7"/>
    <s v="700-GF-IP-043-2021"/>
    <s v="700-PS-0535-2021"/>
    <s v="Prestación de servicios de apoyo y acompañamiento técnico en pro de resguardar todo el acervo documental producido y recibido en la Unidad de Recaudo y Gestión de Cobro, con el fin de proteger, conservar y organizar el archivo de gestión físico de acuerdo a los plazos establecidos en la tabla de retención documental y digitalmente de acuerdo a lo parametrizado en los sistemas de información que la entidad utilice para dicho fin."/>
    <n v="9616032"/>
    <n v="0"/>
    <n v="9616032"/>
    <s v="CONTRATADO"/>
    <d v="2021-07-31T00:00:00"/>
    <s v="NATURAL"/>
  </r>
  <r>
    <n v="1172"/>
    <x v="7"/>
    <s v="700-GF-IP-044-2021"/>
    <s v="700-PS-0495-2021"/>
    <s v="Prestación de servicios profesionales de apoyo y acompañamiento en la gestión de la cartera que se le asigne, así como la atención de las peticiones y demás trámites que se le encomienden."/>
    <n v="19026000"/>
    <n v="0"/>
    <n v="19026000"/>
    <s v="CONTRATADO"/>
    <d v="2021-07-31T00:00:00"/>
    <s v="NATURAL"/>
  </r>
  <r>
    <n v="1173"/>
    <x v="7"/>
    <s v="700-GF-IP-045-2021"/>
    <s v="700-PS-0404-2021"/>
    <s v="Brindar apoyo a la Gerencia de Área Financiera en el Subproceso Gestión presupuestal  como soporte en el seguimiento y control del presupuesto en la vigencia 2021, apoyo en la formulación del presupuesto para la vigencia 2022 y elaboracion de informes presupuestales."/>
    <n v="20100000"/>
    <n v="0"/>
    <n v="20100000"/>
    <s v="CONTRATADO"/>
    <d v="2021-07-31T00:00:00"/>
    <s v="NATURAL"/>
  </r>
  <r>
    <n v="1174"/>
    <x v="7"/>
    <s v="700-GF-IP-046-2021"/>
    <s v="700-PS-0405-2021"/>
    <s v="Prestar servicios de apoyo a la Tesorería, específicamente al área de Gestión Pagos y Bancos, en la gestión de embargos, pago de nómina, proveedores y terceros, y brindar apoyo en el área funcional Gestión de Recursos Financieros."/>
    <n v="12246000"/>
    <n v="10205000"/>
    <n v="22451000"/>
    <s v="CONTRATADO"/>
    <d v="2021-12-31T00:00:00"/>
    <s v="NATURAL"/>
  </r>
  <r>
    <n v="1175"/>
    <x v="7"/>
    <s v="700-GF-IP-047-2021"/>
    <s v="700-PS-0402-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n v="22152000"/>
    <n v="0"/>
    <n v="22152000"/>
    <s v="CONTRATADO"/>
    <d v="2021-07-31T00:00:00"/>
    <s v="NATURAL"/>
  </r>
  <r>
    <n v="1176"/>
    <x v="7"/>
    <s v="700-GF-IP-048-2021"/>
    <s v="700-PS-0689-2021"/>
    <s v="Prestación de servicios profesionales de apoyo y acompañamiento jurídico en la gestión de la cartera que se le asigne, así como la atención de las peticiones y demás tramites que se le encomienden."/>
    <n v="24185000"/>
    <n v="0"/>
    <n v="24185000"/>
    <s v="CONTRATADO"/>
    <d v="2021-07-31T00:00:00"/>
    <s v="NATURAL"/>
  </r>
  <r>
    <n v="1177"/>
    <x v="7"/>
    <s v="700-GF-IP-049-2021"/>
    <s v="700-PS-0619-2021"/>
    <s v="Prestación de servicios profesionales como apoyo a la Gerencia Financiera en el diseño del modelo de costos y rentabilidad, fijación de los lineamientos generales considerados para obtener la información de costos por servicio y/o producto y la configuración y parametrizacion del aplicativo de Costos en SAP."/>
    <n v="28340000"/>
    <n v="0"/>
    <n v="28340000"/>
    <s v="CONTRATADO"/>
    <d v="2021-07-31T00:00:00"/>
    <s v="NATURAL"/>
  </r>
  <r>
    <n v="1178"/>
    <x v="7"/>
    <s v="700-GF-IP-050-2021"/>
    <s v="700-PS-0621-2021"/>
    <s v="Prestación de servicios profesionales como apoyo a las actividades propias de la Tesorería como soporte para su desempeño y alcance de sus indicadores, en particular al Área Funcional Gestión Recursos Financieros en la elaboración de diferentes informes financieros, ejecución de estrategias para la toma de decisiones para el óptimo manejo del recurso financiero de Emcali y al área de Gestión de pagos y bancos."/>
    <n v="28340000"/>
    <n v="25000000"/>
    <n v="53340000"/>
    <s v="CONTRATADO"/>
    <d v="2021-12-31T00:00:00"/>
    <s v="NATURAL"/>
  </r>
  <r>
    <n v="1179"/>
    <x v="7"/>
    <s v="700-GF-IP-051-2021"/>
    <s v="700-PS-0620-2021"/>
    <s v="Brindar apoyo a la unidad de Contabilidad de la Gerencia de Área FInanciera como soporte a las diferentes actividades asistenciales."/>
    <n v="11900000"/>
    <n v="10500000"/>
    <n v="22400000"/>
    <s v="CONTRATADO"/>
    <d v="2021-12-31T00:00:00"/>
    <s v="NATURAL"/>
  </r>
  <r>
    <n v="1180"/>
    <x v="7"/>
    <s v="700-GF-IP-052-2021"/>
    <s v="700-PS-1085-2021"/>
    <s v="Prestación de servicios profesionales como apoyo a la Tesoreria en la revisión de los requisitos de pago de las obligaciones adquiridas por Emcali, apoyo en la elaboración de informes y en la recepción de correspondencia concerniente al trámite de pago."/>
    <n v="16800000"/>
    <n v="8400000"/>
    <n v="25200000"/>
    <s v="CONTRATADO"/>
    <d v="2021-12-15T00:00:00"/>
    <s v="NATURAL"/>
  </r>
  <r>
    <n v="1181"/>
    <x v="7"/>
    <s v="700-GF-IP-053-2021"/>
    <s v="700-PS-0622-2021"/>
    <s v="Brindar apoyo a la Gerencia de Área Financiera en el subproceso Gestión presupuestal  como soporte en el seguimiento y control del presupuesto en la vigencia 2021, la formulación del presupuesto para la vigencia 2022."/>
    <n v="15175000"/>
    <n v="13405000"/>
    <n v="28580000"/>
    <s v="CONTRATADO"/>
    <d v="2021-12-31T00:00:00"/>
    <s v="NATURAL"/>
  </r>
  <r>
    <n v="1182"/>
    <x v="7"/>
    <s v="700-GF-IP-054-2021"/>
    <s v="700-PS-0805-2021"/>
    <s v="Prestación de servicios profesionales como apoyo al proceso Gestión Financiera en el cumplimiento de los lineamientos del sistema de gestión de calidad y  soporte en la realización de actividades de los subprocesos Gestión Contable y Gestión tributaria como soporte en las labores necesarias para dar cumplimiento con el reporte de información en las condiciones y plazos establecidos por los clientes internos y externos bajo el nuevo marco normativo, expedido por la Contaduría General de la Nación Mediante la Resolución No. 414 e instructivo 002 de septiembre 8 de 2014."/>
    <n v="19691000"/>
    <n v="0"/>
    <n v="19691000"/>
    <s v="CONTRATADO"/>
    <d v="2021-07-31T00:00:00"/>
    <s v="NATURAL"/>
  </r>
  <r>
    <n v="1183"/>
    <x v="7"/>
    <s v="700-GF-IP-055-2021"/>
    <s v="700-PS-0858-2021"/>
    <s v="Prestación de servicios profesionales de apoyo y acompañamiento en la gestión de la cartera que se le asigne, así como la atención de las peticiones y demás trámites que se le encomienden."/>
    <n v="15855000"/>
    <n v="0"/>
    <n v="15855000"/>
    <s v="CONTRATADO"/>
    <d v="2021-06-30T00:00:00"/>
    <s v="NATURAL"/>
  </r>
  <r>
    <n v="1184"/>
    <x v="7"/>
    <s v="700-GF-IP-056-2021"/>
    <s v="700-PS-1220-2021"/>
    <s v="Prestación de servicios profesionales de apoyo y acompañamiento en la atención a los usuarios, notificación de actos administrativos, entrega de documentos, atención de facilidades de pago, pagos totales, gestión de la cartera que se le asigne, atención de peticiones y demás trámites que se le encomienden."/>
    <n v="14269500"/>
    <n v="7927500"/>
    <n v="22197000"/>
    <s v="CONTRATADO"/>
    <d v="2021-12-15T00:00:00"/>
    <s v="NATURAL"/>
  </r>
  <r>
    <n v="1185"/>
    <x v="7"/>
    <s v="700-GF-IP-057-2021"/>
    <s v="700-PS-0848-2021"/>
    <s v="Prestación de servicios como apoyo a la Gerencia de Área Financiera en la realización de actividades del proceso de gestión financiera y sus subprocesos."/>
    <n v="14000000"/>
    <n v="0"/>
    <n v="14000000"/>
    <s v="CONTRATADO"/>
    <d v="2021-07-31T00:00:00"/>
    <s v="NATURAL"/>
  </r>
  <r>
    <n v="1186"/>
    <x v="7"/>
    <s v="700-GF-IP-058-2021"/>
    <s v="700-PS-1086-2021"/>
    <s v="Brindar apoyo al proceso Gestión Financiera en la organización del archivo y su transferencia al archivo central, de conformidad con lo establecido en los instructivos de Gestión Documental adoptados dentro del Sistema de Gestión de Calidad de la Empresa."/>
    <n v="9618000"/>
    <n v="0"/>
    <n v="9618000"/>
    <s v="CONTRATADO"/>
    <d v="2021-09-30T00:00:00"/>
    <s v="NATURAL"/>
  </r>
  <r>
    <n v="1187"/>
    <x v="7"/>
    <s v="700-GF-IP-059-2021"/>
    <s v="700-PS-1133-2021"/>
    <s v="Prestación de servicios como apoyo a la Gerencia de Área Financiera en la realización de actividades del Subproceso Planeación y Evaluación de la Gestión Financiera."/>
    <n v="17441000"/>
    <n v="7927500"/>
    <n v="25368500"/>
    <s v="CONTRATADO"/>
    <d v="2021-12-15T00:00:00"/>
    <s v="NATURAL"/>
  </r>
  <r>
    <n v="1188"/>
    <x v="7"/>
    <s v="700-GF-IP-060-2021"/>
    <s v="700-PS-1087-2021"/>
    <s v="Prestación de servicios de apoyo y acompañamiento técnico en pro de resguardar todo el acervo documental producido y recibido en la Unidad de Recaudo y Gestión de Cobro, con el fin de proteger, conservar y organizar el archivo de gestión físico de acuerdo a los plazos establecidos en la tabla de retención documental y digitalmente de acuerdo a lo parametrizado en los sistemas de información que la entidad utilice para dicho fin."/>
    <n v="9618000"/>
    <n v="0"/>
    <n v="9618000"/>
    <s v="CONTRATADO"/>
    <d v="2021-09-30T00:00:00"/>
    <s v="NATURAL"/>
  </r>
  <r>
    <n v="1189"/>
    <x v="7"/>
    <s v="700-GF-IP-061-2021"/>
    <s v="700-PS-1095-2021"/>
    <s v="Prestar servicios de apoyo a la Unidad de Recaudo y Gestión de Cobro en el análisis de la data que cumpla con los parámetros de edad y demás criterios establecidos haciendo uso de los sistemas de información disponibles para determinar la procedibilidad de judicialización o saneamiento de la cartera."/>
    <n v="16086000"/>
    <n v="8043000"/>
    <n v="24129000"/>
    <s v="CONTRATADO"/>
    <d v="2021-12-31T00:00:00"/>
    <s v="NATURAL"/>
  </r>
  <r>
    <n v="1190"/>
    <x v="7"/>
    <s v="700-GF-IP-062-2021"/>
    <s v="700-PS-1211-2021"/>
    <s v="Realizar la asesoría en materia tributaria, la planeación y elaboración de la Declaración de Renta de EMCALI EICE ESP, así como el acompañamiento y gestión para el logro de beneficios fiscales por inversiones en control y mejoramiento del medio ambiente e inversiones en energía no convencionales e innovación."/>
    <n v="149158550"/>
    <n v="0"/>
    <n v="149158550"/>
    <s v="CONTRATADO"/>
    <d v="2022-04-30T00:00:00"/>
    <s v="NATURAL"/>
  </r>
  <r>
    <n v="1191"/>
    <x v="7"/>
    <s v="700-GF-IP-064-2021"/>
    <s v="700-PS-1287-2021"/>
    <s v="Prestación de servicios profesionales de apoyo y acompañamiento jurídico en la gestión de la cartera que se le asigne, así como la atención de las peticiones y demás tramites que se le encomienden."/>
    <n v="15220000"/>
    <n v="0"/>
    <n v="15220000"/>
    <s v="CONTRATADO"/>
    <d v="2021-10-31T00:00:00"/>
    <s v="NATURAL"/>
  </r>
  <r>
    <n v="1192"/>
    <x v="7"/>
    <s v="700-GF-IP-065-2021"/>
    <s v="700-PS-1482-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
    <n v="18700000"/>
    <n v="0"/>
    <n v="18700000"/>
    <s v="CONTRATADO"/>
    <d v="2021-12-31T00:00:00"/>
    <s v="NATURAL"/>
  </r>
  <r>
    <n v="1193"/>
    <x v="7"/>
    <s v="700-GF-IP-066-2021"/>
    <s v="700-PS-1590-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n v="17000000"/>
    <n v="0"/>
    <n v="17000000"/>
    <s v="CONTRATADO"/>
    <d v="2021-12-31T00:00:00"/>
    <s v="NATURAL"/>
  </r>
  <r>
    <n v="1194"/>
    <x v="7"/>
    <s v="700-GF-IP-067-2021"/>
    <s v="700-PS-1591-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n v="17000000"/>
    <n v="0"/>
    <n v="17000000"/>
    <s v="CONTRATADO"/>
    <d v="2021-12-31T00:00:00"/>
    <s v="NATURAL"/>
  </r>
  <r>
    <n v="1195"/>
    <x v="7"/>
    <s v="700-GF-IP-068-2021"/>
    <s v="700-PS-1592-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n v="17000000"/>
    <n v="0"/>
    <n v="17000000"/>
    <s v="CONTRATADO"/>
    <d v="2021-12-31T00:00:00"/>
    <s v="NATURAL"/>
  </r>
  <r>
    <n v="1196"/>
    <x v="7"/>
    <s v="700-GF-IP-069-2021"/>
    <s v="700-PS-1481-2021"/>
    <s v="Prestación de servicios profesionales de apoyo y acompañamiento jurídico en la gestión de la cartera que se le asigne, así como la atención de las peticiones y demás tramites que se le encomienden."/>
    <n v="16753000"/>
    <n v="0"/>
    <n v="16753000"/>
    <s v="CONTRATADO"/>
    <d v="2021-12-31T00:00:00"/>
    <s v="NATURAL"/>
  </r>
  <r>
    <n v="1197"/>
    <x v="7"/>
    <s v="700-GF-IP-070-2021"/>
    <s v="700-PS-1723-2021"/>
    <s v="Prestación de servicios profesionales de apoyo y acompañamiento jurídico en la gestión de la cartera que se le asigne, así como la atención de las peticiones y demás tramites que se le encomienden."/>
    <n v="13698000"/>
    <n v="0"/>
    <n v="13698000"/>
    <s v="CONTRATADO"/>
    <d v="2021-12-31T00:00:00"/>
    <s v="NATURAL"/>
  </r>
  <r>
    <n v="1198"/>
    <x v="7"/>
    <s v="700-GF-IP-071-2021"/>
    <s v="700-PS-1657-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n v="15300000"/>
    <n v="0"/>
    <n v="15300000"/>
    <s v="CONTRATADO"/>
    <d v="2021-12-31T00:00:00"/>
    <s v="NATURAL"/>
  </r>
  <r>
    <n v="1199"/>
    <x v="7"/>
    <s v="700-GF-IP-072-2021"/>
    <s v="700-PS-1830-2021"/>
    <s v="Prestación de servicios profesionales de apoyo y acompañamiento jurídico en la gestión de la cartera que se le asigne, así como la atención de las peticiones y demás tramites que se le encomienden."/>
    <n v="9132000"/>
    <n v="0"/>
    <n v="9132000"/>
    <s v="CONTRATADO"/>
    <d v="2021-12-31T00:00:00"/>
    <s v="NATURAL"/>
  </r>
  <r>
    <n v="1200"/>
    <x v="7"/>
    <s v="700-GF-IP-073-2021"/>
    <s v="700-PS-1724-2021"/>
    <s v="Prestación de servicios profesionales de apoyo y acompañamiento jurídico en la gestión de la cartera que se le asigne, así como la atención de las peticiones y demás tramites que se le encomienden."/>
    <n v="16744500"/>
    <n v="0"/>
    <n v="16744500"/>
    <s v="CONTRATADO"/>
    <d v="2021-12-31T00:00:00"/>
    <s v="NATURAL"/>
  </r>
  <r>
    <n v="1201"/>
    <x v="7"/>
    <s v="700-GF-IP-074-2021"/>
    <s v="700-PS-1784-2021"/>
    <s v="Prestación de servicios profesionales de apoyo y acompañamiento jurídico en la gestión de la cartera que se le asigne, así como la atención de las peticiones y demás tramites que se le encomienden."/>
    <n v="10654000"/>
    <n v="0"/>
    <n v="10654000"/>
    <s v="CONTRATADO"/>
    <d v="2021-12-31T00:00:00"/>
    <s v="NATURAL"/>
  </r>
  <r>
    <n v="1202"/>
    <x v="7"/>
    <s v="700-GF-IP-075-2021"/>
    <s v="700-PS-1722-2021"/>
    <s v="Prestación de servicios profesionales de apoyo y acompañamiento jurídico en la gestión de la cartera que se le asigne, así como la atención de las peticiones y demás tramites que se le encomienden."/>
    <n v="14269500"/>
    <n v="0"/>
    <n v="14269500"/>
    <s v="CONTRATADO"/>
    <d v="2021-12-31T00:00:00"/>
    <s v="NATURAL"/>
  </r>
  <r>
    <n v="1203"/>
    <x v="7"/>
    <s v="700-GF-IP-076-2021"/>
    <s v="700-PS-1829-2021"/>
    <s v="Prestación de servicios de apoyo y acompañamiento a la Unidad de Recaudo y Gestión de Cobro"/>
    <n v="4809000"/>
    <n v="0"/>
    <n v="4809000"/>
    <s v="CONTRATADO"/>
    <d v="2021-12-31T00:00:00"/>
    <s v="NATURAL"/>
  </r>
  <r>
    <n v="1204"/>
    <x v="7"/>
    <s v="700-GF-IP-077-2021"/>
    <s v="700-PS-1653-2021"/>
    <s v="Prestación de servicios profesionales como apoyo al proceso Gestión Financiera en el cumplimiento de los lineamientos del sistema de gestión de calidad y  soporte en la realización de actividades de los subprocesos Gestión Contable y Gestión tributaria como soporte en las labores necesarias para dar cumplimiento con el reporte de información en las condiciones y plazos establecidos por los clientes internos y externos bajo el nuevo marco normativo, expedido por la Contaduría General de la Nación Mediante la Resolución No. 414 e instructivo 002 de septiembre 8 de 2014."/>
    <n v="15300000"/>
    <n v="0"/>
    <n v="15300000"/>
    <s v="CONTRATADO"/>
    <d v="2021-12-31T00:00:00"/>
    <s v="NATURAL"/>
  </r>
  <r>
    <n v="1205"/>
    <x v="7"/>
    <s v="700-GF-IP-078-2021"/>
    <s v="700-PS-1654-2021"/>
    <s v="Brindar apoyo al proceso Gestión Financiera en la organización del archivo y su transferencia al archivo central, de conformidad con lo establecido en los instructivos de Gestión Documental adoptados dentro del Sistema de Gestión de Calidad de la Empresa."/>
    <n v="8013360"/>
    <n v="0"/>
    <n v="8013360"/>
    <s v="CONTRATADO"/>
    <d v="2021-12-31T00:00:00"/>
    <s v="NATURAL"/>
  </r>
  <r>
    <n v="1206"/>
    <x v="7"/>
    <s v="700-GF-IP-079-2021"/>
    <s v="700-PS-1655-2021"/>
    <s v="Apoyo a la Gerencia Financiera en la realización de actividades del subproceso de Gestión Contable y Gestión Tributaria como soporte en las actividades necesarias para dar cumplimiento con el reporte de la información en las condiciones y plazos establecidos por los clientes internos y externos, bajo el Nuevo Marco Normativo, expedido por la Contaduría General de la Nación mediante la Resolución No. 414 e instructivo 002 de septiembre 8 de 2014."/>
    <n v="15855000"/>
    <n v="0"/>
    <n v="15855000"/>
    <s v="CONTRATADO"/>
    <d v="2021-12-31T00:00:00"/>
    <s v="NATURAL"/>
  </r>
  <r>
    <n v="1207"/>
    <x v="7"/>
    <s v="700-GF-IP-080-2021"/>
    <s v="700-PS-1667-2021"/>
    <s v="Prestación de servicios profesionales como apoyo a la Tesorería en la revisión de los requisitos de pago de las obligaciones adquiridas por Emcali y soporte en la realización de las actividades propias de la Unidad de Recaudo y Gestión de Cobro."/>
    <n v="12600000"/>
    <n v="0"/>
    <n v="12600000"/>
    <s v="CONTRATADO"/>
    <d v="2021-12-31T00:00:00"/>
    <s v="NATURAL"/>
  </r>
  <r>
    <n v="1208"/>
    <x v="7"/>
    <s v="700-GF-IP-081-2021"/>
    <s v="700-PS-1800-2021"/>
    <s v="Prestación de servicios profesionales de apoyo y acompañamiento jurídico en la gestión de la cartera que se le asigne, así como la atención de las peticiones y demás tramites que se le encomienden."/>
    <n v="10654000"/>
    <n v="0"/>
    <n v="10654000"/>
    <s v="CONTRATADO"/>
    <d v="2021-12-31T00:00:00"/>
    <s v="NATURAL"/>
  </r>
  <r>
    <n v="1209"/>
    <x v="7"/>
    <s v="700-GF-IP-082-2021"/>
    <s v="700-PS-1892-2021"/>
    <s v="Prestar servicios de apoyo en el área de pagos y bancos de la Tesorería, específicamente en la recepción de los correos correspondientes a las causaciones, imprimiendo y organizando los soportes para el envío al consorcio y las demás actividades que designe el supervisor."/>
    <n v="4809000"/>
    <n v="0"/>
    <n v="4809000"/>
    <s v="CONTRATADO"/>
    <d v="2021-12-31T00:00:00"/>
    <s v="NATURAL"/>
  </r>
  <r>
    <n v="1210"/>
    <x v="7"/>
    <s v="700-GF-IP-083-2021"/>
    <s v="700-PS-1893-2021"/>
    <s v="Prestación de servicios de apoyo y acompañamiento técnico en pro de resguardar todo el acervo documental producido y recibido en la Unidad de Recaudo y Gestión de Cobro, con el fin de proteger, conservar y organizar el archivo de gestión físico de acuerdo a los plazos establecidos en la tabla de retención documental y digitalmente de acuerdo a lo parametrizado en los sistemas de información que la entidad utilice para dicho fin."/>
    <n v="6327000"/>
    <n v="0"/>
    <n v="6327000"/>
    <s v="CONTRATADO"/>
    <d v="2021-12-31T00:00:00"/>
    <s v="NATURAL"/>
  </r>
  <r>
    <n v="1211"/>
    <x v="8"/>
    <s v="800-IP-001-2021"/>
    <s v="800-PS-0172-2021"/>
    <s v="PRESTACION DE SERVICIOS PROFESIONALES ESPECIALIZADOS COMO ABOGADA EN LA UNIDAD GESTION ADMINISTRATIVA DE LA GERENCIA DE AREA GESTION HUMANA Y ACTIVOS"/>
    <n v="30000000"/>
    <n v="30000000"/>
    <n v="60000000"/>
    <s v="CONTRATADO"/>
    <d v="2021-12-31T00:00:00"/>
    <s v="NATURAL"/>
  </r>
  <r>
    <n v="1212"/>
    <x v="8"/>
    <s v="800-IP-002-2021"/>
    <s v="800-PS-0173-2021"/>
    <s v="PRESTACION DE SERVICIOS PROFESIONALES COMO ABOGADA EN LA UNIDAD GESTION ADMINISTRATIVA DE LA GERENCIA DE AREA GESTION HUMANA Y ACTIVOS"/>
    <n v="25200000"/>
    <n v="25200000"/>
    <n v="50400000"/>
    <s v="CONTRATADO"/>
    <d v="2021-12-31T00:00:00"/>
    <s v="NATURAL"/>
  </r>
  <r>
    <n v="1213"/>
    <x v="8"/>
    <s v="800-IP-003-2021"/>
    <s v="800-PS-0174-2021"/>
    <s v="PRESTACION DE SERVICIOS DE APOYO TECNICO EN LA UNIDAD GESTION ADMINISTRATIVA DE LA GERENCIA DE AREA GESTION HUMANA Y ACTIVOS"/>
    <n v="13800000"/>
    <n v="13800000"/>
    <n v="27600000"/>
    <s v="CONTRATADO"/>
    <d v="2021-12-31T00:00:00"/>
    <s v="NATURAL"/>
  </r>
  <r>
    <n v="1214"/>
    <x v="8"/>
    <s v="800-IP-004-2021"/>
    <s v="800-PS-0175-2021"/>
    <s v="PRESTACION DE SERVICIOS DE APOYO TECNICO EN LA UNIDAD GESTION ADMINISTRATIVA DE LA GERENCIA DE AREA GESTION HUMANA Y ACTIVOS."/>
    <n v="7800000"/>
    <n v="7800000"/>
    <n v="15600000"/>
    <s v="CONTRATADO"/>
    <d v="2021-06-30T00:00:00"/>
    <s v="NATURAL"/>
  </r>
  <r>
    <n v="1215"/>
    <x v="8"/>
    <s v="800-IP-005-2021"/>
    <s v="800-PS-0176-2021"/>
    <s v="PRESTACION DE SERVICIOS PROFESIONALES ESPECIALIZADOS COMO ASESORA EN LA GERENCIA DE AREA GESTION HUMANA Y ACTIVOS."/>
    <n v="39000000"/>
    <n v="0"/>
    <n v="39000000"/>
    <s v="CONTRATADO"/>
    <d v="2021-06-30T00:00:00"/>
    <s v="NATURAL"/>
  </r>
  <r>
    <n v="1216"/>
    <x v="8"/>
    <s v="800-IP-006-2021"/>
    <s v="800-PS-0177-2021"/>
    <s v="PRESTACION DE SERVICIOS PROFESIONALES ESPECIALIZADOS COMO ABOGADA EN LA GERENCIA DE AREA GESTION HUMANA Y ACTIVOS"/>
    <n v="15000000"/>
    <n v="0"/>
    <n v="15000000"/>
    <s v="CONTRATADO"/>
    <d v="2021-03-31T00:00:00"/>
    <s v="NATURAL"/>
  </r>
  <r>
    <n v="1217"/>
    <x v="8"/>
    <s v="800-IP-007-2021"/>
    <s v="800-PS-0975-2021"/>
    <s v="PRESTACION DE SERVICIOS PROFESIONALES ESPECIALIZADOS DE ASESORIA JURIDICA Y LEGAL EN LA GERENCIA DE AREA GESTION HUMANA Y ACTIVOS"/>
    <n v="37779600"/>
    <n v="56669400"/>
    <n v="94449000"/>
    <s v="CONTRATADO"/>
    <d v="2021-06-30T00:00:00"/>
    <s v="JURÍDICA"/>
  </r>
  <r>
    <n v="1218"/>
    <x v="8"/>
    <s v="800-IP-008-2021"/>
    <s v="800-PS-0178-2021"/>
    <s v="PRESTACION DE SERVICIOS DE APOYO TECNICO EN LA GERENCIA DE AREA GESTION HUMANA Y ACTIVOS."/>
    <n v="13800000"/>
    <n v="13800000"/>
    <n v="27600000"/>
    <s v="CONTRATADO"/>
    <d v="2021-12-31T00:00:00"/>
    <s v="NATURAL"/>
  </r>
  <r>
    <n v="1219"/>
    <x v="8"/>
    <s v="800-IP-009-2021"/>
    <s v="800-PS-0179-2021"/>
    <s v="PRESTACION DE SERVICIOS PROFESIONALES ESPECIALIZADOS COMO ABOGADO EN LA GERENCIA DE AREA GESTION HUMANA Y ACTIVOS."/>
    <n v="24000000"/>
    <n v="24000000"/>
    <n v="48000000"/>
    <s v="CONTRATADO"/>
    <d v="2021-12-31T00:00:00"/>
    <s v="NATURAL"/>
  </r>
  <r>
    <n v="1220"/>
    <x v="8"/>
    <s v="800-IP-010-2021"/>
    <s v="800-PS-0180-2021"/>
    <s v="PRESTACION DE SERVICIOS PROFESIONALES ESPECIALIZADOS COMO ABOGADA EN LA UNIDAD GESTION COMPENSACION Y BENEFICIOS DE LA GERENCIA DE AREA GESTION HUMANA Y ACTIVOS"/>
    <n v="30000000"/>
    <n v="30000000"/>
    <n v="60000000"/>
    <s v="CONTRATADO"/>
    <d v="2021-12-31T00:00:00"/>
    <s v="NATURAL"/>
  </r>
  <r>
    <n v="1221"/>
    <x v="8"/>
    <s v="800-IP-011-2021"/>
    <s v="800-PS-0181-2021"/>
    <s v="PRESTACION DE SERVICIOS PROFESIONALES COMO ABOGADO EN LA UNIDAD GESTION DE ACTIVOS DE LA GERENCIA DE AREA GESTION HUMANA Y ACTIVOS."/>
    <n v="25200000"/>
    <n v="25200000"/>
    <n v="50400000"/>
    <s v="CONTRATADO"/>
    <d v="2021-12-31T00:00:00"/>
    <s v="NATURAL"/>
  </r>
  <r>
    <n v="1222"/>
    <x v="8"/>
    <s v="800-IP-012-2021"/>
    <s v="800-PS-0182-2021"/>
    <s v="PRESTACION DE SERVICIOS PROFESIONALES COMO INGENIERO MECANICO EN LA UNIDAD GESTION ADMINISTRATIVA DE LA GERENCIA DE AREA GESTION HUMANA Y ACTIVOS"/>
    <n v="25200000"/>
    <n v="25200000"/>
    <n v="50400000"/>
    <s v="CONTRATADO"/>
    <d v="2021-12-31T00:00:00"/>
    <s v="NATURAL"/>
  </r>
  <r>
    <n v="1223"/>
    <x v="8"/>
    <s v="800-IP-013-2021"/>
    <s v="800-PS-0183-2021"/>
    <s v="PRESTACION DE SERVICIOS DE APOYO A LA GESTION ASISTENCIAL EN LA UNIDAD GESTION ADMINISTRATIVA DE LA GERENCIA DE AREA GESTION HUMANA Y ACTIVOS"/>
    <n v="12600000"/>
    <n v="12600000"/>
    <n v="25200000"/>
    <s v="CONTRATADO"/>
    <d v="2021-12-31T00:00:00"/>
    <s v="NATURAL"/>
  </r>
  <r>
    <n v="1224"/>
    <x v="8"/>
    <s v="800-IP-014-2021"/>
    <s v="800-PS-0184-2021"/>
    <s v="PRESTACION DE SERVICIOS PROFESIONALES FINANCIEROS Y ADMINISTRATIVOS EN LA UNIDAD GESTION ADMINISTRATIVA DE LA GERENCIA DE AREA GESTION HUMANA Y ACTIVOS"/>
    <n v="24000000"/>
    <n v="24000000"/>
    <n v="48000000"/>
    <s v="CONTRATADO"/>
    <d v="2021-12-31T00:00:00"/>
    <s v="NATURAL"/>
  </r>
  <r>
    <n v="1225"/>
    <x v="8"/>
    <s v="800-IP-015-2021"/>
    <s v="800-PS-0185-2021"/>
    <s v="PRESTACION DE SERVICIOS PROFESIONALES COMO INGENIERA INDUSTRIAL EN LA UNIDAD GESTION ADMINISTRATIVA DE LA GERENCIA DE AREA GESTION HUMANA Y ACTIVOS"/>
    <n v="24000000"/>
    <n v="24000000"/>
    <n v="48000000"/>
    <s v="CONTRATADO"/>
    <d v="2021-12-31T00:00:00"/>
    <s v="NATURAL"/>
  </r>
  <r>
    <n v="1226"/>
    <x v="8"/>
    <s v="800-IP-016-2021"/>
    <s v="800-PS-0186-2021"/>
    <s v="PRESTACION DE SERVICIOS PROFESIONALES COMO ADMINISTRADORA DE EMPRESAS EN LA UNIDAD GESTION ADMINISTRATIVA DE LA GERENCIA DE AREA GESTION HUMANA Y ACTIVOS"/>
    <n v="18000000"/>
    <n v="18000000"/>
    <n v="36000000"/>
    <s v="CONTRATADO"/>
    <d v="2021-12-31T00:00:00"/>
    <s v="NATURAL"/>
  </r>
  <r>
    <n v="1227"/>
    <x v="8"/>
    <s v="800-IP-017-2021"/>
    <s v="800-PS-0187-2021"/>
    <s v="PRESTACION DE SERVICIOS DE APOYO TECNICO EN LA UNIDAD GESTION COMPENSACION Y BENEFICIOS DE LA GERENCIA DE AREA GESTION HUMANA Y ACTIVOS"/>
    <n v="13800000"/>
    <n v="13800000"/>
    <n v="27600000"/>
    <s v="CONTRATADO"/>
    <d v="2021-12-31T00:00:00"/>
    <s v="NATURAL"/>
  </r>
  <r>
    <n v="1228"/>
    <x v="8"/>
    <s v="800-IP-018-2021"/>
    <s v="800-PS-0188-2021"/>
    <s v="PRESTACION DE SERVICIOS DE APOYO A LA GESTION EN LA UNIDAD GESTION COMPENSACION Y BENEFICIOS DE LA GERENCIA DE AREA GESTION HUMANA Y ACTIVOS"/>
    <n v="12000000"/>
    <n v="12000000"/>
    <n v="24000000"/>
    <s v="CONTRATADO"/>
    <d v="2021-12-31T00:00:00"/>
    <s v="NATURAL"/>
  </r>
  <r>
    <n v="1229"/>
    <x v="8"/>
    <s v="800-IP-019-2021"/>
    <s v="800-PS-0189-2021"/>
    <s v="PRESTACION DE SERVICIOS EN LA UNIDAD GESTION DE ACTIVOS DE LA GERENCIA DE AREA GESTION HUMANA Y ACTIVOS PARA EL PROYECTO DE IMPLEMENTACION DEL SISTEMA INTEGRAL DE GESTION DE ACTIVOS SIGA DE EMCALI EICE ESP"/>
    <n v="16800000"/>
    <n v="16800000"/>
    <n v="33600000"/>
    <s v="CONTRATADO"/>
    <d v="2021-12-31T00:00:00"/>
    <s v="NATURAL"/>
  </r>
  <r>
    <n v="1230"/>
    <x v="8"/>
    <s v="800-IP-020-2021"/>
    <s v="800-PS-0190-2021"/>
    <s v="PRESTACION DE SERVICIOS EN LA UNIDAD GESTION DE ACTIVOS DE LA GERENCIA DE AREA GESTION HUMANA Y ACTIVOS PARA EL PROYECTO DE IMPLEMENTACION DEL SISTEMA INTEGRAL DE GESTION DE ACTIVOS SIGA DE EMCALI EICE ESP"/>
    <n v="24000000"/>
    <n v="24000000"/>
    <n v="48000000"/>
    <s v="CONTRATADO"/>
    <d v="2021-12-31T00:00:00"/>
    <s v="NATURAL"/>
  </r>
  <r>
    <n v="1231"/>
    <x v="8"/>
    <s v="800-IP-021-2021"/>
    <s v="800-PS-0327-2021"/>
    <s v="PRESTACION DE SERVICIOS DE APOYO A LA GESTION EN LA UNIDAD GESTION TALENTO HUMANO Y ORGANIZACIONAL DE LA GERENCIA DE AREA GESTION HUMANA Y ACTIVOS"/>
    <n v="12650000"/>
    <n v="13800000"/>
    <n v="26450000"/>
    <s v="CONTRATADO"/>
    <d v="2021-12-31T00:00:00"/>
    <s v="NATURAL"/>
  </r>
  <r>
    <n v="1232"/>
    <x v="8"/>
    <s v="800-IP-022-2021"/>
    <s v="800-PS-0498-2021"/>
    <s v="PRESTACION DE SERVICIOS PROFESIONALES EN LA UNIDAD GESTION, COMPENSACION Y BENEFICIOS DE LA GERENCIA DE AREA GESTION HUMANA Y ACTIVOS"/>
    <n v="16500000"/>
    <n v="0"/>
    <n v="16500000"/>
    <s v="CONTRATADO"/>
    <d v="2021-06-30T00:00:00"/>
    <s v="NATURAL"/>
  </r>
  <r>
    <n v="1233"/>
    <x v="8"/>
    <s v="800-IP-023-2021"/>
    <s v="800-PS-0320-2021"/>
    <s v="PRESTACION DE SERVICIOS PROFESIONALES EN LA GERENCIA DE AREA GESTION HUMANA Y ACTIVOS."/>
    <n v="18150000"/>
    <n v="19800000"/>
    <n v="37950000"/>
    <s v="CONTRATADO"/>
    <d v="2021-12-31T00:00:00"/>
    <s v="NATURAL"/>
  </r>
  <r>
    <n v="1234"/>
    <x v="8"/>
    <s v="800-IP-024-2021"/>
    <s v="800-PS-0319-2021"/>
    <s v="PRESTACION DE SERVICIOS PROFESIONALES COMO INGENIERO INDUSTRIAL EN LA GERENCIA DE AREA GESTION HUMANA Y ACTIVOS."/>
    <n v="18150000"/>
    <n v="19800000"/>
    <n v="37950000"/>
    <s v="CONTRATADO"/>
    <d v="2021-12-31T00:00:00"/>
    <s v="NATURAL"/>
  </r>
  <r>
    <n v="1235"/>
    <x v="8"/>
    <s v="800-IP-025-2021"/>
    <s v="800-PS-0493-2021"/>
    <s v="PRESTACION DE SERVICIOS PROFESIONALES ESPECIALIZADOS COMO ASESOR EN LA GERENCIA DE AREA GESTION HUMANA Y ACTIVOS DE EMCALI EICE ESP"/>
    <n v="38500000"/>
    <n v="0"/>
    <n v="38500000"/>
    <s v="CONTRATADO"/>
    <d v="2021-06-30T00:00:00"/>
    <s v="NATURAL"/>
  </r>
  <r>
    <n v="1236"/>
    <x v="8"/>
    <s v="800-IP-026-2021"/>
    <s v="800-PS-0380-2021"/>
    <s v="PRESTACION DE SERVICIOS PROFESIONALES COMO ABOGADO EN LA UNIDAD GESTION COMPENSACION Y BENEFICIOS DE LA GERENCIA DE AREA GESTION HUMANA Y ACTIVOS."/>
    <n v="24750000"/>
    <n v="27000000"/>
    <n v="51750000"/>
    <s v="CONTRATADO"/>
    <d v="2021-12-31T00:00:00"/>
    <s v="NATURAL"/>
  </r>
  <r>
    <n v="1237"/>
    <x v="8"/>
    <s v="800-IP-027-2021"/>
    <s v="800-PS-0321-2021"/>
    <s v="PRESTACION DE SERVICIOS DE APOYO A LA GESTION EN LA UNIDAD GESTION, COMPENSACION Y BENEFICIOS DE LA GERENCIA DE AREA GESTION HUMANA Y ACTIVOS."/>
    <n v="11000000"/>
    <n v="12000000"/>
    <n v="23000000"/>
    <s v="CONTRATADO"/>
    <d v="2021-12-31T00:00:00"/>
    <s v="NATURAL"/>
  </r>
  <r>
    <n v="1238"/>
    <x v="8"/>
    <s v="800-IP-029-2021"/>
    <s v="800-PS-0794-2021"/>
    <s v="PRESTACION DE SERVICIOS PROFESIONALES COMO INGENIERA MECATRONICA EN LA UNIDAD GESTION ADMINISTRATIVA DE LA GERENCIA DE AREA GESTION HUMANA Y ACTIVOS"/>
    <n v="10500000"/>
    <n v="26250000"/>
    <n v="36750000"/>
    <s v="CONTRATADO"/>
    <d v="2021-12-31T00:00:00"/>
    <s v="NATURAL"/>
  </r>
  <r>
    <n v="1239"/>
    <x v="8"/>
    <s v="800-IP-031-2021"/>
    <s v="800-PS-0328-2021"/>
    <s v="PRESTACION DE SERVICIOS DE APOYO TECNICO EN LA UNIDAD GESTION ADMINISTRATIVA DE LA GERENCIA DE AREA GESTION HUMANA Y ACTIVOS."/>
    <n v="15400000"/>
    <n v="16800000"/>
    <n v="32200000"/>
    <s v="CONTRATADO"/>
    <d v="2021-12-31T00:00:00"/>
    <s v="NATURAL"/>
  </r>
  <r>
    <n v="1240"/>
    <x v="8"/>
    <s v="800-IP-033-2021"/>
    <s v="800-PS-0322-2021"/>
    <s v="PRESTACION DE SERVICIOS DE APOYO TECNICO EN LA UNIDAD GESTION ADMINISTRATIVA DE LA GERENCIA DE AREA GESTION HUMANA Y ACTIVOS."/>
    <n v="14850000"/>
    <n v="16200000"/>
    <n v="31050000"/>
    <s v="CONTRATADO"/>
    <d v="2021-12-31T00:00:00"/>
    <s v="NATURAL"/>
  </r>
  <r>
    <n v="1241"/>
    <x v="8"/>
    <s v="800-IP-034-2021"/>
    <s v="800-PS-0329-2021"/>
    <s v="PRESTACION DE SERVICIOS DE APOYO TECNICO EN LA UNIDAD GESTION ADMINISTRATIVA DE LA GERENCIA DE AREA GESTION HUMANA Y ACTIVOS."/>
    <n v="14850000"/>
    <n v="16200000"/>
    <n v="31050000"/>
    <s v="CONTRATADO"/>
    <d v="2021-12-31T00:00:00"/>
    <s v="NATURAL"/>
  </r>
  <r>
    <n v="1242"/>
    <x v="8"/>
    <s v="800-IP-035-2021"/>
    <s v="800-PS-0317-2021"/>
    <s v="PRESTACION DE SERVICIOS DE APOYO TECNICO EN LA UNIDAD GESTION ADMINISTRATIVA DE LA GERENCIA DE AREA GESTION HUMANA Y ACTIVOS."/>
    <n v="14850000"/>
    <n v="16200000"/>
    <n v="31050000"/>
    <s v="CONTRATADO"/>
    <d v="2021-12-31T00:00:00"/>
    <s v="NATURAL"/>
  </r>
  <r>
    <n v="1243"/>
    <x v="8"/>
    <s v="800-IP-036-2021"/>
    <s v="800-PS-0377-2021"/>
    <s v="PRESTACION DE SERVICIOS PROFESIONALES COMO ARQUITECTO EN LA UNIDAD GESTION ADMINISTRATIVA DE LA GERENCIA DE AREA GESTION HUMANA Y ACTIVOS."/>
    <n v="27500000"/>
    <n v="30000000"/>
    <n v="57500000"/>
    <s v="CONTRATADO"/>
    <d v="2021-12-31T00:00:00"/>
    <s v="NATURAL"/>
  </r>
  <r>
    <n v="1244"/>
    <x v="8"/>
    <s v="800-IP-037-2021"/>
    <s v="800-PS-0330-2021"/>
    <s v="PRESTACION DE SERVICIOS PROFESIONALES COMO ARQUITECTA EN LA UNIDAD GESTION ADMINISTRATIVA DE LA GERENCIA DE AREA GESTION HUMANA Y ACTIVOS."/>
    <n v="21450000"/>
    <n v="23400000"/>
    <n v="44850000"/>
    <s v="CONTRATADO"/>
    <d v="2021-06-30T00:00:00"/>
    <s v="NATURAL"/>
  </r>
  <r>
    <n v="1245"/>
    <x v="8"/>
    <s v="800-IP-038-2021"/>
    <s v="800-PS-0326-2021"/>
    <s v="PRESTACION DE SERVICIOS DE APOYO TECNICOMECANICO EN LA UNIDAD DE GESTION ADMINISTRATIVA DE LA GERENCIA DE REA GESTION HUMANA Y ACTIVOS"/>
    <n v="11000000"/>
    <n v="12000000"/>
    <n v="23000000"/>
    <s v="CONTRATADO"/>
    <d v="2021-12-31T00:00:00"/>
    <s v="NATURAL"/>
  </r>
  <r>
    <n v="1246"/>
    <x v="8"/>
    <s v="800-IP-039-2021"/>
    <s v="800-PS-0324-2021"/>
    <s v="PRESTACION DE SERVICIOS PROFESIONALES COMO INGENIERO INDUSTRIAL EN LA UNIDAD GESTION ADMINISTRATIVA DE LA GERENCIA DE AREA GESTION HUMANA Y ACTIVOS"/>
    <n v="9000000"/>
    <n v="27000000"/>
    <n v="36000000"/>
    <s v="CONTRATADO"/>
    <d v="2021-04-15T00:00:00"/>
    <s v="NATURAL"/>
  </r>
  <r>
    <n v="1247"/>
    <x v="8"/>
    <s v="800-IP-040-2021"/>
    <s v="800-PS-0325-2021"/>
    <s v="PRESTACION DE SERVICIOS DE APOYO TECNICO ADMINISTRATIVO EN LA UNIDAD GESTION ADMINISTRATIVA DE LA GERENCIA DE AREA GESTION HUMANA Y ACTIVOS"/>
    <n v="6000000"/>
    <n v="18000000"/>
    <n v="24000000"/>
    <s v="CONTRATADO"/>
    <d v="2021-12-31T00:00:00"/>
    <s v="NATURAL"/>
  </r>
  <r>
    <n v="1248"/>
    <x v="8"/>
    <s v="800-IP-041-2021"/>
    <s v="800-PS-0318-2021"/>
    <s v="PRESTACION DE SERVICIOS PROFESIONALES COMO ABOGADA EN LA UNIDAD DE GESTION DE ACTIVOS DE LA GERENCIA DE AREA GESTION HUMANA Y ACTIVO"/>
    <n v="16500000"/>
    <n v="0"/>
    <n v="16500000"/>
    <s v="CONTRATADO"/>
    <d v="2021-06-30T00:00:00"/>
    <s v="NATURAL"/>
  </r>
  <r>
    <n v="1249"/>
    <x v="8"/>
    <s v="800-IP-042-2021"/>
    <s v="800-PS-0378-2021"/>
    <s v="PRESTACION DE SERVICIOS DE APOYO TECNICO EN LA UNIDAD GESTION DE ACTIVOS DE LA GERENCIA DE AREA GESTION HUMANA Y ACTIVOS"/>
    <n v="15400000"/>
    <n v="16800000"/>
    <n v="32200000"/>
    <s v="CONTRATADO"/>
    <d v="2021-12-31T00:00:00"/>
    <s v="NATURAL"/>
  </r>
  <r>
    <n v="1250"/>
    <x v="8"/>
    <s v="800-IP-043-2021"/>
    <s v="800-PS-0379-2021"/>
    <s v="PRESTACION DE SERVICIOS PROFESIONALES COMO ABOGADO EN LA UNIDAD GESTION TALENTO HUMANO Y ORGANIZACIONAL DE LA GERENCIA DE AREA GESTION HUMANA Y ACTIVOS."/>
    <n v="16500000"/>
    <n v="18000000"/>
    <n v="34500000"/>
    <s v="CONTRATADO"/>
    <d v="2021-12-31T00:00:00"/>
    <s v="NATURAL"/>
  </r>
  <r>
    <n v="1251"/>
    <x v="8"/>
    <s v="800-IP-044-2021"/>
    <s v="800-PS-0500-2021"/>
    <s v="PRESTACION DE SERVICIOS PROFESIONALES COMO PSICOLOGA EN LA UNIDAD GESTION TALENTO HUMANO Y ORGANIZACIONAL DE LA GERENCIA DE AREA GESTION HUMANA Y ACTIVOS."/>
    <n v="19250000"/>
    <n v="0"/>
    <n v="19250000"/>
    <s v="CONTRATADO"/>
    <d v="2021-06-30T00:00:00"/>
    <s v="NATURAL"/>
  </r>
  <r>
    <n v="1252"/>
    <x v="8"/>
    <s v="800-IP-045-2021"/>
    <s v="800-PS-0345-2021"/>
    <s v="PRESTACION DE SERVICIOS PROFESIONALES COMO PSICOLOGO EN LA UNIDAD GESTION TALENTO HUMANO Y ORGANIZACIONAL DE LA GERENCIA DE AREA GESTION HUMANA Y ACTIVOS."/>
    <n v="23100000"/>
    <n v="25200000"/>
    <n v="48300000"/>
    <s v="CONTRATADO"/>
    <d v="2021-12-31T00:00:00"/>
    <s v="NATURAL"/>
  </r>
  <r>
    <n v="1253"/>
    <x v="8"/>
    <s v="800-IP-046-2021"/>
    <s v="800-PS-0323-2021"/>
    <s v="PRESTACION DE SERVICIOS EN LA UNIDAD GESTION DE ACTIVOS DE LA GERENCIA DE AREA GESTION HUMANA Y ACTIVOS PARA EL PROYECTO DE IMPLEMENTACION DEL SISTEMA INTEGRAL DE GESTION DE ACTIVOS SIGA DE EMCALI EICE ESP"/>
    <n v="22000000"/>
    <n v="0"/>
    <n v="22000000"/>
    <s v="CONTRATADO"/>
    <d v="2021-06-30T00:00:00"/>
    <s v="NATURAL"/>
  </r>
  <r>
    <n v="1254"/>
    <x v="8"/>
    <s v="800-IP-047-2021"/>
    <s v="800-PS-0773-2021"/>
    <s v="PRESTACION DE SERVICIOS PROFESIONALES COMO INGENIERO INDUSTRIAL EN LA UNIDAD GESTION DE ACTIVOS DE LA GERENCIA DE AREA GESTION ADMINISTRATIVA Y DE ACTIVOS"/>
    <n v="9000000"/>
    <n v="22500000"/>
    <n v="31500000"/>
    <s v="CONTRATADO"/>
    <d v="2021-12-31T00:00:00"/>
    <s v="NATURAL"/>
  </r>
  <r>
    <n v="1255"/>
    <x v="8"/>
    <s v="800-IP-048-2021"/>
    <s v="800-PS-0693-2021"/>
    <s v="PRESTACION DE SERVICIOS EN LA UNIDAD GESTION DE ACTIVOS DE LA GERENCIA DE AREA GESTION HUMANA Y ACTIVOS PARA EL PROYECTO DE IMPLEMENTACION DEL SISTEMA INTEGRAL DE GESTION DE ACTIVOS SIGA DE EMCALI EICE ESP"/>
    <n v="15850000"/>
    <n v="19020000"/>
    <n v="34870000"/>
    <s v="CONTRATADO"/>
    <d v="2021-12-31T00:00:00"/>
    <s v="NATURAL"/>
  </r>
  <r>
    <n v="1256"/>
    <x v="8"/>
    <s v="800-IP-049-2021"/>
    <s v="800-PS-0776-2021"/>
    <s v="PRESTACION DE SERVICIOS EN LA UNIDAD GESTION DE ACTIVOS DE LA GERENCIA DE AREA GESTION HUMANA Y ACTIVOS PARA EL PROYECTO DE IMPLEMENTACION DEL SISTEMA INTEGRAL DE GESTION DE ACTIVOS SIGA DE EMCALI EICE ESP"/>
    <n v="31500000"/>
    <n v="42000000"/>
    <n v="73500000"/>
    <s v="CONTRATADO"/>
    <d v="2021-12-31T00:00:00"/>
    <s v="NATURAL"/>
  </r>
  <r>
    <n v="1257"/>
    <x v="8"/>
    <s v="800-IP-050-2021"/>
    <s v="800-PS-0793-2021"/>
    <s v="PRESTACION DE SERVICIOS PROFESIONALES COMO ARQUITECTO EN LA UNIDAD GESTION ADMINISTRATIVA DE LA GERENCIA DE AREA GESTION HUMANA Y ACTIVOS"/>
    <n v="13500000"/>
    <n v="18000000"/>
    <n v="31500000"/>
    <s v="CONTRATADO"/>
    <d v="2021-11-30T00:00:00"/>
    <s v="NATURAL"/>
  </r>
  <r>
    <n v="1258"/>
    <x v="8"/>
    <s v="800-IP-051-2021"/>
    <s v="800-PS-0795-2021"/>
    <s v="PRESTACION DE SERVICIOS PROFESIONALES COMO FISIOTERAPEUTA EN LA UNIDAD SEGURIDAD Y SALUD EN EL TRABAJO DE LA GERENCIA DE AREA GESTION HUMANA Y ACTIVOS"/>
    <n v="9510000"/>
    <n v="0"/>
    <n v="9510000"/>
    <s v="CONTRATADO"/>
    <d v="2021-05-15T00:00:00"/>
    <s v="NATURAL"/>
  </r>
  <r>
    <n v="1259"/>
    <x v="8"/>
    <s v="800-IP-052-2021"/>
    <s v="800-PS-0763-2021"/>
    <s v="PRESTACION DE SERVICIOS PROFESIONALES COMO PSICOLOGA EN LA UNIDAD SEGURIDAD Y SALUD EN EL TRABAJO DE LA GERENCIA DE AREA GESTION HUMANA Y ACTIVOS"/>
    <n v="13500000"/>
    <n v="18000000"/>
    <n v="31500000"/>
    <s v="CONTRATADO"/>
    <d v="2021-12-31T00:00:00"/>
    <s v="NATURAL"/>
  </r>
  <r>
    <n v="1260"/>
    <x v="8"/>
    <s v="800-IP-053-2021"/>
    <s v="800-PS-0690-2021"/>
    <s v="PRESTACION DE SERVICIOS PROFESIONALES COMO PSICOLOGO EN LA UNIDAD SEGURIDAD Y SALUD EN EL TRABAJO DE LA GERENCIA DE AREA GESTION HUMANA Y ACTIVOS"/>
    <n v="16000000"/>
    <n v="12800000"/>
    <n v="28800000"/>
    <s v="CONTRATADO"/>
    <d v="2021-10-30T00:00:00"/>
    <s v="NATURAL"/>
  </r>
  <r>
    <n v="1261"/>
    <x v="8"/>
    <s v="800-IP-054-2021"/>
    <s v="800-PS-0796-2021"/>
    <s v="PRESTACION DE SERVICIOS COMO PROFESIONAL EN SALUD OCUPACIONAL EN LA UNIDAD SEGURIDAD Y SALUD EN EL TRABAJO DE LA GERENCIA DE AREA GESTION HUMANA Y ACTIVOS"/>
    <n v="9900000"/>
    <n v="4950000"/>
    <n v="14850000"/>
    <s v="CONTRATADO"/>
    <d v="2021-06-30T00:00:00"/>
    <s v="NATURAL"/>
  </r>
  <r>
    <n v="1262"/>
    <x v="8"/>
    <s v="800-IP-055-2021"/>
    <s v="800-PS-0764-2021"/>
    <s v="PRESTACION DE SERVICIOS COMO PROFESIONAL EN SALUD OCUPACIONAL EN LA UNIDAD SEGURIDAD Y SALUD EN EL TRABAJO DE LA GERENCIA DE AREA GESTION HUMANA Y ACTIVOS"/>
    <n v="9900000"/>
    <n v="24750000"/>
    <n v="34650000"/>
    <s v="CONTRATADO"/>
    <d v="2021-12-31T00:00:00"/>
    <s v="NATURAL"/>
  </r>
  <r>
    <n v="1263"/>
    <x v="8"/>
    <s v="800-IP-056-2021"/>
    <s v="800-PS-0765-2021"/>
    <s v="PRESTACION DE SERVICIOS COMO PROFESIONAL EN SALUD OCUPACIONAL EN LA UNIDAD SEGURIDAD Y SALUD EN EL TRABAJO DE LA GERENCIA DE AREA GESTION HUMANA Y ACTIVOS"/>
    <n v="9900000"/>
    <n v="24750000"/>
    <n v="34650000"/>
    <s v="CONTRATADO"/>
    <d v="2021-12-31T00:00:00"/>
    <s v="NATURAL"/>
  </r>
  <r>
    <n v="1264"/>
    <x v="8"/>
    <s v="800-IP-057-2021"/>
    <s v="800-PS-0766-2021"/>
    <s v="PRESTACION DE SERVICIOS COMO PROFESIONAL EN SALUD OCUPACIONAL EN LA UNIDAD SEGURIDAD Y SALUD EN EL TRABAJO DE LA GERENCIA DE AREA GESTION HUMANA Y ACTIVOS"/>
    <n v="9900000"/>
    <n v="24750000"/>
    <n v="34650000"/>
    <s v="CONTRATADO"/>
    <d v="2021-12-31T00:00:00"/>
    <s v="NATURAL"/>
  </r>
  <r>
    <n v="1265"/>
    <x v="8"/>
    <s v="800-IP-058-2021"/>
    <s v="800-PS-0767-2021"/>
    <s v="PRESTACION DE SERVICIOS COMO PROFESIONAL EN SALUD OCUPACIONAL EN LA UNIDAD SEGURIDAD Y SALUD EN EL TRABAJO DE LA GERENCIA DE AREA GESTION HUMANA Y ACTIVOS"/>
    <n v="9900000"/>
    <n v="24750000"/>
    <n v="34650000"/>
    <s v="CONTRATADO"/>
    <d v="2021-12-31T00:00:00"/>
    <s v="NATURAL"/>
  </r>
  <r>
    <n v="1266"/>
    <x v="8"/>
    <s v="800-IP-059-2021"/>
    <s v="800-PS-0768-2021"/>
    <s v="PRESTACION DE SERVICIOS COMO PROFESIONAL EN SALUD OCUPACIONAL EN LA UNIDAD SEGURIDAD Y SALUD EN EL TRABAJO DE LA GERENCIA DE AREA GESTION HUMANA Y ACTIVOS"/>
    <n v="9900000"/>
    <n v="24750000"/>
    <n v="34650000"/>
    <s v="CONTRATADO"/>
    <d v="2021-12-31T00:00:00"/>
    <s v="NATURAL"/>
  </r>
  <r>
    <n v="1267"/>
    <x v="8"/>
    <s v="800-IP-060-2021"/>
    <s v="800-PS-0769-2021"/>
    <s v="PRESTACION DE SERVICIOS COMO PROFESIONAL EN SALUD OCUPACIONAL EN LA UNIDAD SEGURIDAD Y SALUD EN EL TRABAJO DE LA GERENCIA DE AREA GESTION HUMANA Y ACTIVOS"/>
    <n v="9510000"/>
    <n v="23775000"/>
    <n v="33285000"/>
    <s v="CONTRATADO"/>
    <d v="2021-12-31T00:00:00"/>
    <s v="NATURAL"/>
  </r>
  <r>
    <n v="1268"/>
    <x v="8"/>
    <s v="800-IP-061-2021"/>
    <s v="800-PS-0770-2021"/>
    <s v="PRESTACION DE SERVICIOS COMO PROFESIONAL EN SALUD OCUPACIONAL EN LA UNIDAD SEGURIDAD Y SALUD EN EL TRABAJO DE LA GERENCIA DE AREA GESTION HUMANA Y ACTIVOS"/>
    <n v="9510000"/>
    <n v="23775000"/>
    <n v="33285000"/>
    <s v="CONTRATADO"/>
    <d v="2021-12-31T00:00:00"/>
    <s v="NATURAL"/>
  </r>
  <r>
    <n v="1269"/>
    <x v="8"/>
    <s v="800-IP-062-2021"/>
    <s v="800-PS-0771-2021"/>
    <s v="PRESTACION DE SERVICIOS DE APOYO EN LA UNIDAD SEGURIDAD Y SALUD EN EL TRABAJO DE LA GERENCIA DE AREA GESTION HUMANA Y ACTIVOS"/>
    <n v="9000000"/>
    <n v="12000000"/>
    <n v="21000000"/>
    <s v="CONTRATADO"/>
    <d v="2021-12-31T00:00:00"/>
    <s v="NATURAL"/>
  </r>
  <r>
    <n v="1270"/>
    <x v="8"/>
    <s v="800-IP-063-2021"/>
    <s v="800-PS-0774-2021"/>
    <s v="PRESTACION DE SERVICIOS COMO PROFESIONAL EN ADMINISTRACION EN SALUD OCUPACIONAL EN LA UNIDAD SEGURIDAD Y SALUD EN EL TRABAJO DE LA GERENCIA DE AREA GESTION HUMANA Y ACTIVOS"/>
    <n v="9510000"/>
    <n v="23775000"/>
    <n v="33285000"/>
    <s v="CONTRATADO"/>
    <d v="2021-12-31T00:00:00"/>
    <s v="NATURAL"/>
  </r>
  <r>
    <n v="1271"/>
    <x v="8"/>
    <s v="800-IP-064-2021"/>
    <s v="800-PS-0695-2021"/>
    <s v="PRESTACION DE SERVICIOS PROFESIONALES COMO PSICOLOGA EN LA UNIDAD GESTION COMPENSACION Y BENEFICIOS DE LA GERENCIA DE AREA GESTION HUMANA Y ACTIVOS."/>
    <n v="16000000"/>
    <n v="19200000"/>
    <n v="35200000"/>
    <s v="CONTRATADO"/>
    <d v="2021-06-30T00:00:00"/>
    <s v="NATURAL"/>
  </r>
  <r>
    <n v="1272"/>
    <x v="8"/>
    <s v="800-IP-065-2021"/>
    <s v="800-PS-0694-2021"/>
    <s v="PRESTACION DE SERVICIOS PROFESIONALES ESPECIALIZADOS COMO ADMINISTRADORA DE EMPRESAS EN LA UNIDAD GESTION COMPENSACION Y BENEFICIOS DE LA GERENCIA DE AREA DE GESTION HUMANA Y ACTIVOS"/>
    <n v="25000000"/>
    <n v="0"/>
    <n v="25000000"/>
    <s v="CONTRATADO"/>
    <d v="2021-06-30T00:00:00"/>
    <s v="NATURAL"/>
  </r>
  <r>
    <n v="1273"/>
    <x v="8"/>
    <s v="800-IP-066-2021"/>
    <s v="800-PS-0692-2021"/>
    <s v="PRESTACION DE SERVICIOS PROFESIONALES COMO ARQUITECTA EN LA UNIDAD GESTION COMPENSACION Y BENEFICIOS DE LA GERENCIA DE AREA GESTION HUMANA Y ACTIVOS"/>
    <n v="15850000"/>
    <n v="19020000"/>
    <n v="34870000"/>
    <s v="CONTRATADO"/>
    <d v="2021-12-31T00:00:00"/>
    <s v="NATURAL"/>
  </r>
  <r>
    <n v="1274"/>
    <x v="8"/>
    <s v="800-IP-067-2021"/>
    <s v="800-PS-0772-2021"/>
    <s v="PRESTACION DE SERVICIOS PROFESIONALES ESPECIALIZADOS COMO ADMINISTRADORA DE EMPRESAS EN LA UNIDAD GESTION COMPENSACION Y BENEFICIOS DE LA GERENCIA DE AREA DE GESTION HUMANA Y ACTIVOS"/>
    <n v="18000000"/>
    <n v="24000000"/>
    <n v="42000000"/>
    <s v="CONTRATADO"/>
    <d v="2021-11-30T00:00:00"/>
    <s v="NATURAL"/>
  </r>
  <r>
    <n v="1275"/>
    <x v="8"/>
    <s v="800-IP-068-2021"/>
    <s v="800-PS-0691-2021"/>
    <s v="PRESTACION DE SERVICIOS DE APOYO TECNICO EN LA UNIDAD DE GESTION TALENTO HUMANO Y ORGANIZACIONAL DE LA GERENCIA DE AREA GESTION HUMANA Y ACTIVOS"/>
    <n v="11500000"/>
    <n v="13800000"/>
    <n v="25300000"/>
    <s v="CONTRATADO"/>
    <d v="2021-12-31T00:00:00"/>
    <s v="NATURAL"/>
  </r>
  <r>
    <n v="1276"/>
    <x v="8"/>
    <s v="800-IP-070-2021"/>
    <s v="800-PS-0721-2021"/>
    <s v="PRESTACION DE SERVICIOS PROFESIONALES COMO PSICOLOGA EN LA GERENCIA DE AREA GESTION HUMANA Y ACTIVOS"/>
    <n v="21000000"/>
    <n v="34400002"/>
    <n v="55400002"/>
    <s v="CONTRATADO"/>
    <d v="2021-12-31T00:00:00"/>
    <s v="NATURAL"/>
  </r>
  <r>
    <n v="1277"/>
    <x v="8"/>
    <s v="800-IP-071-2021"/>
    <s v="800-PS-0775-2021"/>
    <s v="PRESTACION DE SERVICIOS COMO PROFESIIONAL EN SALUD OCUPACIONAL EN LA UNIDAD SEGURIDAD Y SALUD EN EL TRABAJO DE LA GERENCIA DE AREA GESTION HUMANA Y ACTIVOS."/>
    <n v="9900000"/>
    <n v="24750000"/>
    <n v="34650000"/>
    <s v="CONTRATADO"/>
    <d v="2021-12-31T00:00:00"/>
    <s v="NATURAL"/>
  </r>
  <r>
    <n v="1278"/>
    <x v="8"/>
    <s v="800-IP-072-2021"/>
    <s v="800-PS-1020-2021"/>
    <s v="PRESTACION DE SERVICIOS PARA ACTUALIZAR LA INFORMACION DEL INVENTARIO DE LA PROPIEDAD, PLANTA Y EQUIPO DE LA ENTIDAD ,MES A MES FASE IX CON SUS CORRESPONDIENTES CALCULOS DE DEPRECIACIONES PARA LA GENERACION DE COMPROBANTES Y ASIENTOS CONTABLES QUE REQUIERE REALIZAR EMCALI."/>
    <n v="1099231340"/>
    <n v="492676204"/>
    <n v="1591907544"/>
    <s v="CONTRATADO"/>
    <d v="2021-12-31T00:00:00"/>
    <s v="JURÍDICA"/>
  </r>
  <r>
    <n v="1279"/>
    <x v="8"/>
    <s v="800-IP-073-2021"/>
    <s v="800-PS-0782-2021"/>
    <s v="ALQUILER DE SALONES DE COMPUTO PARA PRUEBAS DE CONCURSOS INTERNOS"/>
    <n v="100000000"/>
    <n v="0"/>
    <n v="100000000"/>
    <s v="CONTRATADO"/>
    <d v="2021-12-31T00:00:00"/>
    <s v="JURÍDICA"/>
  </r>
  <r>
    <n v="1280"/>
    <x v="8"/>
    <s v="800-IP-075-2021"/>
    <s v="800-PS-0874-2021"/>
    <s v="BRINDAR APOYO EN REALIZACION DE LOS DIFERENTES PROGRAMAS ORGANIZACIONALES DURANTE LA VIGENCIA 2021, CON EL PROPOSITO DE INCREMENTAR Y FORTALECER LA CALIDAD DE VIDA LABORAL DE LOS SERVIDORES PUBLICOS DE EMCALI EICE ESP."/>
    <n v="138883400"/>
    <n v="0"/>
    <n v="138883400"/>
    <s v="CONTRATADO"/>
    <d v="2021-12-31T00:00:00"/>
    <s v="JURÍDICA"/>
  </r>
  <r>
    <n v="1281"/>
    <x v="8"/>
    <s v="800-IP-076-2021"/>
    <s v="800-PS-0978-2021"/>
    <s v="PRESTACION DE SERVICIOS DE APOYO TECNICO EN LA UNIDAD SEGURIDAD Y SALUD EN EL TRABAJO DE LA GERENCIA DE AREA GESTION HUMANA Y ACTIVOS."/>
    <n v="11200000"/>
    <n v="14000000"/>
    <n v="25200000"/>
    <s v="CONTRATADO"/>
    <d v="2021-11-30T00:00:00"/>
    <s v="NATURAL"/>
  </r>
  <r>
    <n v="1282"/>
    <x v="8"/>
    <s v="800-IP-077-2021"/>
    <s v="800-PS-1231-2021"/>
    <s v="PRESTAR EL SERVICIO ESPECIALIZADO DE ASESORIA Y ACOMPAÑAMIENTO PARA IMPLEMENTACION DEL MODELO GESTION DEL CAMBIO ORGANIZACIONAL, FASE III"/>
    <n v="179690000"/>
    <n v="0"/>
    <n v="179690000"/>
    <s v="CONTRATADO"/>
    <d v="2021-10-31T00:00:00"/>
    <s v="JURÍDICA"/>
  </r>
  <r>
    <n v="1283"/>
    <x v="8"/>
    <s v="800-IP-078-2021"/>
    <s v="800-PS-0998-2021"/>
    <s v="REALIZAR LA LOGISTICA NECESARIA PARA LAS ACTIVIDADES DE GESTION DEL CONOCIMIENTO QUE SE LLEVAN A CABO EN EMCALI."/>
    <n v="30000000"/>
    <n v="0"/>
    <n v="30000000"/>
    <s v="CONTRATADO"/>
    <d v="2021-12-31T00:00:00"/>
    <s v="JURÍDICA"/>
  </r>
  <r>
    <n v="1284"/>
    <x v="8"/>
    <s v="800-IP-079-2021"/>
    <s v="800-PS-1241-2021"/>
    <s v="REALIZAR CAPACITACION EN TRABAJO SEGURO EN ALTURAS, DE CONFORMIDAD CON LA NORMATIVIDAD VIGENTE."/>
    <n v="39386000"/>
    <n v="0"/>
    <n v="39386000"/>
    <s v="CONTRATADO"/>
    <d v="2021-11-30T00:00:00"/>
    <s v="JURÍDICA"/>
  </r>
  <r>
    <n v="1285"/>
    <x v="8"/>
    <s v="800-IP-081-2021"/>
    <s v="800-PS-1333-2021"/>
    <s v="REALIZAR CAPACITACION EN REENTRENAMIENTO EN VIGILANCIA Y SEGURIDAD CON ENFASIS EN DERECHOS HUMANOS, SEGURIDAD Y SALUD EN EL TRABAJO, DIRIGIDA A PERSONAL DE LA UNIDAD SEGURIDAD FISICA Y ELECTRONICA DE LA GERENCIA DE AREA GESTION HUMANA Y ACTIVOS"/>
    <n v="14703569"/>
    <n v="0"/>
    <n v="14703569"/>
    <s v="CONTRATADO"/>
    <d v="2021-11-30T00:00:00"/>
    <s v="JURÍDICA"/>
  </r>
  <r>
    <n v="1286"/>
    <x v="8"/>
    <s v="800-IP-082-2021"/>
    <s v="800-PS-1110-2021"/>
    <s v="PRESTACION DE SERVICIOS PROFESIONALES COMO PSICOLOGO EN LA UNIDAD GESTION TELENTO HUMANO Y ORGANIZACIONAL DE LA GERENCIA DE AREA GESTION HUMANA Y ACTIVOS,"/>
    <n v="9000000"/>
    <n v="18000000"/>
    <n v="27000000"/>
    <s v="CONTRATADO"/>
    <d v="2021-11-30T00:00:00"/>
    <s v="NATURAL"/>
  </r>
  <r>
    <n v="1287"/>
    <x v="8"/>
    <s v="800-IP-083-2021"/>
    <s v="800-PS-1138-2021"/>
    <s v="PRESTACION DE SERVICIOS DE APOYO A LA GESTION EN LA UNIDAD GESTION COMPENSACION Y BENEFICIOS DE LA GERENCIA DE AREA GESTION HUMANA Y ACTIVOS."/>
    <n v="3600000"/>
    <n v="0"/>
    <n v="3600000"/>
    <s v="CONTRATADO"/>
    <d v="2021-05-16T00:00:00"/>
    <s v="NATURAL"/>
  </r>
  <r>
    <n v="1288"/>
    <x v="8"/>
    <s v="800-IP-084-2021"/>
    <s v="800-PS-1139-2021"/>
    <s v="PRESTACION DE SERVICIOS DE APOYO A LA GESTION EN LA UNIDAD GESTION COMPENSACION Y BENEFICIOS DE LA GERENCIA DE AREA GESTION HUMANA Y ACTIVOS."/>
    <n v="3200000"/>
    <n v="0"/>
    <n v="3200000"/>
    <s v="CONTRATADO"/>
    <d v="2021-06-15T00:00:00"/>
    <s v="NATURAL"/>
  </r>
  <r>
    <n v="1289"/>
    <x v="8"/>
    <s v="800-IP-085-2021"/>
    <s v="800-PS-1140-2021"/>
    <s v="PRESTACION DE SERVICIOS DE APOYO A LA GESTION EN LA UNIDAD GESTION COMPENSACION Y BENEFICIOS DE LA GERENCIA DE AREA GESTION HUMANA Y ACTIVOS."/>
    <n v="3600000"/>
    <n v="0"/>
    <n v="3600000"/>
    <s v="CONTRATADO"/>
    <d v="2021-06-15T00:00:00"/>
    <s v="NATURAL"/>
  </r>
  <r>
    <n v="1290"/>
    <x v="8"/>
    <s v="800-IP-086-2021"/>
    <s v="800-PS-1137-2021"/>
    <s v="PRESTACION DE SERVICIOS DE APOYO A LA GESTION EN LA UNIDAD GESTION COMPENSACION Y BENEFICIOS DE LA GERENCIA DE AREA GESTION HUMANA Y ACTIVOS."/>
    <n v="3600000"/>
    <n v="0"/>
    <n v="3600000"/>
    <s v="CONTRATADO"/>
    <d v="2021-06-15T00:00:00"/>
    <s v="NATURAL"/>
  </r>
  <r>
    <n v="1291"/>
    <x v="8"/>
    <s v="800-IP-087-2021"/>
    <s v="800-PS-1699-2021"/>
    <s v="DISEÑAR E IMPLEMENTAR METODOLOGIAS Y TECNICAS PARA LA GENERACION Y TRANSFERENCIA DE CONOCIMIENTO, ALINEADO CON MODELO DE GESTION DEL CONOCIMIENTO DE EMCALI"/>
    <n v="120371428"/>
    <n v="0"/>
    <n v="120371428"/>
    <s v="CONTRATADO"/>
    <d v="2021-12-30T00:00:00"/>
    <s v="JURÍDICA"/>
  </r>
  <r>
    <n v="1292"/>
    <x v="8"/>
    <s v="800-IP-088-2021"/>
    <s v="800-PS-1235-2021"/>
    <s v="PRESTACION DE SERVICIOS DE APOYO A LA GESTION EN LA UNIDAD GESTION COMPENSACION Y BENEFICIOS DE LA GERENCIA DE AREA GESTION HUMANA Y ACTIVOS"/>
    <n v="3600000"/>
    <n v="3600000"/>
    <n v="7200000"/>
    <s v="CONTRATADO"/>
    <d v="2021-09-15T00:00:00"/>
    <s v="NATURAL"/>
  </r>
  <r>
    <n v="1293"/>
    <x v="8"/>
    <s v="800-IP-089-2021"/>
    <s v="800-PS-1271-2021"/>
    <s v="PRESTACION DE SERVICIOS DE APOYO TECNICO EN LA UNIDAD DE GESTION TALENTO HUMANO Y ORGANIZACIONAL DE LA GERENCIA DE AREA GESTION HUMANA Y ACTIVOS."/>
    <n v="4200000"/>
    <n v="0"/>
    <n v="4200000"/>
    <s v="CONTRATADO"/>
    <d v="2021-06-30T00:00:00"/>
    <s v="NATURAL"/>
  </r>
  <r>
    <n v="1294"/>
    <x v="8"/>
    <s v="800-IP-090-2021"/>
    <s v="800-GA-PS-1652-2021"/>
    <s v="Prestar los servicios de intermediación de seguros de manera integral que incluya la asesoría en la contratación del programa de seguros y la administradora de riesgos laborales para el adecuado cubrimiento de los riesgos de las personas, de los bienes e intereses patrimoniales de propiedad y/o a cargo de EMCALI EICE ESP y de aquellos por los que sea o llegare hacer legalmente responsable y asesora a EMCALI EICE ESP definiendo la clase y alcance de las garantías que deben ser exigidas en los procesos contractuales de conformidad con la valoración que se haga de los riesgos que deben ser asumidos por los contratistas"/>
    <n v="0"/>
    <n v="0"/>
    <n v="0"/>
    <s v="CONTRATADO"/>
    <d v="2023-09-01T00:00:00"/>
    <s v="JURÍDICA"/>
  </r>
  <r>
    <n v="1295"/>
    <x v="8"/>
    <s v="800-IP-091-2021"/>
    <s v="800-PS-1742-2021"/>
    <s v="PROMOVER, COORDINAR, DIRIGIR, BRINDAR APOYO TECNICO Y LOGISTICO PARA EL ENTRENAMIENTO Y PRACTICA DEPORTIVA DE LOS SERVIDORES PUBLICOS DE EMCALI EICE ESP"/>
    <n v="109018273"/>
    <n v="0"/>
    <n v="109018273"/>
    <s v="CONTRATADO"/>
    <d v="2021-12-31T00:00:00"/>
    <s v="JURÍDICA"/>
  </r>
  <r>
    <n v="1296"/>
    <x v="8"/>
    <s v="800-IP-092-2021"/>
    <s v="800-PS-1621-2021"/>
    <s v="REALIZAR ESTRATEGIAS DE SENSIBILIZACION Y PREVENCION DE CONSUMO DE SUSTANCIAS PSICOACTIVAS EN EMCALI"/>
    <n v="18955000"/>
    <n v="0"/>
    <n v="18955000"/>
    <s v="CONTRATADO"/>
    <d v="2021-12-31T00:00:00"/>
    <s v="JURÍDICA"/>
  </r>
  <r>
    <n v="1297"/>
    <x v="8"/>
    <s v="800-IP-093-2021"/>
    <s v="800-PS-1748-2021"/>
    <s v="MODERNIZAR LOS MANUALES DE FUNCIONES Y COMPETENCIAS LABORALES DE EMCALI E.I.C.E. E.S.P., ACTUALIZANDO LOS ELEMENTOS CONSTITUTIVOS DEL MISMO E INCORPORANDO EL MODELO DE GESTION POR COMPETENCIAS, ALINEADO A LOS MACROPROCESOS Y PROCESOS DEFINIDOS EN EL MOP Y SEGUN LA NORMATIVA VIGENTE Y ESTABLECER LOS CONOCIMIENTOS, HABILIDADES O ACTITUDES PARA LAS COMPETENCIAS DEFINIDAS."/>
    <n v="115430000"/>
    <n v="0"/>
    <n v="115430000"/>
    <s v="CONTRATADO"/>
    <d v="2021-12-31T00:00:00"/>
    <s v="JURÍDICA"/>
  </r>
  <r>
    <n v="1298"/>
    <x v="8"/>
    <s v="800-IP-094-2021"/>
    <s v="800-PS-1875-2021"/>
    <s v="Realizar talleres virtuales y/o presenciales de intervención para brindar acompañamiento y orientación a los servidores públicos para el manejo del duelo y aceptación de la pérdida"/>
    <n v="18000000"/>
    <n v="0"/>
    <n v="18000000"/>
    <s v="CONTRATADO"/>
    <d v="2021-12-31T00:00:00"/>
    <s v="JURÍDICA"/>
  </r>
  <r>
    <n v="1299"/>
    <x v="8"/>
    <s v="800-IP-096-2021"/>
    <s v="800-PS-1587-2021"/>
    <s v="PRESTACION DE SERVICIOS PROFESIONALES COMO COMUNICADORA SOCIAL EN LA UNIDAD GESTION DE ACTIVOS DE LA GERENCIA DE AREA GESTION HUMANA Y ACTIVOS PARA EL PROYECTO DE IMPLEMENTACION DEL SISTEMA INTEGRAL DE GESTION DE ACTIVOS DE EMCALI EICE ESP"/>
    <n v="12000000"/>
    <n v="10000000"/>
    <n v="22000000"/>
    <s v="CONTRATADO"/>
    <d v="2021-10-15T00:00:00"/>
    <s v="NATURAL"/>
  </r>
  <r>
    <n v="1300"/>
    <x v="8"/>
    <s v="800-IP-097-2021"/>
    <s v="800-PS-1463-2021"/>
    <s v="PRESTACION DE SERVICIOS PROFESIONALES EN LA UNIDAD GESTION COMPENSACION Y BENEFICIOS DE LA GERENCIA DE AREA GESTION HUMANA Y ACTIVOS"/>
    <n v="18000000"/>
    <n v="0"/>
    <n v="18000000"/>
    <s v="CONTRATADO"/>
    <d v="2021-12-31T00:00:00"/>
    <s v="NATURAL"/>
  </r>
  <r>
    <n v="1301"/>
    <x v="8"/>
    <s v="800-IP-098-2021"/>
    <s v="800-PS-1584-2021"/>
    <s v="PRESTACION DE SERVICIOS PROFESIONALES COMO INGENIERA MECATRONICA EN LA UNIDAD GESTION DE ACTIVOS DE LA GERENCIA DE AREA GESTION HUMANA Y ACTIVOS PARA EL PROYECTO DE IMPLEMENTACION DEL SISTEMA INTEGRAL DE GESTION DE ACTIVOS DE EMCALI EICE ESP"/>
    <n v="12000000"/>
    <n v="10000000"/>
    <n v="22000000"/>
    <s v="CONTRATADO"/>
    <d v="2021-10-15T00:00:00"/>
    <s v="NATURAL"/>
  </r>
  <r>
    <n v="1302"/>
    <x v="8"/>
    <s v="800-IP-099-2021"/>
    <s v="800-PS-1464-2021"/>
    <s v="PRESTACION DE SERVICIOS DE APOYO TECNICO EN LA UNIDAD GESTION ADMINISTRATIVA DE LA GERENCIA DE AREA GESTION HUMANA Y ACTIVOS."/>
    <n v="8400000"/>
    <n v="8400000"/>
    <n v="16800000"/>
    <s v="CONTRATADO"/>
    <d v="2021-12-31T00:00:00"/>
    <s v="NATURAL"/>
  </r>
  <r>
    <n v="1303"/>
    <x v="8"/>
    <s v="800-IP-100-2021"/>
    <s v="800-PS-1465-2021"/>
    <s v="PRESTACION DE SERVICIOS PROFESIONALES COMO PSICOLOGO EN LA UNIDAD GESTION TALENTO HUMANO Y ORGANIZACIONAL DE LA GERENCIA DE AREA GESTION HUMANA Y ACTIVOS."/>
    <n v="21000000"/>
    <n v="0"/>
    <n v="21000000"/>
    <s v="CONTRATADO"/>
    <d v="2021-12-31T00:00:00"/>
    <s v="NATURAL"/>
  </r>
  <r>
    <n v="1304"/>
    <x v="8"/>
    <s v="800-IP-101-2021"/>
    <s v="800-PS-1466-2021"/>
    <s v="PRESTACION DE SERVICIOS PROFESIONALES ESPECIALIZADOS COMO ASESOR EN LA GERENCIA DE AREA GESTION HUMANA Y ACTIVOS DE EMCALI EICE ESP"/>
    <n v="35000000"/>
    <n v="7000000"/>
    <n v="42000000"/>
    <s v="CONTRATADO"/>
    <d v="2021-11-30T00:00:00"/>
    <s v="NATURAL"/>
  </r>
  <r>
    <n v="1305"/>
    <x v="8"/>
    <s v="800-IP-102-2021"/>
    <s v="800-PS-1467-2021"/>
    <s v="PRESTACION DE SERVICIO DE APOYO A LA GESTION EN LA UNIDAD SEGURIDAD Y SALUD EN EL TRABAJO  DE LA GERENCIA DE AREA GESTION HUMANA Y ACTIVOS."/>
    <n v="12000000"/>
    <n v="0"/>
    <n v="12000000"/>
    <s v="CONTRATADO"/>
    <d v="2021-12-31T00:00:00"/>
    <s v="NATURAL"/>
  </r>
  <r>
    <n v="1306"/>
    <x v="8"/>
    <s v="800-IP-104-2021"/>
    <s v="800-PS-1469-2021"/>
    <s v="PRESTACION DE SERVICIOS EN LA UNIDAD GESTION DE ACTIVOS DE LA GERENCIA DE AREA GESTION HUMANA Y ACTIVOS PARA EL PROYECTO DE IMPLEMENTACION DEL SISTEMA INTEGRAL DE GESTION DE ACTIVOS SIGA DE EMCALI EICE ESP"/>
    <n v="42840000"/>
    <n v="0"/>
    <n v="42840000"/>
    <s v="CONTRATADO"/>
    <d v="2021-12-31T00:00:00"/>
    <s v="NATURAL"/>
  </r>
  <r>
    <n v="1307"/>
    <x v="8"/>
    <s v="800-IP-105-2021"/>
    <s v="800-PS-1583-2021"/>
    <s v="PRESTACION DE SERVICIOS PROFESIONALES ESPECIALIZADOS COMO INGENIERO DE SISTEMAS EN LA UNIDAD GESTION DE ACTIVOS DE LA GERENCIA DE AREA GESTION HUMANA Y ACTIVOS PARA EL PROYECTO DE IMPLEMENTACION DEL SISTEMA INTEGRAL DE GESTION DE ACTIVOS DE EMCALI EICE ESP"/>
    <n v="12000000"/>
    <n v="10000000"/>
    <n v="22000000"/>
    <s v="CONTRATADO"/>
    <d v="2021-12-31T00:00:00"/>
    <s v="NATURAL"/>
  </r>
  <r>
    <n v="1308"/>
    <x v="8"/>
    <s v="800-IP-106-2021"/>
    <s v="800-PS-1472-2021"/>
    <s v="PRESTACION DE SERVICIOS COMO PROFESIONAL EN SALUD OCUPACIONAL EN LA UNIDAD SEGURIDAD Y SALUD EN EL TRABAJO  DE LA GERENCIA DE AREA GESTION HUMANA Y ACTIVOS."/>
    <n v="18150000"/>
    <n v="0"/>
    <n v="18150000"/>
    <s v="CONTRATADO"/>
    <d v="2021-12-31T00:00:00"/>
    <s v="NATURAL"/>
  </r>
  <r>
    <n v="1309"/>
    <x v="8"/>
    <s v="800-IP-109-2021"/>
    <s v="800-PS-1468-2021"/>
    <s v="PRESTACION DE SERVICIOS PROFESIONALES COMO ABOGADA EN LA UNIDAD DE GESTION DE ACTIVOS DE LA GERENCIA DE AREA GESTION HUMANA Y ACTIVO"/>
    <n v="21000000"/>
    <n v="0"/>
    <n v="21000000"/>
    <s v="CONTRATADO"/>
    <d v="2021-12-31T00:00:00"/>
    <s v="NATURAL"/>
  </r>
  <r>
    <n v="1310"/>
    <x v="8"/>
    <s v="800-IP-110-2021"/>
    <s v="800-PS-1470-2021"/>
    <s v="PRESTACION DE SERVICIOS DE APOYO TECNICO EN LA UNIDAD GESTION TALENTO HUMANO Y ORGANIZACIONAL DE LA GERENCIA DE AREA GESTION HUMANA Y ACTIVOS."/>
    <n v="14000000"/>
    <n v="2800000"/>
    <n v="16800000"/>
    <s v="CONTRATADO"/>
    <d v="2021-11-30T00:00:00"/>
    <s v="NATURAL"/>
  </r>
  <r>
    <n v="1311"/>
    <x v="8"/>
    <s v="800-IP-111-2021"/>
    <s v="800-PS-1588-2021"/>
    <s v="PRESTACION DE SERVICIOS PROFESIONALES ESPECIALIZADOS COMO ADMINISTRADORA DE EMPRESAS EN LA UNIDAD GESTION COMPENSACION Y BENEFICIOS DE LA GERENCIA DE AREA GESTION HUMANA Y ACTIVOS."/>
    <n v="27500000"/>
    <n v="0"/>
    <n v="27500000"/>
    <s v="CONTRATADO"/>
    <d v="2021-12-31T00:00:00"/>
    <s v="NATURAL"/>
  </r>
  <r>
    <n v="1312"/>
    <x v="8"/>
    <s v="800-IP-115-2021"/>
    <s v="800-PS-1712-2021"/>
    <s v="PRESTACION DE SERVICIOS DE APOYO A LA GESTION EN LA UNIDAD GESTION TALENTO HUMANO Y ORGANIZACIONAL DE LA GERENCIA DE AREA GESTION HUMANA Y ACTIVOS."/>
    <n v="6000000"/>
    <n v="3000000"/>
    <n v="9000000"/>
    <s v="CONTRATADO"/>
    <d v="2021-11-15T00:00:00"/>
    <s v="NATURAL"/>
  </r>
  <r>
    <n v="1313"/>
    <x v="8"/>
    <s v="800-IP-116-2021"/>
    <s v="800-PS-2028-2021"/>
    <s v="Realizar auditoria al sistema de gestión de seguridad y salud en el trabajo &quot;SGSST&quot; de EMCALI EICE ESP."/>
    <n v="29349999"/>
    <n v="0"/>
    <n v="29349999"/>
    <s v="CONTRATADO"/>
    <d v="2021-12-31T00:00:00"/>
    <s v="JURÍDICA"/>
  </r>
  <r>
    <n v="1314"/>
    <x v="8"/>
    <s v="800-IP-119-2021"/>
    <s v="800-PS-2027-2021"/>
    <s v="Realizar las actividades de prevención, preparación y respuesta ante escenarios de emergencia en las sedes y plantas de EMCALI EICE ESP."/>
    <n v="427985551"/>
    <n v="0"/>
    <n v="427985551"/>
    <s v="CONTRATADO"/>
    <d v="2021-12-31T00:00:00"/>
    <s v="JURÍDICA"/>
  </r>
  <r>
    <n v="1315"/>
    <x v="8"/>
    <s v="800-IP-122-2021"/>
    <s v="800-PS-1780-2021"/>
    <s v="PRESTACION DE SERVICIOS PROFESIONALES COMO ECONOMISTA EN LA UNIDAD GESTION COMPENSACION Y BENEFICIOS DE LA GERENCIA DE AREA GESTION HUMANA Y ACTIVOS."/>
    <n v="16800000"/>
    <n v="0"/>
    <n v="16800000"/>
    <s v="CONTRATADO"/>
    <d v="2021-12-31T00:00:00"/>
    <s v="NATURAL"/>
  </r>
  <r>
    <n v="1316"/>
    <x v="8"/>
    <s v="800-IP-126-2021"/>
    <s v="800-PS-2115-2021"/>
    <s v="Realizar el avalúo de lote de terreno y de la obra civil del tanque No. 42."/>
    <n v="1081146"/>
    <n v="0"/>
    <n v="1081146"/>
    <s v="CONTRATADO"/>
    <d v="2021-12-31T00:00:00"/>
    <s v="JURÍDICA"/>
  </r>
  <r>
    <n v="1317"/>
    <x v="8"/>
    <s v="800-IP-131-2021"/>
    <s v="800-CCT-2016-2021"/>
    <s v="Prestación de servicios de consultoría y acompañamiento en el desarrollo de un ejercicio de arquitectura empresarial para la articulación del soporte tecnológico necesario en la Implementación del Sistema Integral de Gestión de Activos para la certificación de EMCALI EICE ESP bajo los parámetros establecidos en la NORMA ISO 55001"/>
    <n v="429006000"/>
    <n v="0"/>
    <n v="429006000"/>
    <s v="CONTRATADO"/>
    <d v="2021-12-31T00:00:00"/>
    <s v="JURÍDICA"/>
  </r>
  <r>
    <n v="1318"/>
    <x v="8"/>
    <s v="800-IP-132-2021"/>
    <s v="800-CCT-2042-2021"/>
    <s v="Consultoría en lo relacionado con la parte contable y financiera de la normalización del pasivo pensional de EMCALI"/>
    <n v="59500000"/>
    <n v="0"/>
    <n v="59500000"/>
    <s v="CONTRATADO"/>
    <d v="2021-12-31T00:00:00"/>
    <s v="NATURAL"/>
  </r>
  <r>
    <n v="1319"/>
    <x v="8"/>
    <s v="800-IP-133-2021"/>
    <s v="800-CI-2017-2021"/>
    <s v="Realizar la interventoria tecnica administrativa, financiera y legal del contrato No 800-PS-1808-2019 suscripto entre las empresas municipales de cali EMCALI   EICE ESP Yy la compañía THE WOODHOUSE PARTNERSHIP LIMITED COLOMBIAN BRANCH , para la implementación de sistema integral de gestón de activos para la certificación de EMCALI EICE ESP bajo los parametros establecidos en la  norma ISO 55001 , incluyendo el periodo de liquidación del contrato "/>
    <n v="1441845616"/>
    <n v="0"/>
    <n v="1441845616"/>
    <s v="CONTRATADO"/>
    <d v="2023-11-29T00:00:00"/>
    <s v="JURÍDICA"/>
  </r>
  <r>
    <n v="1320"/>
    <x v="9"/>
    <s v="900-IP-0001-2021"/>
    <s v="900-PS-0137-2021"/>
    <s v="Prestación de servicios de apoyo técnico de los procesos administrativos de la Gerencia de Área de Abastecimiento Empresarial de EMCALI E.I.C.E E.S.P"/>
    <n v="16888806"/>
    <n v="17160714"/>
    <n v="34049520"/>
    <s v="CONTRATADO"/>
    <s v="12 MESES"/>
    <s v="NATURAL"/>
  </r>
  <r>
    <n v="1321"/>
    <x v="9"/>
    <s v="900-IP-0002-2021"/>
    <s v="900-PS-0128-2021"/>
    <s v="Prestacion de servicios profesionales de Asesoría en la ejecucion y Gestión del Abastecimiento Empresarial en las etapas de planeacion, precontractual, contractual y post - contractual en la Gerencia de área de Abastecimiento Empresarial de EMCALI EICE ESP."/>
    <n v="36000000"/>
    <n v="36000000"/>
    <n v="72000000"/>
    <s v="CONTRATADO"/>
    <s v="12 MESES"/>
    <s v="NATURAL"/>
  </r>
  <r>
    <n v="1322"/>
    <x v="9"/>
    <s v="900-IP-0003-2021"/>
    <s v="900-PS-0131-2021"/>
    <s v="Prestación de servicios profesionales para el apoyo en la ejecución y gestión de Abastecimiento Empresarial en las etapas de planeación, precontractual, contractual y post-contractual en la Gerencia de Área de Abastecimiento Empresarial de EMCALI E.I.C.E E.S.P  "/>
    <n v="32819442"/>
    <n v="33347838"/>
    <n v="66167280"/>
    <s v="CONTRATADO"/>
    <s v="12 MESES"/>
    <s v="NATURAL"/>
  </r>
  <r>
    <n v="1323"/>
    <x v="9"/>
    <s v="900-IP-0004-2021"/>
    <s v="900-PS-0143-2021"/>
    <s v="Prestación de servicios de apoyo a los procesos administrativos de la Gerencia de Abastecimiento Empresarial de EMCALI EICE ESP.  "/>
    <n v="4731834"/>
    <n v="0"/>
    <n v="4731834"/>
    <s v="CONTRATADO"/>
    <s v="3 MESES"/>
    <s v="NATURAL"/>
  </r>
  <r>
    <n v="1324"/>
    <x v="9"/>
    <s v="900-IP-0005-2021"/>
    <s v="900-PS-0142-2021"/>
    <s v="Prestación de servicios profesionales de Asesoria en las etapas de planeación, precontractual, contractual y post-contractual en la Gerencia de Área de Abastecimiento Empresarial de EMCALI E.I.C.E E.S. P  "/>
    <n v="39000000"/>
    <n v="39000000"/>
    <n v="78000000"/>
    <s v="CONTRATADO"/>
    <s v="12 MESES"/>
    <s v="NATURAL"/>
  </r>
  <r>
    <n v="1325"/>
    <x v="9"/>
    <s v="900-IP-0006-2021"/>
    <s v="900-PS-0140-2021"/>
    <s v="Prestación de servicios de apoyo a los procesos administrativos de la Gerencia de Área de Abastecimiento Empresarial de EMCALI E.I.C.E E.S.P"/>
    <n v="12457122"/>
    <n v="12457122"/>
    <n v="24914244"/>
    <s v="CONTRATADO"/>
    <s v="12 MESES"/>
    <s v="NATURAL"/>
  </r>
  <r>
    <n v="1326"/>
    <x v="9"/>
    <s v="900-IP-0007-2021"/>
    <s v="900-PS-0134-2021"/>
    <s v="Prestación de servicios profesionales para el apoyo en la ejecución y gestión de Abastecimiento Empresarial en las etapas de planeación, precontractual, contractual y post-contractual en la Gerencia de Área de Abastecimiento Empresarial de EMCALI E.I.C.E E.S.P  "/>
    <n v="31617960"/>
    <n v="31617960"/>
    <n v="63235920"/>
    <s v="CONTRATADO"/>
    <s v="12 MESES"/>
    <s v="NATURAL"/>
  </r>
  <r>
    <n v="1327"/>
    <x v="9"/>
    <s v="900-IP-0008-2021"/>
    <s v="900-PS-0129-2021"/>
    <s v="Prestación de servicios profesionales para el apoyo en la ejecución y gestión de Abastecimiento Empresarial en las etapas de planeación, precontractual, contractual y post-contractual en la Gerencia de Área de Abastecimiento Empresarial de EMCALI E.I.C.E E.S.P  "/>
    <n v="32819442"/>
    <n v="33347838"/>
    <n v="66167280"/>
    <s v="CONTRATADO"/>
    <s v="12 MESES"/>
    <s v="NATURAL"/>
  </r>
  <r>
    <n v="1328"/>
    <x v="9"/>
    <s v="900-IP-0009-2021"/>
    <s v="900-PS-0141-2021"/>
    <s v="Prestacion de servicios profesionales para el apoyo en la ejecucion y gestion del Abastecimiento Empresarial en las etapas de planeacion, precontractual, contractual y pos-contractual en la Gerencia de Área de Abastecimiento Empresarial"/>
    <n v="17976228"/>
    <n v="18265644"/>
    <n v="36241872"/>
    <s v="CONTRATADO"/>
    <s v="12 MESES"/>
    <s v="NATURAL"/>
  </r>
  <r>
    <n v="1329"/>
    <x v="9"/>
    <s v="900-IP-0010-2021"/>
    <s v="900-PS-0132-2021"/>
    <s v="Prestación de servicios de apoyo a los procesos administrativos de la Gerencia de Área de Abastecimiento Empresarial de EMCALI E.I.C.E E.S.P"/>
    <n v="9000000"/>
    <n v="9000000"/>
    <n v="18000000"/>
    <s v="CONTRATADO"/>
    <s v="12 MESES"/>
    <s v="NATURAL"/>
  </r>
  <r>
    <n v="1330"/>
    <x v="9"/>
    <s v="900-IP-0011-2021"/>
    <s v="900-PS-0135-2021"/>
    <s v="Prestación de servicios profesionales para el apoyo en la ejecución y gestión de Abastecimiento Empresarial en las etapas de planeación, precontractual, contractual y post-contractual en la Gerencia de Área de Abastecimiento Empresarial de EMCALI E.I.C.E E.S.P  "/>
    <n v="32819442"/>
    <n v="33347838"/>
    <n v="66167280"/>
    <s v="CONTRATADO"/>
    <s v="12 MESES"/>
    <s v="NATURAL"/>
  </r>
  <r>
    <n v="1331"/>
    <x v="9"/>
    <s v="900-IP-0012-2021"/>
    <s v="900-PS-0139-2021"/>
    <s v="Prestación de servicios profesionales de apoyo jurídico a los procesos administrativos de todas las áreas funcionales de la gerencia de área de abastecimiento empresarial de Emcali E.I.C.E. E.S.P"/>
    <n v="32819442"/>
    <n v="32819442"/>
    <n v="65638884"/>
    <s v="CONTRATADO"/>
    <s v="12 MESES"/>
    <s v="NATURAL"/>
  </r>
  <r>
    <n v="1332"/>
    <x v="9"/>
    <s v="900-IP-0013-2021"/>
    <s v="900-PS-0136-2021"/>
    <s v="Prestación de servicios de apoyo a los procesos administrativos de la Gerencia de Área de Abastecimiento Empresarial de EMCALI E.I.C.E E.S.P"/>
    <n v="12457122"/>
    <n v="0"/>
    <n v="12457122"/>
    <s v="CONTRATADO"/>
    <s v="12 MESES"/>
    <s v="NATURAL"/>
  </r>
  <r>
    <n v="1333"/>
    <x v="9"/>
    <s v="900-IP-0014-2021"/>
    <s v="900-PS-0133-2021"/>
    <s v="Prestación de servicios profesionales de Asesoria en las etapas de planeación, precontractual, contractual y post-contractual en la Gerencia de Área de Abastecimiento Empresarial de EMCALI E.I.C.E E.S. P  "/>
    <n v="39000000"/>
    <n v="39000000"/>
    <n v="78000000"/>
    <s v="CONTRATADO"/>
    <s v="12 MESES"/>
    <s v="NATURAL"/>
  </r>
  <r>
    <n v="1334"/>
    <x v="9"/>
    <s v="900-IP-0015-2021"/>
    <s v="900-PS-0130-2021"/>
    <s v="Prestacion de servicios profesionales de Asesoría en la ejecucion y Gestión del Abastecimiento Empresarial en las etapas de planeacion, precontractual, contractual y post - contractual en la Gerencia de área de Abastecimiento Empresarial de EMCALI EICE ES"/>
    <n v="56669898"/>
    <n v="56669898"/>
    <n v="113339796"/>
    <s v="CONTRATADO"/>
    <s v="12 MESES"/>
    <s v="NATURAL"/>
  </r>
  <r>
    <n v="1335"/>
    <x v="9"/>
    <s v="900-IP-0016-2021"/>
    <s v="900-PS-0138-2021"/>
    <s v="PRESTACIÓN DE SERVICIOS PROFESIONALES DE ASESORÍA EN LAS ETAPAS DE PLANEACIÓN, PRECONTRACTUAL, CONTRACTUAL Y POST-CONTRACTUAL EN LA GERENCIA DE ÁREA DE ABASTECIMIENTO EMPRESARIAL DE EMCALI E.I.C.E E.S.P "/>
    <n v="39000000"/>
    <n v="39000000"/>
    <n v="78000000"/>
    <s v="CONTRATADO"/>
    <s v="12 MESES"/>
    <s v="NATURAL"/>
  </r>
  <r>
    <n v="1336"/>
    <x v="9"/>
    <s v="900-IP-0017-2021"/>
    <s v="500-AO-0200-2021"/>
    <s v="Publicación de tarifas de: - Energia para el Mercado Regulado aplicables a consumos de mes para usuarios del sector residencial y no residencial de Cali, Yumbo y Puerto Tejada.  Calibración de Medidores de energia y transformadores de medida para la vigencia 2021. - Cargos Aosociados con la conexión del servicio público domiciliario de electricidad de la Gerencia de Energia de EMCALI, año 2021."/>
    <n v="26974700"/>
    <n v="0"/>
    <n v="26974700"/>
    <s v="CONTRATADO"/>
    <d v="2021-12-20T00:00:00"/>
    <s v="JURÍDICA"/>
  </r>
  <r>
    <n v="1337"/>
    <x v="9"/>
    <s v="900-IP-0018-2021"/>
    <s v="900-PS-0312-2021"/>
    <s v="Prestación de servicios profesionales para el apoyo en la ejecución y gestión del Abastecimiento Empresarial en las etapas de planeación, precontractual, contractual y post-contractual en la Gerencia de Área de Abastecimiento Empresarial de EMCALI E.I.C.E E.S.P"/>
    <n v="30568851"/>
    <n v="33347838"/>
    <n v="63916689"/>
    <s v="CONTRATADO"/>
    <s v="12 MESES"/>
    <s v="NATURAL"/>
  </r>
  <r>
    <n v="1338"/>
    <x v="9"/>
    <s v="900-IP-0019-2021"/>
    <s v="100-AO-0399-2021"/>
    <s v="Contratar servicios de Auditoria externa para realizar la Auditoria de Certificación sobre los resultados de la medición del indicador de satisfacción al usuario respecto de cada uno de los medios de atención, correspondiente al IV trimestre 2020, I, II, y III trimestre de 2021"/>
    <n v="35521144"/>
    <n v="0"/>
    <n v="35521144"/>
    <s v="CONTRATADO"/>
    <d v="2021-12-31T00:00:00"/>
    <s v="JURÍDICA"/>
  </r>
  <r>
    <n v="1339"/>
    <x v="9"/>
    <s v="900-IP-0020-2021"/>
    <s v="900-PS-0381-2021"/>
    <s v="Prestación de servicios profesionales para el apoyo en la ejecución y gestión de Abastecimiento Empresarial en las etapas de planeación, precontractual, contractual y post-contractual en la Gerencia de Área de Abastecimiento Empresarial de EMCALI E.I.C.E E.S.P"/>
    <n v="6750000"/>
    <n v="0"/>
    <n v="6750000"/>
    <s v="CONTRATADO"/>
    <s v="1 MES"/>
    <s v="NATURAL"/>
  </r>
  <r>
    <n v="1340"/>
    <x v="9"/>
    <s v="900-IP-0022-2021"/>
    <s v="900-PS-0411-2021"/>
    <s v="Prestación de servicios profesionales para el apoyo en la ejecución y gestión del Abastecimiento Empresarial en las etapas de planeación, precontractual, contractual y post-contractual en la Gerencia de Área de Abastecimiento Empresarial de EMCALI E.I.C.E E.S. P  "/>
    <n v="27789865"/>
    <n v="33347838"/>
    <n v="61137703"/>
    <s v="CONTRATADO"/>
    <s v="9 MESES"/>
    <s v="NATURAL"/>
  </r>
  <r>
    <n v="1341"/>
    <x v="9"/>
    <s v="900-IP-0023-2021"/>
    <s v="900-PS-0410-2021"/>
    <s v="Prestación de servicios profesionales para el apoyo en la ejecución y gestión del Abastecimiento Empresarial en las etapas de planeación, precontractual, contractual y post-contractual en la Gerencia de Área de Abastecimiento Empresarial de EMCALI E.I.C.E E.S. P  "/>
    <n v="27789865"/>
    <n v="33347838"/>
    <n v="61137703"/>
    <s v="CONTRATADO"/>
    <s v="11 MESES"/>
    <s v="NATURAL"/>
  </r>
  <r>
    <n v="1342"/>
    <x v="9"/>
    <s v="900-IP-0024-2021"/>
    <s v="900-PS-0427-2021"/>
    <s v="Prestación de servicios profesionales para el apoyo en la ejecución y gestión del Abastecimiento Empresarial en las etapas de planeación, precontractual, contractual y post-contractual en la Gerencia de Área de Abastecimiento Empresarial de EMCALI E.I.C.E E.S. P  "/>
    <n v="27789865"/>
    <n v="33347838"/>
    <n v="61137703"/>
    <s v="CONTRATADO"/>
    <s v="11 MESES"/>
    <s v="NATURAL"/>
  </r>
  <r>
    <n v="1343"/>
    <x v="9"/>
    <s v="900-IP-0025-2021"/>
    <s v="900-PS-0425-2021"/>
    <s v="Prestación de servicios profesionales para el apoyo en la ejecución y gestión de Abastecimiento Empresarial en las etapas de planeación, precontractual, contractual y post-contractual en la Gerencia de Área de Abastecimiento Empresarial de EMCALI E.I.C.E E.S.P  "/>
    <n v="27789865"/>
    <n v="33347838"/>
    <n v="61137703"/>
    <s v="CONTRATADO"/>
    <s v="11 MESES"/>
    <s v="NATURAL"/>
  </r>
  <r>
    <n v="1344"/>
    <x v="9"/>
    <s v="900-IP-0026-2021"/>
    <s v="900-PS-0416-2021"/>
    <s v="Prestación de servicios profesionales para el apoyo en la ejecución y gestión del Abastecimiento Empresarial en las etapas de planeación, precontractual, contractual y post-contractual en la Gerencia de Área de Abastecimiento Empresarial de EMCALI E.I.C.E E.S.P"/>
    <n v="27789865"/>
    <n v="33347838"/>
    <n v="61137703"/>
    <s v="CONTRATADO"/>
    <s v="11 MESES"/>
    <s v="NATURAL"/>
  </r>
  <r>
    <n v="1345"/>
    <x v="9"/>
    <s v="900-IP-0027-2021"/>
    <s v="900-PS-0412-2021"/>
    <s v="Prestación de servicios profesionales para el apoyo en la ejecución y gestión del Abastecimiento Empresarial en las etapas de planeación, precontractual, contractual y post-contractual en la Gerencia de Área de Abastecimiento Empresarial de EMCALI E.I.C.E E.S. P  "/>
    <n v="27000000"/>
    <n v="32400000"/>
    <n v="59400000"/>
    <s v="CONTRATADO"/>
    <s v="11 MESES"/>
    <s v="NATURAL"/>
  </r>
  <r>
    <n v="1346"/>
    <x v="9"/>
    <s v="900-IP-0028-2021"/>
    <s v="900-PS-0413-2021"/>
    <s v="Prestación de servicios profesionales para el apoyo en la ejecución y gestión del Abastecimiento Empresarial en las etapas de planeación, precontractual, contractual y post-contractual en la Gerencia de Área de Abastecimiento Empresarial de EMCALI E.I.C.E E.S. P  "/>
    <n v="25000000"/>
    <n v="30000000"/>
    <n v="55000000"/>
    <s v="CONTRATADO"/>
    <s v="11 MESES"/>
    <s v="NATURAL"/>
  </r>
  <r>
    <n v="1347"/>
    <x v="9"/>
    <s v="900-IP-0029-2021"/>
    <s v="900-PS-0429-2021"/>
    <s v="Prestación de servicios profesionales para el apoyo en la ejecución y gestión del Abastecimiento Empresarial en las etapas de planeación, precontractual, contractual y post-contractual en la Gerencia de Área de Abastecimiento Empresarial de EMCALI E.I.C.E E.S. P  "/>
    <n v="25000000"/>
    <n v="30000000"/>
    <n v="55000000"/>
    <s v="CONTRATADO"/>
    <s v="11 MESES"/>
    <s v="NATURAL"/>
  </r>
  <r>
    <n v="1348"/>
    <x v="9"/>
    <s v="900-IP-0030-2021"/>
    <s v="900-PS-0414-2021"/>
    <s v="Prestación de servicios profesionales de apoyo a los procesos administrativos de todas las áreas funcionales de la Gerencia de Área de Abastecimiento Empresarial de EMCALI E.I.C.E E.S.P."/>
    <n v="15221365"/>
    <n v="18265644"/>
    <n v="33487009"/>
    <s v="CONTRATADO"/>
    <s v="11 MESES"/>
    <s v="NATURAL"/>
  </r>
  <r>
    <n v="1349"/>
    <x v="9"/>
    <s v="900-IP-0031-2021"/>
    <s v="900-PS-0428-2021"/>
    <s v="Prestación de servicios profesionales de apoyo a los procesos administrativos de todas las áreas funcionales de la Gerencia de Área de Abastecimiento Empresarial de EMCALI E.I.C.E E.S.P."/>
    <n v="15855110"/>
    <n v="19026132"/>
    <n v="34881242"/>
    <s v="CONTRATADO"/>
    <s v="11 MESES"/>
    <s v="NATURAL"/>
  </r>
  <r>
    <n v="1350"/>
    <x v="9"/>
    <s v="900-IP-0032-2021"/>
    <s v="900-PS-0415-2021"/>
    <s v="Prestación de servicios de apoyo a los procesos administrativos de todas las áreas funcionales de la Gerencia de Área de Abastecimiento Empresarial de EMCALI E.I.C.E E.S.P."/>
    <n v="10548070"/>
    <n v="12657684"/>
    <n v="23205754"/>
    <s v="CONTRATADO"/>
    <s v="11 MESES"/>
    <s v="NATURAL"/>
  </r>
  <r>
    <n v="1351"/>
    <x v="9"/>
    <s v="900-IP-0033-2021"/>
    <s v="900-PS-0417-2021"/>
    <s v="Prestación de servicios de apoyo a los procesos administrativos de todas las áreas funcionales de la Gerencia de Área de Abastecimiento Empresarial de EMCALI E.I.C.E E.S.P."/>
    <n v="10548070"/>
    <n v="12657684"/>
    <n v="23205754"/>
    <s v="CONTRATADO"/>
    <s v="11 MESES"/>
    <s v="NATURAL"/>
  </r>
  <r>
    <n v="1352"/>
    <x v="9"/>
    <s v="900-IP-0034-2021"/>
    <s v="900-PS-0418-2021"/>
    <s v="Prestación de servicios de apoyo técnico de los procesos administrativos de la Gerencia de Área de Abastecimiento Empresarial de EMCALI E.I.C.E E.S.P."/>
    <n v="14300595"/>
    <n v="17160714"/>
    <n v="31461309"/>
    <s v="CONTRATADO"/>
    <s v="11 MESES"/>
    <s v="NATURAL"/>
  </r>
  <r>
    <n v="1353"/>
    <x v="9"/>
    <s v="900-IP-0036-2021"/>
    <s v="900-PS-0420-2021"/>
    <s v="Prestación de servicios de apoyo a los procesos administrativos de todas las áreas funcionales de la Gerencia de Área de Abastecimiento Empresarial de EMCALI E.I.C.E E.S.P."/>
    <n v="7886390"/>
    <n v="9463668"/>
    <n v="17350058"/>
    <s v="CONTRATADO"/>
    <s v="11 MESES"/>
    <s v="NATURAL"/>
  </r>
  <r>
    <n v="1354"/>
    <x v="9"/>
    <s v="900-IP-0037-2021"/>
    <s v="900-PS-0430-2021"/>
    <s v="Prestación de servicios profesionales para el apoyo en la ejecución y gestión de Abastecimiento Empresarial en las etapas de planeación, precontractual, contractual y post-contractual en la Gerencia de Área de Abastecimiento Empresarial de EMCALI E.I.C.E E.S.P  "/>
    <n v="25000000"/>
    <n v="0"/>
    <n v="25000000"/>
    <s v="CONTRATADO"/>
    <s v="5 MESES"/>
    <s v="NATURAL"/>
  </r>
  <r>
    <n v="1355"/>
    <x v="9"/>
    <s v="900-IP-0038-2021"/>
    <s v="900-PS-0424-2021"/>
    <s v="Prestación de servicios profesionales para el apoyo en la ejecución y gestión del Abastecimiento Empresarial en las etapas de planeación, precontractual, contractual y post-contractual en la Gerencia de Área de Abastecimiento Empresarial de EMCALI E.I.C.E E.S.P"/>
    <n v="25127625"/>
    <n v="0"/>
    <n v="25127625"/>
    <s v="CONTRATADO"/>
    <s v="5 MESES"/>
    <s v="NATURAL"/>
  </r>
  <r>
    <n v="1356"/>
    <x v="9"/>
    <s v="900-IP-0039-2021"/>
    <s v="900-PS-0421-2021"/>
    <s v="Prestación de servicios de apoyo a los procesos administrativos de todas las áreas funcionales de la Gerencia de Área de Abastecimiento Empresarial de EMCALI E.I.C.E E.S.P."/>
    <n v="10380935"/>
    <n v="12457122"/>
    <n v="22838057"/>
    <s v="CONTRATADO"/>
    <s v="11 MESES"/>
    <s v="NATURAL"/>
  </r>
  <r>
    <n v="1357"/>
    <x v="9"/>
    <s v="900-IP-0040-2021"/>
    <s v="900-PS-0422-2021"/>
    <s v="Prestación de servicios profesionales de apoyo a los procesos administrativos de todas las áreas funcionales de la Gerencia de Área de Abastecimiento Empresarial de EMCALI E.I.C.E E.S.P."/>
    <n v="26000000"/>
    <n v="31200000"/>
    <n v="57200000"/>
    <s v="CONTRATADO"/>
    <s v="11 MESES"/>
    <s v="NATURAL"/>
  </r>
  <r>
    <n v="1358"/>
    <x v="9"/>
    <s v="900-IP-0041-2021"/>
    <s v="900-PS-0423-2021"/>
    <s v="Prestación de servicios  profesionales de asesoría en la ejecución y gestión del Abastecimiento Empresarial en las etapas de planeación, precontractual, contractual y post-contractual en la Gerencia de Área de Abastecimiento Empresarial de EMCALI E.I.C.E E.S.P "/>
    <n v="35000000"/>
    <n v="0"/>
    <n v="35000000"/>
    <s v="CONTRATADO"/>
    <s v="5 MESES"/>
    <s v="NATURAL"/>
  </r>
  <r>
    <n v="1359"/>
    <x v="9"/>
    <s v="900-IP-0043-2021"/>
    <s v="900-PS-0426-2021"/>
    <s v="Prestación de servicios de apoyo a los procesos administrativos de todas las áreas funcionales de la Gerencia de Área de Abastecimiento Empresarial de EMCALI E.I.C.E E.S.P."/>
    <n v="10380935"/>
    <n v="12457122"/>
    <n v="22838057"/>
    <s v="CONTRATADO"/>
    <s v="11 MESES"/>
    <s v="NATURAL"/>
  </r>
  <r>
    <n v="1360"/>
    <x v="9"/>
    <s v="900-IP-0044-2021"/>
    <s v="900-PS-0394-2021"/>
    <s v="Prestación de servicios  profesionales de asesoría en la ejecución y gestión del Abastecimiento Empresarial en las etapas de planeación, precontractual, contractual y post-contractual en la Gerencia de Área de Abastecimiento Empresarial de EMCALI E.I.C.E E.S.P "/>
    <n v="30000000"/>
    <n v="36000000"/>
    <n v="66000000"/>
    <s v="CONTRATADO"/>
    <s v="11 MESES"/>
    <s v="NATURAL"/>
  </r>
  <r>
    <n v="1361"/>
    <x v="9"/>
    <s v="900-IP-0047-2021"/>
    <s v="300-AO-0817-2021"/>
    <s v="Mantenimiento de las lagunas Charco Azul y El pondaje"/>
    <n v="305199843"/>
    <n v="0"/>
    <n v="305199843"/>
    <s v="CONTRATADO"/>
    <d v="2021-11-09T00:00:00"/>
    <s v="JURÍDICA"/>
  </r>
  <r>
    <n v="1362"/>
    <x v="9"/>
    <s v="900-IP-0048-2021"/>
    <s v="300-AO-0818-2021"/>
    <s v="Efectuar la limpieza por barrido de los sumideros de la todas las comunas de la ciudad de Cali"/>
    <n v="759818481"/>
    <n v="0"/>
    <n v="759818481"/>
    <s v="CONTRATADO"/>
    <d v="2021-10-15T00:00:00"/>
    <s v="JURÍDICA"/>
  </r>
  <r>
    <n v="1363"/>
    <x v="9"/>
    <s v="900-IP-0049-2021"/>
    <s v="300-AO-1165-2021"/>
    <s v="Compra de Asfalto en frio"/>
    <n v="189950190"/>
    <n v="0"/>
    <n v="189950190"/>
    <s v="CONTRATADO"/>
    <d v="2021-07-28T00:00:00"/>
    <s v="JURÍDICA"/>
  </r>
  <r>
    <n v="1364"/>
    <x v="9"/>
    <s v="900-IP-0050-2021"/>
    <s v="300-AO-0873-2021"/>
    <s v="Efectuar el aseo y limpieza de canales a mano de la ciudad de Cali"/>
    <n v="429853347"/>
    <n v="0"/>
    <n v="429853347"/>
    <s v="CONTRATADO"/>
    <d v="2021-11-16T00:00:00"/>
    <s v="JURÍDICA"/>
  </r>
  <r>
    <n v="1365"/>
    <x v="9"/>
    <s v="900-IP-0051-2021"/>
    <s v="900-PS-0624-2021"/>
    <s v="Prestacion de servicios profesionales de asesoria en la ejecucion y gestion del abastecimiento empresarial en las etapas de planeacion, precontractual,contractual y pos contractual en la Gerencia de área de Abastecimiento Empresarial._x000a__x000a_"/>
    <n v="37500000"/>
    <n v="0"/>
    <n v="37500000"/>
    <s v="CONTRATADO"/>
    <s v="5 MESES"/>
    <s v="NATURAL"/>
  </r>
  <r>
    <n v="1366"/>
    <x v="9"/>
    <s v="900-IP-0052-2021"/>
    <s v="700-AO-0849-2021"/>
    <s v="Adquisición de dos (2) picadoras de papel"/>
    <n v="1892000"/>
    <n v="0"/>
    <n v="1892000"/>
    <s v="CONTRATADO"/>
    <d v="2021-03-25T00:00:00"/>
    <s v="JURÍDICA"/>
  </r>
  <r>
    <n v="1367"/>
    <x v="9"/>
    <s v="900-IP-0054-2021"/>
    <s v="700-AO-0933-2021"/>
    <s v="Adquisición de una (1) impresora multifuncional a color"/>
    <n v="1957550"/>
    <n v="0"/>
    <n v="1957550"/>
    <s v="CONTRATADO"/>
    <d v="2021-03-23T00:00:00"/>
    <s v="JURÍDICA"/>
  </r>
  <r>
    <n v="1368"/>
    <x v="9"/>
    <s v="900-IP-0055-2021"/>
    <s v="300-AO-0872-2021"/>
    <s v="Mantenimiento de varios equipos menores de la unidad de recolección"/>
    <n v="14196700"/>
    <n v="0"/>
    <n v="14196700"/>
    <s v="CONTRATADO"/>
    <d v="2021-05-17T00:00:00"/>
    <s v="JURÍDICA"/>
  </r>
  <r>
    <n v="1369"/>
    <x v="9"/>
    <s v="900-IP-0056-2021"/>
    <s v="300-AO-1030-2021"/>
    <s v="Mantenimiento de transformadores de baja tensión de las plantas de tratamiento y estaciones de bombeo de agua potable"/>
    <n v="112633500"/>
    <n v="0"/>
    <n v="112633500"/>
    <s v="CONTRATADO"/>
    <d v="2021-06-04T00:00:00"/>
    <s v="JURÍDICA"/>
  </r>
  <r>
    <n v="1370"/>
    <x v="9"/>
    <s v="900-IP-0060-2021"/>
    <s v="300-AO-0885-2021"/>
    <s v="Prestación del servicio de transporte para la ejecución de las actividades de supervisión y control del contrato 300-CO-1437-2018"/>
    <n v="189294000"/>
    <n v="0"/>
    <n v="189294000"/>
    <s v="CONTRATADO"/>
    <s v="180 DÍAS"/>
    <s v="JURÍDICA"/>
  </r>
  <r>
    <n v="1371"/>
    <x v="9"/>
    <s v="900-IP-0062-2021"/>
    <s v="900-PS-0733-2021"/>
    <s v="Prestacion de servicios profesionales de asesoria en la ejecucion y gestion del abastecimiento empresarial en las etapas de planeacion, precontractual,contractual y pos contractual en la Gerencia de área de Abastecimiento Empresarial._x000a__x000a_"/>
    <n v="31950000"/>
    <n v="0"/>
    <n v="31950000"/>
    <s v="CONTRATADO"/>
    <s v="5 MESES"/>
    <s v="NATURAL"/>
  </r>
  <r>
    <n v="1372"/>
    <x v="9"/>
    <s v="900-IP-0064-2021"/>
    <s v="300-AO-0894-2021"/>
    <s v="Suministro de rejillas y tapas para sumideros y tapas para cámaras de concreto reforzado para el mantenimiento de las redes de alcantarillado operadas por EMCALI."/>
    <n v="231769041"/>
    <n v="0"/>
    <n v="231769041"/>
    <s v="CONTRATADO"/>
    <d v="2021-07-18T00:00:00"/>
    <s v="JURÍDICA"/>
  </r>
  <r>
    <n v="1373"/>
    <x v="9"/>
    <s v="900-IP-0065-2021"/>
    <s v="300-AO-0918-2021"/>
    <s v="Suministro de rejillas para sumideros en polimero de 8 huecos"/>
    <n v="27096300"/>
    <n v="0"/>
    <n v="27096300"/>
    <s v="CONTRATADO"/>
    <d v="2021-05-18T00:00:00"/>
    <s v="JURÍDICA"/>
  </r>
  <r>
    <n v="1374"/>
    <x v="9"/>
    <s v="900-IP-0066-2021"/>
    <s v="300-AO-1031-2021"/>
    <s v="Efectuar el aseo y la limpieza de las estructuras desarenadoras de la ciudad de Cali, y principalmente las estructuras desarenadoras de Guarrus y el Indio."/>
    <n v="165475562"/>
    <n v="0"/>
    <n v="165475562"/>
    <s v="CONTRATADO"/>
    <d v="2021-12-04T00:00:00"/>
    <s v="JURÍDICA"/>
  </r>
  <r>
    <n v="1375"/>
    <x v="9"/>
    <s v="900-IP-0069-2021"/>
    <s v="900-PS-0804-2021"/>
    <s v="Prestación de servicios profesionales para el apoyo en la ejecución y gestión de Abastecimiento Empresarial en las etapas de planeación, precontractual, contractual y post-contractual en la Gerencia de Área de Abastecimiento Empresarial de EMCALI E.I.C.E E.S.P  "/>
    <n v="16478209"/>
    <n v="0"/>
    <n v="16478209"/>
    <s v="CONTRATADO"/>
    <s v="5 MESES"/>
    <s v="NATURAL"/>
  </r>
  <r>
    <n v="1376"/>
    <x v="9"/>
    <s v="900-IP-0071-2021"/>
    <s v="300-AO-1079-2021"/>
    <s v="Mantenimiento de celdas de media tensión de las plantas de tratamiento y estaciones de bombeo de agua potable"/>
    <n v="88978839"/>
    <n v="0"/>
    <n v="88978839"/>
    <s v="CONTRATADO"/>
    <d v="2021-06-01T00:00:00"/>
    <s v="JURÍDICA"/>
  </r>
  <r>
    <n v="1377"/>
    <x v="9"/>
    <s v="900-IP-0072-2021"/>
    <s v="700-AO-0919-2021"/>
    <s v="Prestar el servicio de mensajería expresa maxiva e individual para la recolección, clasificación transporte y entrega de documentos relacionados con los servicios públicos y demás documentos que requiera EMCALI, así como el transporte de carga, en la ciudad de Cali, su área de influencia y en aquellas ciudades, municipios o lugares donde EMCALI lo requiera, a nivel local (urbano y rural), regional, nacional e internacional."/>
    <n v="453920000"/>
    <n v="0"/>
    <n v="453920000"/>
    <s v="CONTRATADO"/>
    <d v="2021-12-31T00:00:00"/>
    <s v="JURÍDICA"/>
  </r>
  <r>
    <n v="1378"/>
    <x v="9"/>
    <s v="900-IP-0073-2021"/>
    <s v="300-AO-0986-2021"/>
    <s v="Mantenimiento de equipos de instrumentación de las plantas de tratamiento y estaciones de bombeo de agua potable"/>
    <n v="168978749"/>
    <n v="0"/>
    <n v="168978749"/>
    <s v="CONTRATADO"/>
    <d v="2021-08-05T00:00:00"/>
    <s v="JURÍDICA"/>
  </r>
  <r>
    <n v="1379"/>
    <x v="9"/>
    <s v="900-IP-0074-2021"/>
    <s v="300-AO-1103-2021"/>
    <s v="Inscripción a programas de ensayos de aptitud en el laboratorio de medidores acueducto"/>
    <n v="3311770"/>
    <n v="0"/>
    <n v="3311770"/>
    <s v="CONTRATADO"/>
    <d v="2021-06-19T00:00:00"/>
    <s v="JURÍDICA"/>
  </r>
  <r>
    <n v="1380"/>
    <x v="9"/>
    <s v="900-IP-0076-2021"/>
    <s v="300-AO-1029-2021"/>
    <s v="Mantenimiento de variadores de baja tensión marca SCHNEIDER de las plantas de tratamiento y estaciones de bombeo de agua potable"/>
    <n v="28375550"/>
    <n v="0"/>
    <n v="28375550"/>
    <s v="CONTRATADO"/>
    <d v="2021-08-23T00:00:00"/>
    <s v="JURÍDICA"/>
  </r>
  <r>
    <n v="1381"/>
    <x v="9"/>
    <s v="900-IP-0077-2021"/>
    <s v="300-AO-1155-2021"/>
    <s v="Mantenimiento de variadores de baja tensión de las plantas de tratamiento y estaciones de bombeo de agua potable"/>
    <n v="61950856"/>
    <n v="0"/>
    <n v="61950856"/>
    <s v="CONTRATADO"/>
    <d v="2021-09-19T00:00:00"/>
    <s v="JURÍDICA"/>
  </r>
  <r>
    <n v="1382"/>
    <x v="9"/>
    <s v="900-IP-0078-2021"/>
    <s v="200-AO-0936-2021"/>
    <s v="Migrar los nuevos inductores creados para el corporativo desde la instancia de SIMULACIÓN hacia la instancia de PRODUCCIÓN, validando el cumplimiento de todas y cada una de las reglas de negocio establecidas para el modelo de costos ABC de EMCALI."/>
    <n v="16065000"/>
    <n v="0"/>
    <n v="16065000"/>
    <s v="CONTRATADO"/>
    <s v="12 DÍAS"/>
    <s v="JURÍDICA"/>
  </r>
  <r>
    <n v="1383"/>
    <x v="9"/>
    <s v="900-IP-0080-2021"/>
    <s v="300-AO-1039-2021"/>
    <s v="Mantenimiento de plotter, consecución de repuestos originales e insumos para el correcto funcionamiento del mismo"/>
    <n v="4780000"/>
    <n v="0"/>
    <n v="4780000"/>
    <s v="CONTRATADO"/>
    <d v="2021-05-07T00:00:00"/>
    <s v="NATURAL"/>
  </r>
  <r>
    <n v="1384"/>
    <x v="9"/>
    <s v="900-IP-0083-2021"/>
    <s v="900-PS-0850-2021"/>
    <s v="Prestación de servicios profesionales para el apoyo en la ejecución y gestión de Abastecimiento Empresarial en las etapas de planeación, precontractual, contractual y post-contractual en la Gerencia de Área de Abastecimiento Empresarial de EMCALI E.I.C.E E.S.P"/>
    <n v="32819442"/>
    <n v="21879628"/>
    <n v="54699070"/>
    <s v="CONTRATADO"/>
    <s v="10 MESES"/>
    <s v="NATURAL"/>
  </r>
  <r>
    <n v="1385"/>
    <x v="9"/>
    <s v="900-IP-0084-2021"/>
    <s v="900-PS-0863-2021"/>
    <s v="Prestación de servicios profesionales para el apoyo en la ejecución y gestión de Abastecimiento Empresarial en las etapas de planeación, precontractual, contractual y post-contractual en la Gerencia de Área de Abastecimiento Empresarial de EMCALI E.I.C.E E.S.P "/>
    <n v="31617960"/>
    <n v="21078640"/>
    <n v="52696600"/>
    <s v="CONTRATADO"/>
    <s v="10 MESES"/>
    <s v="NATURAL"/>
  </r>
  <r>
    <n v="1386"/>
    <x v="9"/>
    <s v="900-IP-0085-2021"/>
    <s v="900-PS-0864-2021"/>
    <s v="Prestación de servicios profesionales de apoyo a los procesos administrativos de todas las áreas funcionales de la Gerencia de Área de Abastecimiento Empresarial de EMCALI E.I.C.E E.S.P."/>
    <n v="28800000"/>
    <n v="19200000"/>
    <n v="48000000"/>
    <s v="CONTRATADO"/>
    <s v="10 MESES"/>
    <s v="NATURAL"/>
  </r>
  <r>
    <n v="1387"/>
    <x v="9"/>
    <s v="900-IP-0086-2021"/>
    <s v="800-AO-0905-2021"/>
    <s v="Realizar la reparación y despinche de las llantas que lo requieran de los vehículos que conforman el parque automotor de EMCALI EICE ESP. (Vehículos livianos, medianos y pesados, equipos de lavado y succión y maquinaria amarilla."/>
    <n v="111988200"/>
    <n v="0"/>
    <n v="111988200"/>
    <s v="CONTRATADO"/>
    <d v="2021-12-31T00:00:00"/>
    <s v="JURÍDICA"/>
  </r>
  <r>
    <n v="1388"/>
    <x v="9"/>
    <s v="900-IP-0088-2021"/>
    <s v="500-AO-1096-2021"/>
    <s v="Realizar mediciones ambientales de ruido y de campos electromagnéticos en subestaciones de energía."/>
    <n v="9520000"/>
    <n v="0"/>
    <n v="9520000"/>
    <s v="CONTRATADO"/>
    <d v="2021-07-25T00:00:00"/>
    <s v="JURÍDICA"/>
  </r>
  <r>
    <n v="1389"/>
    <x v="9"/>
    <s v="900-IP-0089-2021"/>
    <s v="300-AO-1015-2021"/>
    <s v="Suministro de Hipoclorito de Calcio para ser utilizado en el tratamiento de agua potable para consumo humano."/>
    <n v="10399032"/>
    <n v="0"/>
    <n v="10399032"/>
    <s v="CONTRATADO"/>
    <d v="2021-06-13T00:00:00"/>
    <s v="JURÍDICA"/>
  </r>
  <r>
    <n v="1390"/>
    <x v="9"/>
    <s v="900-IP-0090-2021"/>
    <s v="500-AO-1160-2021"/>
    <s v="Realizar la limpieza de los canales de evacuación de aguas superficiales en el lote de EMCALI, Subestación Alfarez I"/>
    <n v="4696440"/>
    <n v="0"/>
    <n v="4696440"/>
    <s v="CONTRATADO"/>
    <d v="2021-12-29T00:00:00"/>
    <s v="JURÍDICA"/>
  </r>
  <r>
    <n v="1391"/>
    <x v="9"/>
    <s v="900-IP-0093-2021"/>
    <s v="800-AO1092-2021"/>
    <s v="Prestar el servicio de impresión de carnets institucionales con insumos para la identificación del personal vinculado EMCALI EICE ESP."/>
    <n v="29999234"/>
    <n v="0"/>
    <n v="29999234"/>
    <s v="CONTRATADO"/>
    <d v="2021-12-31T00:00:00"/>
    <s v="JURÍDICA"/>
  </r>
  <r>
    <n v="1392"/>
    <x v="9"/>
    <s v="900-IP-0094-2021"/>
    <s v="300-AO-1125-2021"/>
    <s v="Compra de cartas graficas circulares para registradores REF 4686 X 100 UNS"/>
    <n v="4974200"/>
    <n v="0"/>
    <n v="4974200"/>
    <s v="CONTRATADO"/>
    <d v="2021-06-26T00:00:00"/>
    <s v="JURÍDICA"/>
  </r>
  <r>
    <n v="1393"/>
    <x v="9"/>
    <s v="900-IP-0095-2021"/>
    <s v="300-AO-1101-2021"/>
    <s v="Mantenimiento de equipos de pruebas hidrostaticas y motobombas usadas por la unidad de ditribución."/>
    <n v="14976200"/>
    <n v="0"/>
    <n v="14976200"/>
    <s v="CONTRATADO"/>
    <d v="2021-08-24T00:00:00"/>
    <s v="JURÍDICA"/>
  </r>
  <r>
    <n v="1394"/>
    <x v="9"/>
    <s v="900-IP-0096-2021"/>
    <s v="300-AO-1091-2021"/>
    <s v="Mantenimiento de valvulas de las plantas de tratamiento y estaciones de bombeo de agua potable. "/>
    <n v="222141960"/>
    <n v="0"/>
    <n v="222141960"/>
    <s v="CONTRATADO"/>
    <d v="2021-11-28T00:00:00"/>
    <s v="JURÍDICA"/>
  </r>
  <r>
    <n v="1395"/>
    <x v="9"/>
    <s v="900-IP-0097-2021"/>
    <s v="300-AO-1090-2021"/>
    <s v="Mantenimiento de reductores de las plantas de tratamiento y estaciones de bombeo de agua potable"/>
    <n v="110859776"/>
    <n v="0"/>
    <n v="110859776"/>
    <s v="CONTRATADO"/>
    <d v="2021-08-20T00:00:00"/>
    <s v="JURÍDICA"/>
  </r>
  <r>
    <n v="1396"/>
    <x v="9"/>
    <s v="900-IP-0098-2021"/>
    <s v="200-AO-1119-2021"/>
    <s v="Soporte técnico, mantenimiento preventivo y correctivo, gestión de incidentes, requerimientos y problemas en modalidad 7x24x365, de dispositivos de redes LAN/WAN/WLAN, soporte a usuarios finales de telefonía IP y de red alambrada e inalambrica corporativa, sistemas de cableado de datos y aparatos telefónicos IP relacionados en la tabla de dispositivos de comunicaciones de la red corporativa descritos en los anexos técnicos enviados por la Gerencia de Área de Tecnología de la información, dentro los acuerdos de nivel de servicio y condiciones establecidas en el alcance"/>
    <n v="443691500"/>
    <n v="0"/>
    <n v="443691500"/>
    <s v="CONTRATADO"/>
    <d v="2021-12-31T00:00:00"/>
    <s v="JURÍDICA"/>
  </r>
  <r>
    <n v="1397"/>
    <x v="9"/>
    <s v="900-IP-0099-2021"/>
    <s v="300-AO-1081-2021"/>
    <s v="Compra de Data Logger GMS 200 MCA"/>
    <n v="20884500"/>
    <n v="0"/>
    <n v="20884500"/>
    <s v="CONTRATADO"/>
    <d v="2021-07-31T00:00:00"/>
    <s v="JURÍDICA"/>
  </r>
  <r>
    <n v="1398"/>
    <x v="9"/>
    <s v="900-IP-0102-2021"/>
    <s v="200-AO-1038-2021"/>
    <s v="Suscripción de una plataforma integral de mensajería, correo electrónico y trabajo colaborativo en la nube"/>
    <n v="657846000"/>
    <n v="0"/>
    <n v="657846000"/>
    <s v="CONTRATADO"/>
    <d v="2021-05-30T00:00:00"/>
    <s v="JURÍDICA"/>
  </r>
  <r>
    <n v="1399"/>
    <x v="9"/>
    <s v="900-IP-0104-2021"/>
    <s v="800-AO-1113-2021"/>
    <s v="Realizar las pruebas diagnósticas, evaluaciones médicas pre ocupacionales o de pre ingreso, ocupacionales periódicas y pos ocupacionales o de egreso, con el propósito de determinar las condiciones de salud física, mental y social de los servidores públicos, contratistas por prestación de servicio, aprendices y del personal que va a ingresar a EMCALI EICE ESP."/>
    <n v="398484400"/>
    <n v="0"/>
    <n v="398484400"/>
    <s v="CONTRATADO"/>
    <d v="2021-12-31T00:00:00"/>
    <s v="JURÍDICA"/>
  </r>
  <r>
    <n v="1400"/>
    <x v="9"/>
    <s v="900-IP-0105-2021"/>
    <s v="200-AO-1134-2021"/>
    <s v="Custodia y almacenamiento de medios magneticos de las copias de respaldo de los servidores de centro de computo. Transporte medios magneticos de las copias de respaldo de los servidores centro de computo"/>
    <n v="12145161"/>
    <n v="0"/>
    <n v="12145161"/>
    <s v="CONTRATADO"/>
    <d v="2021-11-13T00:00:00"/>
    <s v="JURÍDICA"/>
  </r>
  <r>
    <n v="1401"/>
    <x v="9"/>
    <s v="900-IP-0106-2021"/>
    <s v="800-AO-1156-2021"/>
    <s v="Realizar el mantenimiento preventivo y correctivo a las motocicletas que conforman el parque automotor de EMCALI EICE ESP."/>
    <n v="35533500"/>
    <n v="0"/>
    <n v="35533500"/>
    <s v="CONTRATADO"/>
    <d v="2021-12-31T00:00:00"/>
    <s v="JURÍDICA"/>
  </r>
  <r>
    <n v="1402"/>
    <x v="9"/>
    <s v="900-IP-0108-2021"/>
    <s v="300-AO-1180-2021"/>
    <s v="Mantenimiento correctivo y preventivo de todos los equipos con circuito cerrado de televisión para inspección de redes de alcantarillado"/>
    <n v="17622229"/>
    <n v="0"/>
    <n v="17622229"/>
    <s v="CONTRATADO"/>
    <d v="2021-11-23T00:00:00"/>
    <s v="JURÍDICA"/>
  </r>
  <r>
    <n v="1403"/>
    <x v="9"/>
    <s v="900-IP-0109-2021"/>
    <s v="300-AO-1217-2021"/>
    <s v="Realizar el suministro de sopladores para la optimización del sistema de lavado de filtros de las PTAR´S"/>
    <n v="449996053"/>
    <n v="0"/>
    <n v="449996053"/>
    <s v="CONTRATADO"/>
    <d v="2021-04-29T00:00:00"/>
    <s v="JURÍDICA"/>
  </r>
  <r>
    <n v="1404"/>
    <x v="9"/>
    <s v="900-IP-0109-2021"/>
    <s v="500-AO-0989-2021"/>
    <s v="Prestación de servicios para realizar la auditoria revisión y validación de la información de gastos de administración, operación y mantenimiento (AOM) correspondiente a la vigencia del año 2020 para la obtención del informe y visto bueno por parte del auditor, que deben ser entregados anualmente a la superintendencia de servicios públicos domiciliarios (SSPD)"/>
    <n v="26949930"/>
    <n v="0"/>
    <n v="26949930"/>
    <s v="CONTRATADO"/>
    <d v="2021-04-29T00:00:00"/>
    <s v="JURÍDICA"/>
  </r>
  <r>
    <n v="1405"/>
    <x v="9"/>
    <s v="900-IP-0111-2021"/>
    <s v="300-AO-1427-2021"/>
    <s v="Reposición de acueducto barrio Primitivo Crespo:_x000a_Reposición red de acueducto y alcantarillado comunas 5 y 8, barrios El Sena y Villacolombia"/>
    <n v="3087215196"/>
    <n v="0"/>
    <n v="3087215196"/>
    <s v="CONTRATADO"/>
    <d v="2021-12-31T00:00:00"/>
    <s v="JURÍDICA"/>
  </r>
  <r>
    <n v="1406"/>
    <x v="9"/>
    <s v="900-IP-0112-2021"/>
    <s v="300-AO-1253-2021"/>
    <s v="Suministro de equipos de instrumentación para las plantas de tratamiento y estaciones de bombeo de agua potable"/>
    <n v="335038931"/>
    <n v="0"/>
    <n v="335038931"/>
    <s v="CONTRATADO"/>
    <d v="2021-10-02T00:00:00"/>
    <s v="JURÍDICA"/>
  </r>
  <r>
    <n v="1407"/>
    <x v="9"/>
    <s v="900-IP-0113-2021"/>
    <s v="200-AO-1117-2021"/>
    <s v="Adquisición e implementación de dispositivos AP CISCO incluyendo garantía de fabricante y el punto de cableado estructurado Cat.6A Commscope Systimax para ampliación de la red inalambrica sedes EMCALI."/>
    <n v="260328973"/>
    <n v="0"/>
    <n v="260328973"/>
    <s v="CONTRATADO"/>
    <d v="2021-12-31T00:00:00"/>
    <s v="JURÍDICA"/>
  </r>
  <r>
    <n v="1408"/>
    <x v="9"/>
    <s v="900-IP-0120-2021"/>
    <s v="800-AO-1093-2021"/>
    <s v="Compra de repuestos requeridos para llevar a cabo mantenimientos correctivos y/o preventivos a los equipos de presión - succión del parque automotor de EMCALI EICE ESP"/>
    <n v="593975000"/>
    <n v="0"/>
    <n v="593975000"/>
    <s v="CONTRATADO"/>
    <d v="2021-12-31T00:00:00"/>
    <s v="JURÍDICA"/>
  </r>
  <r>
    <n v="1409"/>
    <x v="9"/>
    <s v="900-IP-0122-2021"/>
    <s v="300-AO-1130-2021"/>
    <s v="Suministro de sistema de automatización de procesos en la planta de tratamiento de aguas residuales de cañaveralejo PTAR C."/>
    <n v="269660712"/>
    <n v="0"/>
    <n v="269660712"/>
    <s v="CONTRATADO"/>
    <d v="2021-09-16T00:00:00"/>
    <s v="JURÍDICA"/>
  </r>
  <r>
    <n v="1410"/>
    <x v="9"/>
    <s v="900-IP-0125-2021"/>
    <s v="800-AO-1089-2021"/>
    <s v="Realizar las actividades necesarias para el mantenimiento de las zonas verdes de EMCALI EICE ESP"/>
    <n v="451185953"/>
    <n v="0"/>
    <n v="451185953"/>
    <s v="CONTRATADO"/>
    <d v="2021-08-15T00:00:00"/>
    <s v="JURÍDICA"/>
  </r>
  <r>
    <n v="1411"/>
    <x v="9"/>
    <s v="900-IP-0127-2021"/>
    <s v="300-AO-1177-2021"/>
    <s v="Suministro de radios portátiles digitales y baterías para radios portátiles digitales para comunicación interna en las plantas de tratamiento de agua potable de EMCALI EICE ESP."/>
    <n v="15198680"/>
    <n v="0"/>
    <n v="15198680"/>
    <s v="CONTRATADO"/>
    <e v="#N/A"/>
    <s v="JURÍDICA"/>
  </r>
  <r>
    <n v="1412"/>
    <x v="9"/>
    <s v="900-IP-0129-2021"/>
    <s v="300-AO-1243-2021"/>
    <s v="Estudios de calidad de energía y complementarios para la planta de tratamiento de aguas residuales de Cañaveralejo PTAR C."/>
    <n v="118688600"/>
    <n v="0"/>
    <n v="118688600"/>
    <s v="CONTRATADO"/>
    <e v="#N/A"/>
    <s v="JURÍDICA"/>
  </r>
  <r>
    <n v="1413"/>
    <x v="9"/>
    <s v="900-IP-0130-2021"/>
    <s v="200-AO-1116-2021"/>
    <s v="Servicio en nube de escritorios remotos mensualizado para equipos de computo con arquitectura de 32 y 64 Bit, que fortalezcan el desarrollo de las actividades de PQRS Y CALL CENTER solicitada por la Gerencia de Comerciales."/>
    <n v="446268616"/>
    <n v="0"/>
    <n v="446268616"/>
    <s v="CONTRATADO"/>
    <d v="2021-12-15T00:00:00"/>
    <s v="JURÍDICA"/>
  </r>
  <r>
    <n v="1414"/>
    <x v="9"/>
    <s v="900-IP-0131-2021"/>
    <s v="200-AO-1184-2021"/>
    <s v="Prestar los servicios que garanticen el respaldo técnico para las UPS y los Aires Acondicionados de precisión que controlan la energía y climatización de las cargas críticas del centro de computo del GTI"/>
    <n v="58309998"/>
    <n v="0"/>
    <n v="58309998"/>
    <s v="CONTRATADO"/>
    <d v="2021-08-20T00:00:00"/>
    <s v="JURÍDICA"/>
  </r>
  <r>
    <n v="1415"/>
    <x v="9"/>
    <s v="900-IP-0134-2021"/>
    <s v="700-AO-1224-2021"/>
    <s v="Determinar el tramo de mora que presentan los clientes de EMCALI EICE ESP por el No pago de sus obligaciones y para el cual tiene una alta probabilidad de seguir deteriorándose (DEFAULT), a través de la construcción de matrices de transición para las carteras de acueducto, alcantarillado, energía, telecomunicaciones y los demás productos que presta Emcali, en cumplimiento de la resolución 414 de 2014 de la Contaduría General de la Nación (CGN), la norma técnica y las demás normas que la adicionen o modifiquen emitidas po la CGN en concordancia con lo estipulado en las normas NIIF"/>
    <n v="39270000"/>
    <n v="0"/>
    <n v="39270000"/>
    <s v="CONTRATADO"/>
    <d v="2021-12-31T00:00:00"/>
    <s v="JURÍDICA"/>
  </r>
  <r>
    <n v="1416"/>
    <x v="9"/>
    <s v="900-IP-0135-2021"/>
    <s v="400-AO-1148-2021"/>
    <s v="Contratar mano de obra y materiales para la calibración, mantenimiento y reparación, de los equipos que soportan y apoyan las actividades diarias del servicio de telecomunicaciones tales como: empalmadora de fibra optica herramientas fusionadora de fibra optica, instrumento OTDR para prueba de fibra optica, cortadora para fibra optica, disponiendo de la mano de obra y repuestos necesarios para ello, de acuerdo a las especificaciones tecnicas de los equipos."/>
    <n v="19436751"/>
    <n v="0"/>
    <n v="19436751"/>
    <s v="CONTRATADO"/>
    <d v="2021-06-28T00:00:00"/>
    <s v="JURÍDICA"/>
  </r>
  <r>
    <n v="1417"/>
    <x v="9"/>
    <s v="900-IP-0137-2021"/>
    <s v="300-AO-1158-2021"/>
    <s v="Suministro, instalación y puesta en marcha de equipos marca Nikkon para los laboratorios  de Agua Potable y aguas Residuales"/>
    <n v="47131735"/>
    <n v="0"/>
    <n v="47131735"/>
    <s v="CONTRATADO"/>
    <s v="120 DÍAS"/>
    <s v="JURÍDICA"/>
  </r>
  <r>
    <n v="1418"/>
    <x v="9"/>
    <s v="900-IP-0139-2021"/>
    <s v="300-AO-1238-2021"/>
    <s v="Suministro, instalación y puesta en marcha de equipos Absorción atómica para los Laboratorios de Ensayos de la UENAA"/>
    <n v="804556830"/>
    <n v="0"/>
    <n v="804556830"/>
    <s v="CONTRATADO"/>
    <d v="2021-12-07T00:00:00"/>
    <s v="JURÍDICA"/>
  </r>
  <r>
    <n v="1419"/>
    <x v="9"/>
    <s v="900-IP-0140-2021"/>
    <s v="400-OC-1306-2021"/>
    <s v="Contratar el suministro de 7200ONT`s, 40831STBZXV10B860H, 10.000 control remotos para STBZXV10B860H de 46 botones, _x000a_10.000 pares de pilas AAA y el hardward y software necesario para  convertir tres (3) IPDSLAMZXA10C350M, marcaZTE, enOLT_x000a_ZXA10 C350, equipada con 32 puertos GPON cada una."/>
    <n v="5786284667"/>
    <n v="0"/>
    <n v="5786284667"/>
    <s v="CONTRATADO"/>
    <d v="2021-12-31T00:00:00"/>
    <s v="JURÍDICA"/>
  </r>
  <r>
    <n v="1420"/>
    <x v="9"/>
    <s v="900-IP-0141-2021"/>
    <s v="300-AO-1272-2021"/>
    <s v="Mantenimiento celdas de baja tensión de las plantas de tratamiento y estaciones de bombeo agua potable"/>
    <n v="148702400"/>
    <n v="0"/>
    <n v="148702400"/>
    <s v="CONTRATADO"/>
    <d v="2021-12-21T00:00:00"/>
    <s v="JURÍDICA"/>
  </r>
  <r>
    <n v="1421"/>
    <x v="9"/>
    <s v="900-IP-0144-2021"/>
    <s v="300-AO-1226-2021"/>
    <s v="Suministro, instalación y puesta en marcha de equipos agitadores e isotermos para realizar ensayos en los laboratorios de Agua Potable y de Aguas Residuales de la UENAA"/>
    <n v="111644134"/>
    <n v="0"/>
    <n v="111644134"/>
    <s v="CONTRATADO"/>
    <d v="2021-09-30T00:00:00"/>
    <s v="JURÍDICA"/>
  </r>
  <r>
    <n v="1422"/>
    <x v="9"/>
    <s v="900-IP-0145-2021"/>
    <s v="300-AO-1237-2021"/>
    <s v="Suministro, instalacion y puesta en marcha de equipo cromatógrafo iónico y sistema de ultrafiltración de agua para realizar ensayos de aniones y cationes a muestras de agua en el laboratorio de Agua Potable"/>
    <n v="365514400"/>
    <n v="0"/>
    <n v="365514400"/>
    <s v="CONTRATADO"/>
    <d v="2021-11-30T00:00:00"/>
    <s v="JURÍDICA"/>
  </r>
  <r>
    <n v="1423"/>
    <x v="9"/>
    <s v="900-IP-0147-2021"/>
    <s v="400-AO-1154-2021"/>
    <s v="Suministro de tarjetas SIM CARD para equipos terminales de tecnologia UMTS de la UENTIC"/>
    <n v="182891100"/>
    <n v="0"/>
    <n v="182891100"/>
    <s v="CONTRATADO"/>
    <d v="2021-07-12T00:00:00"/>
    <s v="JURÍDICA"/>
  </r>
  <r>
    <n v="1424"/>
    <x v="9"/>
    <s v="900-IP-0148-2021"/>
    <s v="800-AO-1176-2021"/>
    <s v="Realizar el mantenimiento preventivo y correctivo a los vehiculos pesados que hacen parte del Parque Automotor de EMCALI EICE ESP."/>
    <n v="454263000"/>
    <n v="0"/>
    <n v="454263000"/>
    <s v="CONTRATADO"/>
    <d v="2021-08-31T00:00:00"/>
    <s v="JURÍDICA"/>
  </r>
  <r>
    <n v="1425"/>
    <x v="9"/>
    <s v="900-IP-0149-2021"/>
    <s v="800-AO-01188-2021"/>
    <s v="Realizar el mantenimiento preventivo y correctivo a los vehiculos medianos que hacen parte del Parque Automotor de EMCALI EICE ESP"/>
    <n v="200000000"/>
    <n v="0"/>
    <n v="200000000"/>
    <s v="CONTRATADO"/>
    <d v="2021-08-31T00:00:00"/>
    <s v="JURÍDICA"/>
  </r>
  <r>
    <n v="1426"/>
    <x v="9"/>
    <s v="900-IP-0150-2021"/>
    <s v="800-AO-1187-2021"/>
    <s v="Realizar el mantenimiento preventivo y correctivo a los equipos de maquinaria amarilla de varias marcas que hacen parte del Parque Automotor de EMCALI EICE ESP."/>
    <n v="454263000"/>
    <n v="0"/>
    <n v="454263000"/>
    <s v="CONTRATADO"/>
    <d v="2021-08-31T00:00:00"/>
    <s v="JURÍDICA"/>
  </r>
  <r>
    <n v="1427"/>
    <x v="9"/>
    <s v="900-IP-0151-2021"/>
    <s v="800-AO-1229-2021"/>
    <s v="Realizar el mantenimiento preventivo y correctivo de cinco (5) ascensores marca Mitsubishi, ubicados dos (2) en el Edificio Boulevard del Rio y tres (3) en el CAM torre EMCALI"/>
    <n v="234205161"/>
    <n v="0"/>
    <n v="234205161"/>
    <s v="CONTRATADO"/>
    <d v="2023-12-31T00:00:00"/>
    <s v="JURÍDICA"/>
  </r>
  <r>
    <n v="1428"/>
    <x v="9"/>
    <s v="900-IP-0152-2021"/>
    <s v="800-AO-1182-2021"/>
    <s v="Mantenimiento preventivo y correctivo al ascensor marca THYSSENKRUPP referencia normalizados ubicado en el Edificio Peñón."/>
    <n v="36890136"/>
    <n v="0"/>
    <n v="36890136"/>
    <s v="CONTRATADO"/>
    <d v="2023-12-31T00:00:00"/>
    <s v="JURÍDICA"/>
  </r>
  <r>
    <n v="1429"/>
    <x v="9"/>
    <s v="900-IP-0153-2021"/>
    <s v="800-AO-1228-2021"/>
    <s v="Realizar el mantenimiento preventivo y correctivo de un (1) ascensor marca ANDINO en la sede San Fernando y un (1) ascensor marca SCHINDLER en la estación de Bombeo Aguablanca."/>
    <n v="68937496"/>
    <n v="0"/>
    <n v="68937496"/>
    <s v="CONTRATADO"/>
    <d v="2021-12-31T00:00:00"/>
    <s v="JURÍDICA"/>
  </r>
  <r>
    <n v="1430"/>
    <x v="9"/>
    <s v="900-IP-0154-2021"/>
    <s v="500-AO-1159-2021"/>
    <s v="Suministro de postes de concreto para el sistema de distribución local de EMCALI."/>
    <n v="61475162"/>
    <n v="0"/>
    <n v="61475162"/>
    <s v="CONTRATADO"/>
    <s v="60 DÍAS"/>
    <s v="JURÍDICA"/>
  </r>
  <r>
    <n v="1431"/>
    <x v="9"/>
    <s v="900-IP-0156-2021"/>
    <s v="300-AO-1245-2021"/>
    <s v="Calibración de 1 RVM patron de 50L Y 1 Balon Aforado 5000 ml."/>
    <n v="2944649"/>
    <n v="0"/>
    <n v="2944649"/>
    <s v="CONTRATADO"/>
    <d v="2021-10-15T00:00:00"/>
    <s v="JURÍDICA"/>
  </r>
  <r>
    <n v="1432"/>
    <x v="9"/>
    <s v="900-IP-0157-2021"/>
    <s v="500-AO-1157-2021"/>
    <s v="Suministro de fusibles tipo T, de media tensión."/>
    <n v="62831405"/>
    <n v="0"/>
    <n v="62831405"/>
    <s v="CONTRATADO"/>
    <d v="2021-09-14T00:00:00"/>
    <s v="JURÍDICA"/>
  </r>
  <r>
    <n v="1433"/>
    <x v="9"/>
    <s v="900-IP-0158-2021"/>
    <s v="800-AO-1236-2021"/>
    <s v="Realizar el mantenimiento y reparación de 49 vallas adscritas a la unidad de seguridad fisica y electronica."/>
    <n v="7938000"/>
    <n v="0"/>
    <n v="7938000"/>
    <s v="CONTRATADO"/>
    <d v="2021-12-31T00:00:00"/>
    <s v="NATURAL"/>
  </r>
  <r>
    <n v="1434"/>
    <x v="9"/>
    <s v="900-IP-0159-2021"/>
    <s v="300-AO-1168-2021"/>
    <s v="Realizar estudio de diagnostico y diseños a nivel de ingenieria de detalle para determinar las actividades de renovación de los sistemas de Floculación y Filtración de las PTAP´S de la red alta."/>
    <n v="349146000"/>
    <n v="0"/>
    <n v="349146000"/>
    <s v="CONTRATADO"/>
    <d v="2021-09-14T00:00:00"/>
    <s v="JURÍDICA"/>
  </r>
  <r>
    <n v="1435"/>
    <x v="9"/>
    <s v="900-IP-0161-2021"/>
    <s v="300-AO-1191-2021"/>
    <s v="Suministro, instalacion y puesta en marcha de equipos datalogger para la medición de las magnitudes presión, temperatura y humedad a fin de realizar monitoreo de condiciones ambientales en las areas de ensayos de los laboratorios de Agua Potable yAguas Residuales."/>
    <n v="53074000"/>
    <n v="0"/>
    <n v="53074000"/>
    <s v="CONTRATADO"/>
    <d v="2021-11-05T00:00:00"/>
    <s v="JURÍDICA"/>
  </r>
  <r>
    <n v="1436"/>
    <x v="9"/>
    <s v="900-IP-0162-2021"/>
    <s v="300-AO-1227-2021"/>
    <s v="Suministro, montaje y puesta en marcha de tanques de almacenamiento de ACPM y suministro de Kits antiderrame para los equipos electrógenos de las estaciones de bombeo de aguas residuales y lluvias."/>
    <n v="49771750"/>
    <n v="0"/>
    <n v="49771750"/>
    <s v="CONTRATADO"/>
    <d v="2021-11-20T00:00:00"/>
    <s v="JURÍDICA"/>
  </r>
  <r>
    <n v="1437"/>
    <x v="9"/>
    <s v="900-IP-0163-2021"/>
    <s v="300-AO-1261-2021"/>
    <s v="Calibración en sitio de 4 sensores temperatura RTD, de los bancos de calibración ( 5 puntos de calibración ) magnitud temperatura."/>
    <n v="3719048"/>
    <n v="0"/>
    <n v="3719048"/>
    <s v="CONTRATADO"/>
    <d v="2021-10-15T00:00:00"/>
    <s v="JURÍDICA"/>
  </r>
  <r>
    <n v="1438"/>
    <x v="9"/>
    <s v="900-IP-0164-2021"/>
    <s v="300-AO-1821-2021"/>
    <s v="Mantenimiento tablet´s marca ZEBRA del laboratorio de medidores acueducto."/>
    <n v="5629795"/>
    <n v="0"/>
    <n v="5629795"/>
    <s v="CONTRATADO"/>
    <s v="90 DÍAS"/>
    <s v="JURÍDICA"/>
  </r>
  <r>
    <n v="1439"/>
    <x v="9"/>
    <s v="900-IP-0165-2021"/>
    <s v="300-AO-1262-2021"/>
    <s v="Calibración de cronómetros del laboratorio de medidores acueducto."/>
    <n v="1291150"/>
    <n v="0"/>
    <n v="1291150"/>
    <s v="CONTRATADO"/>
    <d v="2021-08-15T00:00:00"/>
    <s v="JURÍDICA"/>
  </r>
  <r>
    <n v="1440"/>
    <x v="9"/>
    <s v="900-IP-0166-2021"/>
    <s v="900-PS-1335-2021"/>
    <s v="Prestación de servicios profesionales para el apoyo en la ejecución y gestión de Abastecimiento Empresarial en las etapas de planeación, precontractual, contractual y post-contractual en la Gerencia de Área de Abastecimiento Empresarial de EMCALI E.I.C.E E.S.P  "/>
    <n v="12177096"/>
    <n v="9132822"/>
    <n v="21309918"/>
    <s v="CONTRATADO"/>
    <s v="4 MESE"/>
    <s v="NATURAL"/>
  </r>
  <r>
    <n v="1441"/>
    <x v="9"/>
    <s v="900-IP-0168-2021"/>
    <s v="900-PS-1135-2021"/>
    <s v="Prestación de servicios de apoyo a los procesos administrativos de todas las áreas funcionales de la Gerencia de Área de Abastecimiento Empresarial de EMCALI E.I.C.E E.S.P."/>
    <n v="6328842"/>
    <n v="12457122"/>
    <n v="18785964"/>
    <s v="CONTRATADO"/>
    <s v="8 MESES"/>
    <s v="NATURAL"/>
  </r>
  <r>
    <n v="1442"/>
    <x v="9"/>
    <s v="900-IP-0169-2021"/>
    <s v="300-AO-1225-2021"/>
    <s v="Suministro, instalación y puesta en marcha de recipientes volumétricos metálicos - RVM en el laboratorio de medidores de acueducto"/>
    <n v="48894720"/>
    <n v="0"/>
    <n v="48894720"/>
    <s v="CONTRATADO"/>
    <d v="2021-09-09T00:00:00"/>
    <s v="JURÍDICA"/>
  </r>
  <r>
    <n v="1443"/>
    <x v="9"/>
    <s v="900-IP-0170-2021"/>
    <s v="300-AO-1185-2021"/>
    <s v="Suministro e instalación de lineas de vida y sus elementos complementarios para la estación de bombeo de aguas lluvias Paso del Comercio."/>
    <n v="24900000"/>
    <n v="0"/>
    <n v="24900000"/>
    <s v="CONTRATADO"/>
    <d v="2021-09-20T00:00:00"/>
    <s v="JURÍDICA"/>
  </r>
  <r>
    <n v="1444"/>
    <x v="9"/>
    <s v="900-IP-0171-2021"/>
    <s v="300-AO-1201-2021"/>
    <s v="Mantenimiento plantas de tratamiento y estaciones de bombeo de agua potable, conserniente al suministro e instalación de los sistemas de potencia para interconectar la nueva planta de emergencia al sistema de potencia de la planta de tratamiento de agua potable de Rio Cali."/>
    <n v="97067330"/>
    <n v="0"/>
    <n v="97067330"/>
    <s v="CONTRATADO"/>
    <d v="2021-06-18T00:00:00"/>
    <s v="JURÍDICA"/>
  </r>
  <r>
    <n v="1445"/>
    <x v="9"/>
    <s v="900-IP-0172-2021"/>
    <s v="800-AO-1171-2021"/>
    <s v="Compra de jabón liquido espumoso para manos"/>
    <n v="197287920"/>
    <n v="0"/>
    <n v="197287920"/>
    <s v="CONTRATADO"/>
    <d v="2021-11-30T00:00:00"/>
    <s v="JURÍDICA"/>
  </r>
  <r>
    <n v="1446"/>
    <x v="9"/>
    <s v="900-IP-0173-2021"/>
    <s v="900-AO-1209-2021"/>
    <s v="Servicio de consulta y reporte sobre las actividades y/o información comercial, legal financiera y riesgos asociados a los proveedores, así como el monitoreo de los mismos."/>
    <n v="14651280"/>
    <n v="0"/>
    <n v="14651280"/>
    <s v="CONTRATADO"/>
    <d v="2021-12-31T00:00:00"/>
    <s v="JURÍDICA"/>
  </r>
  <r>
    <n v="1447"/>
    <x v="9"/>
    <s v="900-IP-0174-2021"/>
    <s v="300-AO-1263-2021"/>
    <s v="Suministro, Instalación y puesta en marcha de equipos autoclaves y ultracongeladores para realizar ensayos microbiologicos en el laboratorio de agua Potable"/>
    <n v="175636860"/>
    <n v="0"/>
    <n v="175636860"/>
    <s v="CONTRATADO"/>
    <d v="2021-10-15T00:00:00"/>
    <s v="JURÍDICA"/>
  </r>
  <r>
    <n v="1448"/>
    <x v="9"/>
    <s v="900-IP-0176-2021"/>
    <s v="300-AO-1207-2021"/>
    <s v="Mantenimiento plantas de tratamiento y estaciones de bombeo de agua potable, conserniente al suministro con instalación de bandejas y lineas para acometidas electricas de los reactores de la planta de tratamiento de agua potable de Puerto Mallarino."/>
    <n v="399483000"/>
    <n v="0"/>
    <n v="399483000"/>
    <s v="CONTRATADO"/>
    <d v="2021-06-26T00:00:00"/>
    <s v="JURÍDICA"/>
  </r>
  <r>
    <n v="1449"/>
    <x v="9"/>
    <s v="900-IP-0177-2021"/>
    <s v="300-AO-1202-2021"/>
    <s v="Mantenimiento eléctrico de todas las estaciones de bombeo de aguas lluvias y/o residuales  de la unidad de bombeo"/>
    <n v="438417420"/>
    <n v="0"/>
    <n v="438417420"/>
    <s v="CONTRATADO"/>
    <d v="2021-09-20T00:00:00"/>
    <s v="JURÍDICA"/>
  </r>
  <r>
    <n v="1450"/>
    <x v="9"/>
    <s v="900-IP-0178-2021"/>
    <s v="300-AO-1149-2021"/>
    <s v="Reposición redes de alcantarillado tramos críticos reportados área operativa 2021 Barrio El Refigio."/>
    <n v="450158162"/>
    <n v="0"/>
    <n v="450158162"/>
    <s v="CONTRATADO"/>
    <d v="2021-12-31T00:00:00"/>
    <s v="JURÍDICA"/>
  </r>
  <r>
    <n v="1451"/>
    <x v="9"/>
    <s v="900-IP-0179-2021"/>
    <s v="300-AO-1293-2021"/>
    <s v="Mantenimiento preventivo de un pozo profundo localizado en la sede de la unidad de recolección de EMCALI EICE ESP"/>
    <n v="5191589"/>
    <n v="0"/>
    <n v="5191589"/>
    <s v="CONTRATADO"/>
    <d v="2021-07-14T00:00:00"/>
    <s v="NATURAL"/>
  </r>
  <r>
    <n v="1452"/>
    <x v="9"/>
    <s v="900-IP-0180-2021"/>
    <s v="200-AO-1232-2021"/>
    <s v="Contratar las actividades de análisis, diseño desarrollo, implementación, pruebas, y documentación, de un nuevo programa informático, que permita recaudar los pagos de las facturas de servicios públicos en los centros de recaudo de Emcali, dad la nueva versión del sistema comercial Open Smart Flex y con arquitectura diseñada para que la solución sea desplegada sobre AWS-EMCALI"/>
    <n v="105000000"/>
    <n v="0"/>
    <n v="105000000"/>
    <s v="CONTRATADO"/>
    <d v="2021-11-01T00:00:00"/>
    <s v="JURÍDICA"/>
  </r>
  <r>
    <n v="1453"/>
    <x v="9"/>
    <s v="900-IP-0181-2021"/>
    <s v="200-AO-1183-2021"/>
    <s v="Contratar las actividades de análisis, diseño, desarrollo, pruebas, documentación y creación de software a la medida de EMCALI que se integre con el sistema comercial OPEN SMARTFLEX."/>
    <n v="447600000"/>
    <n v="0"/>
    <n v="447600000"/>
    <s v="CONTRATADO"/>
    <d v="2021-10-13T00:00:00"/>
    <s v="JURÍDICA"/>
  </r>
  <r>
    <n v="1454"/>
    <x v="9"/>
    <s v="900-IP-0184-2021"/>
    <s v="900-PS-1161-2021"/>
    <s v="Prestación de servicios de apoyo a los procesos administrativos de todas las áreas funcionales de la Gerencia de Área de Abastecimiento Empresarial de EMCALI E.I.C.E E.S.P."/>
    <n v="18265644"/>
    <n v="0"/>
    <n v="18265644"/>
    <s v="CONTRATADO"/>
    <s v="6 MESES"/>
    <s v="NATURAL"/>
  </r>
  <r>
    <n v="1455"/>
    <x v="9"/>
    <s v="900-IP-0185-2021"/>
    <s v="400-AO-1204-2021"/>
    <s v="Renovación y/o actualización de certificado de seguridad y servicio de dominio emcali.net.co"/>
    <n v="2600745"/>
    <n v="0"/>
    <n v="2600745"/>
    <s v="CONTRATADO"/>
    <d v="2021-12-31T00:00:00"/>
    <s v="JURÍDICA"/>
  </r>
  <r>
    <n v="1456"/>
    <x v="9"/>
    <s v="900-IP-0186-2021"/>
    <s v="400-AO-1192-2021"/>
    <s v="Prestación de servicio de licenciamiento de software de las Suites Cpanel"/>
    <n v="8910720"/>
    <n v="0"/>
    <n v="8910720"/>
    <s v="CONTRATADO"/>
    <d v="2021-12-31T00:00:00"/>
    <s v="JURÍDICA"/>
  </r>
  <r>
    <n v="1457"/>
    <x v="9"/>
    <s v="900-IP-0188-2021"/>
    <s v="400-AO-1376-2021"/>
    <s v="Suministro de controles para TV de uso en la operación y mantenimiento de la GUENTIC para la prestación del servicio de IPTV"/>
    <n v="101130365"/>
    <n v="0"/>
    <n v="101130365"/>
    <s v="CONTRATADO"/>
    <d v="2021-09-23T00:00:00"/>
    <s v="JURÍDICA"/>
  </r>
  <r>
    <n v="1458"/>
    <x v="9"/>
    <s v="900-IP-0189-2021"/>
    <s v="400-AO-1230-2021"/>
    <s v="Renovación y/o actualización de la licencia de software de la Suite Surgemail."/>
    <n v="13630909"/>
    <n v="0"/>
    <n v="13630909"/>
    <s v="CONTRATADO"/>
    <d v="2021-12-31T00:00:00"/>
    <s v="JURÍDICA"/>
  </r>
  <r>
    <n v="1459"/>
    <x v="9"/>
    <s v="900-IP-0190-2021"/>
    <s v="400-AO-1292-2021"/>
    <s v="Renovación y actualización de las licencias de los dos (2) Firewall XG 550 - EnterpriceGuard with Enhanced Support - por un (1) año, que permitentener operativa la plataforma de seguridad para los usuarios de las 40 zonas WIFI del municipio de Santiago de Cali cumpliendo con las regualaciones exigidas por el MINTIC."/>
    <n v="46868837"/>
    <n v="0"/>
    <n v="46868837"/>
    <s v="CONTRATADO"/>
    <d v="2021-12-31T00:00:00"/>
    <s v="JURÍDICA"/>
  </r>
  <r>
    <n v="1460"/>
    <x v="9"/>
    <s v="900-IP-0191-2021"/>
    <s v="400-AO-1257-2021"/>
    <s v="Renovación y/o actualización del licenciamiento de Software medidor de velocidad NetGuage (Speed Test) de OOKLA"/>
    <n v="17850000"/>
    <n v="0"/>
    <n v="17850000"/>
    <s v="CONTRATADO"/>
    <d v="2021-12-31T00:00:00"/>
    <s v="JURÍDICA"/>
  </r>
  <r>
    <n v="1461"/>
    <x v="9"/>
    <s v="900-IP-0195-2021"/>
    <s v="400-AO-1242-2021"/>
    <s v="Suministro de elementos eléctricos, para mantenimiento, para sistemas de puesta a tierra, y repuestos para motobombas, materiales necesarios para el mantenimiento de la red de acceso"/>
    <n v="77836323"/>
    <n v="0"/>
    <n v="77836323"/>
    <s v="CONTRATADO"/>
    <s v="45 DÍAS"/>
    <s v="JURÍDICA"/>
  </r>
  <r>
    <n v="1462"/>
    <x v="9"/>
    <s v="900-IP-0196-2021"/>
    <s v="500-AO-1167-2021"/>
    <s v="Suministro de protecciones."/>
    <n v="124753293"/>
    <n v="0"/>
    <n v="124753293"/>
    <s v="CONTRATADO"/>
    <d v="2021-07-10T00:00:00"/>
    <s v="JURÍDICA"/>
  </r>
  <r>
    <n v="1463"/>
    <x v="9"/>
    <s v="900-IP-0199-2021"/>
    <s v="400-AO-1347-2021"/>
    <s v="Suministro de cales BCH de cobre para el mantenimiento y instalación de las redes de acceso de los servicios de telecomunicaciones. Los materiales serán suministrados en los sitios indicados por EMCALI, en cada requerimiento de compra, en cumplimiento de las especificaciones técnicas"/>
    <n v="452885797"/>
    <n v="0"/>
    <n v="452885797"/>
    <s v="CONTRATADO"/>
    <d v="2021-08-20T00:00:00"/>
    <s v="JURÍDICA"/>
  </r>
  <r>
    <n v="1464"/>
    <x v="9"/>
    <s v="900-IP-0201-2021"/>
    <s v="400-AO-1353-2021"/>
    <s v="Suministro de alambres telefónicos para el mantenimiento y instalación de las redes de acceso de los servicios de telecomunicaciones. Los materiales serán suministrados en los sitios indicados por EMCALI, en cada requerimiento de compra, en cumplimiento de las especificaciones técnicas"/>
    <n v="453714632"/>
    <n v="0"/>
    <n v="453714632"/>
    <s v="CONTRATADO"/>
    <d v="2021-08-28T00:00:00"/>
    <s v="JURÍDICA"/>
  </r>
  <r>
    <n v="1465"/>
    <x v="9"/>
    <s v="900-IP-0202-2021"/>
    <s v="300-AO-1175-2021"/>
    <s v="Realizar las actividades necesarias para llevar a cabo las adecuaciones locativas y matenimientos preventivos y correctivos de todas las plantas y sedes de EMCALI EICE ESP."/>
    <n v="450000000"/>
    <n v="0"/>
    <n v="450000000"/>
    <s v="CONTRATADO"/>
    <d v="2021-10-03T00:00:00"/>
    <s v="NATURAL"/>
  </r>
  <r>
    <n v="1466"/>
    <x v="9"/>
    <s v="900-IP-0205-2021"/>
    <s v="300-AO-1244-2021"/>
    <s v="Mantenimiento de equipamiento marca METROHM del laboratorio de agua potable."/>
    <n v="50000000"/>
    <n v="0"/>
    <n v="50000000"/>
    <s v="CONTRATADO"/>
    <d v="2021-08-30T00:00:00"/>
    <s v="JURÍDICA"/>
  </r>
  <r>
    <n v="1467"/>
    <x v="9"/>
    <s v="900-IP-0206-2021"/>
    <s v="300-AO-1288-2021"/>
    <s v="Realizar la impermeabilización de la estructura del tanque No 2 de la PTAP Río Cali en su fase I"/>
    <n v="380490500"/>
    <n v="0"/>
    <n v="380490500"/>
    <s v="CONTRATADO"/>
    <d v="2021-08-01T00:00:00"/>
    <s v="JURÍDICA"/>
  </r>
  <r>
    <n v="1468"/>
    <x v="9"/>
    <s v="900-IP-0207-2021"/>
    <s v="300-AO-1270-2021"/>
    <s v="Mantenimiento de equipos instrumentales e isotermos de los laboratorios de ensayos de la UENAA."/>
    <n v="164139168"/>
    <n v="0"/>
    <n v="164139168"/>
    <s v="CONTRATADO"/>
    <d v="2021-09-15T00:00:00"/>
    <s v="JURÍDICA"/>
  </r>
  <r>
    <n v="1469"/>
    <x v="9"/>
    <s v="900-IP-0209-2021"/>
    <s v="300-AO-1582-2021"/>
    <s v="Mantenimiento a actuadores de la estación de bombeo de aguas lluvias y residuales Floralia."/>
    <n v="148494769"/>
    <n v="0"/>
    <n v="148494769"/>
    <s v="CONTRATADO"/>
    <d v="2021-12-08T00:00:00"/>
    <s v="JURÍDICA"/>
  </r>
  <r>
    <n v="1470"/>
    <x v="9"/>
    <s v="900-IP-0210-2021"/>
    <s v="300-AO-1383-2021"/>
    <s v="Realizar el suministro de dos rectificadores y dos banco de baterías para los sopladores en el sistema de lavado de filtros de las PTAP´S."/>
    <n v="140461450"/>
    <n v="0"/>
    <n v="140461450"/>
    <s v="CONTRATADO"/>
    <d v="2021-12-05T00:00:00"/>
    <s v="JURÍDICA"/>
  </r>
  <r>
    <n v="1471"/>
    <x v="9"/>
    <s v="900-IP-0211-2021"/>
    <s v="800-AO-1222-2021"/>
    <s v="Prestar el servicio de mantenimiento preventivo y correctivo de los sitemas de seguridad electrónica _x000a_( controles de acceso, CCTV, cerca eléctrica, sistema de cableado que conecta equipos de seguridad software de integración, visualización y grabación), para las instalaciones de EMCALI que cuentan con Circuito Cerrado de Televisión (CCTV)."/>
    <n v="259074064"/>
    <n v="0"/>
    <n v="259074064"/>
    <s v="CONTRATADO"/>
    <d v="2021-12-31T00:00:00"/>
    <s v="JURÍDICA"/>
  </r>
  <r>
    <n v="1472"/>
    <x v="9"/>
    <s v="900-IP-021-2021"/>
    <s v="900-PS-0409-2021"/>
    <s v="Prestación de servicios profesionales para el apoyo en la ejecución y gestión del Abastecimiento Empresarial en las etapas de planeación, precontractual, contractual y post-contractual en la Gerencia de Área de Abastecimiento Empresarial de EMCALI E.I.C.E E.S. P  "/>
    <n v="27789865"/>
    <n v="33347838"/>
    <n v="61137703"/>
    <s v="CONTRATADO"/>
    <s v="11 MESES"/>
    <s v="NATURAL"/>
  </r>
  <r>
    <n v="1473"/>
    <x v="9"/>
    <s v="900-IP-0214-2021"/>
    <s v="500-AO-1246-2021"/>
    <s v="Calibración de patrón multifunción y cronómetros digitales."/>
    <n v="4849250"/>
    <n v="0"/>
    <n v="4849250"/>
    <s v="CONTRATADO"/>
    <s v="180 DÍAS"/>
    <s v="JURÍDICA"/>
  </r>
  <r>
    <n v="1474"/>
    <x v="9"/>
    <s v="900-IP-0215-2021"/>
    <s v="500-AO-1269-2021"/>
    <s v="Mantenimiento preventivo a balanza analítica."/>
    <n v="226100"/>
    <n v="0"/>
    <n v="226100"/>
    <s v="CONTRATADO"/>
    <d v="2021-07-30T00:00:00"/>
    <s v="JURÍDICA"/>
  </r>
  <r>
    <n v="1475"/>
    <x v="9"/>
    <s v="900-IP-0216-2021"/>
    <s v="500-AO-1363-2021"/>
    <s v="Calibración de galgas circulares para chispometros."/>
    <n v="723520"/>
    <n v="0"/>
    <n v="723520"/>
    <s v="CONTRATADO"/>
    <d v="2021-08-23T00:00:00"/>
    <s v="JURÍDICA"/>
  </r>
  <r>
    <n v="1476"/>
    <x v="9"/>
    <s v="900-IP-0217-2021"/>
    <s v="800-AO-1450-2021"/>
    <s v="Compra de repuestos varios y/o miscelaneos requeridos para atender fallas menores del parque automotor de EMCALI EICE ESP"/>
    <n v="200523000"/>
    <n v="0"/>
    <n v="200523000"/>
    <s v="CONTRATADO"/>
    <d v="2021-12-31T00:00:00"/>
    <s v="JURÍDICA"/>
  </r>
  <r>
    <n v="1477"/>
    <x v="9"/>
    <s v="900-IP-0218-2021"/>
    <s v="900-PS-1173-2021"/>
    <s v="Prestación de servicios profesionales para el apoyo en la ejecución y gestión del Abastecimiento Empresarial en las etapas de planeación, precontractual, contractual y post-contractual en la Gerencia de Área de Abastecimiento Empresarial de EMCALI E.I.C.E E.S.P"/>
    <n v="8000000"/>
    <n v="24000000"/>
    <n v="32000000"/>
    <s v="CONTRATADO"/>
    <s v="8 MESES"/>
    <s v="NATURAL"/>
  </r>
  <r>
    <n v="1478"/>
    <x v="9"/>
    <s v="900-IP-0219-2021"/>
    <s v="900-PS-1174-2021"/>
    <s v="Prestación de servicios profesionales para el apoyo en la ejecución y gestión del Abastecimiento Empresarial en las etapas de planeación, precontractual, contractual y post-contractual en la Gerencia de Área de Abastecimiento Empresarial de EMCALI E.I.C.E E.S.P"/>
    <n v="9132822"/>
    <n v="31617960"/>
    <n v="40750782"/>
    <s v="CONTRATADO"/>
    <s v="8 MESES"/>
    <s v="NATURAL"/>
  </r>
  <r>
    <n v="1479"/>
    <x v="9"/>
    <s v="900-IP-0220-2021"/>
    <s v="500-AO-1295-2021"/>
    <s v="Mantenimiento preventivo equipo de titulación automática y coulómetro."/>
    <n v="5057500"/>
    <n v="0"/>
    <n v="5057500"/>
    <s v="CONTRATADO"/>
    <d v="2021-08-09T00:00:00"/>
    <s v="JURÍDICA"/>
  </r>
  <r>
    <n v="1480"/>
    <x v="9"/>
    <s v="900-IP-0221-2021"/>
    <s v="400-AO-1264-2021"/>
    <s v="Suministro de conectores para realizar empalme de conductores de cobre en cables multipares de uso en la red de planta externa y splitters para interconexion hacia el equipo terminal (CPE) en la red interna, requeridos para el mantenimiento de las redes de acceso de la GUENT, conforme a las especificaciones  y condiciones técnicas establecidas."/>
    <n v="53142306"/>
    <n v="0"/>
    <n v="53142306"/>
    <s v="CONTRATADO"/>
    <d v="2021-06-23T00:00:00"/>
    <s v="NATURAL"/>
  </r>
  <r>
    <n v="1481"/>
    <x v="9"/>
    <s v="900-IP-0222-2021"/>
    <s v="500-AO-1332-2021"/>
    <s v="Calibración de equipos del laboratorio de ensayos de la Gerencia Unidad Estratégica de Negocios de Energía."/>
    <n v="7185525"/>
    <n v="0"/>
    <n v="7185525"/>
    <s v="CONTRATADO"/>
    <d v="2021-12-21T00:00:00"/>
    <s v="JURÍDICA"/>
  </r>
  <r>
    <n v="1482"/>
    <x v="9"/>
    <s v="900-IP-0223-2021"/>
    <s v="500-AO-1351-2021"/>
    <s v="Mantenimiento preventivo de equipo para secado de materiales (Horno) y equipo para refrigeración de materiales (Nevera antiexplosiva)"/>
    <n v="821100"/>
    <n v="0"/>
    <n v="821100"/>
    <s v="CONTRATADO"/>
    <d v="2021-08-16T00:00:00"/>
    <s v="JURÍDICA"/>
  </r>
  <r>
    <n v="1483"/>
    <x v="9"/>
    <s v="900-IP-0224-2021"/>
    <s v="500-AO-1350-2021"/>
    <s v="Mantenimiento preventivo y validación a campanas extractoras de gases."/>
    <n v="1228080"/>
    <n v="0"/>
    <n v="1228080"/>
    <s v="CONTRATADO"/>
    <d v="2021-08-16T00:00:00"/>
    <s v="JURÍDICA"/>
  </r>
  <r>
    <n v="1484"/>
    <x v="9"/>
    <s v="900-IP-0226-2021"/>
    <s v="300-AO-1258-2021"/>
    <s v="Realizar mantenimiento a equipos volumétricos y de apoyo del laboratorio aguas residuales."/>
    <n v="17992368"/>
    <n v="0"/>
    <n v="17992368"/>
    <s v="CONTRATADO"/>
    <d v="2021-09-02T00:00:00"/>
    <s v="JURÍDICA"/>
  </r>
  <r>
    <n v="1485"/>
    <x v="9"/>
    <s v="900-IP-0228-2021"/>
    <s v="300-AO-1251-2021"/>
    <s v="Suministro, montaje y puesta en marcha de sistemas de detección de humo para las estaciones de bombeo de aguas lluvias y residuales"/>
    <n v="129757600"/>
    <n v="0"/>
    <n v="129757600"/>
    <s v="CONTRATADO"/>
    <d v="2021-09-29T00:00:00"/>
    <s v="JURÍDICA"/>
  </r>
  <r>
    <n v="1486"/>
    <x v="9"/>
    <s v="900-IP-0229-2021"/>
    <s v="300-AO-1260-2021"/>
    <s v="Suministro de equipos de instrumwntación marca HACH para las plantas de tratamiento y estaciones de bombeo de agua potable."/>
    <n v="88459899"/>
    <n v="0"/>
    <n v="88459899"/>
    <s v="CONTRATADO"/>
    <d v="2021-10-15T00:00:00"/>
    <s v="JURÍDICA"/>
  </r>
  <r>
    <n v="1487"/>
    <x v="9"/>
    <s v="900-IP-0230-2021"/>
    <s v="300-AO-1282-2021"/>
    <s v="Suministro de equipos de instrumentación marca ENDRESS+HAUSER para las plantas de tratamiento y estaciones de bombeo de agua potable."/>
    <n v="106050512"/>
    <n v="0"/>
    <n v="106050512"/>
    <s v="CONTRATADO"/>
    <d v="2021-10-10T00:00:00"/>
    <s v="JURÍDICA"/>
  </r>
  <r>
    <n v="1488"/>
    <x v="9"/>
    <s v="900-IP-0231-2021"/>
    <s v="300-AO-1305-2021"/>
    <s v="Suministro de equipos de instrumentación marca ALLEN-BRADLEY para las plantas de tratamiento y estaciones de bombeo de agua potable."/>
    <n v="101510294"/>
    <n v="0"/>
    <n v="101510294"/>
    <s v="CONTRATADO"/>
    <d v="2021-11-12T00:00:00"/>
    <s v="JURÍDICA"/>
  </r>
  <r>
    <n v="1489"/>
    <x v="9"/>
    <s v="900-IP-0232-2021"/>
    <s v="300-AO-1281-2021"/>
    <s v="Suministro de equipos de instrumentación marca AUMA para las plantas de tratamiento y estaciones de bombeo de agua potable."/>
    <n v="139527500"/>
    <n v="0"/>
    <n v="139527500"/>
    <s v="CONTRATADO"/>
    <d v="2021-10-10T00:00:00"/>
    <s v="JURÍDICA"/>
  </r>
  <r>
    <n v="1490"/>
    <x v="9"/>
    <s v="900-IP-0233-2021"/>
    <s v="500-AO-1452-2021"/>
    <s v="Calibración de equipos del laboratorio de ensayos de la Gerencia Unidad Estratégica de Negocios de Energía."/>
    <n v="8839765"/>
    <n v="0"/>
    <n v="8839765"/>
    <s v="CONTRATADO"/>
    <d v="2021-10-16T00:00:00"/>
    <s v="JURÍDICA"/>
  </r>
  <r>
    <n v="1491"/>
    <x v="9"/>
    <s v="900-IP-0234-2021"/>
    <s v="400-AO-1283-2021"/>
    <s v="Suministro de cubiertas de empalme, materiales de reentradas y accesorios para empalmería de cables multipares con protección de barrera contra humedad (BCH) de uso en la red externa en la operación y mantenimiento de la GUENTIC"/>
    <n v="191840212"/>
    <n v="0"/>
    <n v="191840212"/>
    <s v="CONTRATADO"/>
    <d v="2021-06-30T00:00:00"/>
    <s v="JURÍDICA"/>
  </r>
  <r>
    <n v="1492"/>
    <x v="9"/>
    <s v="900-IP-0235-2021"/>
    <s v="300-AO-1443-2021"/>
    <s v="Suministro de elementos eléctricos para todas las estaciones de bombeo de aguas lluvias y/o residuales."/>
    <n v="224357550"/>
    <n v="0"/>
    <n v="224357550"/>
    <s v="CONTRATADO"/>
    <e v="#N/A"/>
    <s v="JURÍDICA"/>
  </r>
  <r>
    <n v="1493"/>
    <x v="9"/>
    <s v="900-IP-0236-2021"/>
    <s v="300-AO-1148-2021"/>
    <s v="Mantenimiento del sistema HVAC, tableros eléctricos del laboratorio de agua potable."/>
    <n v="51658852"/>
    <n v="0"/>
    <n v="51658852"/>
    <s v="CONTRATADO"/>
    <d v="2021-10-22T00:00:00"/>
    <s v="JURÍDICA"/>
  </r>
  <r>
    <n v="1494"/>
    <x v="9"/>
    <s v="900-IP-0237-2021"/>
    <s v="800-AO-1248-2021"/>
    <s v="Entregar, instalar, configurar y poner en funcionamiento setenta y tres (73), equipos biométricos faciales"/>
    <n v="254563848"/>
    <n v="0"/>
    <n v="254563848"/>
    <s v="CONTRATADO"/>
    <s v="30 DÍAS"/>
    <s v="JURÍDICA"/>
  </r>
  <r>
    <n v="1495"/>
    <x v="9"/>
    <s v="900-IP-0238-2021"/>
    <s v="400-AO-1318-2021"/>
    <s v="Compra de Equipos de Radio"/>
    <n v="396886087"/>
    <n v="0"/>
    <n v="396886087"/>
    <s v="CONTRATADO"/>
    <d v="2021-12-31T00:00:00"/>
    <s v="JURÍDICA"/>
  </r>
  <r>
    <n v="1496"/>
    <x v="9"/>
    <s v="900-IP-0239-2021"/>
    <s v="400-AO-1317-2021"/>
    <s v="Suministro de cajas de distribución óptica para redes FTH, requerídas para garantizar los servicios prestados de la GUENTIC. De acuerdo al formulario de cantidades y precios y a los requisitos técnicos."/>
    <n v="284759622"/>
    <n v="0"/>
    <n v="284759622"/>
    <s v="CONTRATADO"/>
    <d v="2021-09-13T00:00:00"/>
    <s v="JURÍDICA"/>
  </r>
  <r>
    <n v="1497"/>
    <x v="9"/>
    <s v="900-IP-0240-2021"/>
    <s v="300-AO-1254-2021"/>
    <s v="Suministro de un medidor de DQO  en linea para el control de virtimientos líquidos y calidad del agua residual en la planta de tratamiento de aguas residuales de cañaveralejo."/>
    <n v="149830250"/>
    <n v="0"/>
    <n v="149830250"/>
    <s v="CONTRATADO"/>
    <d v="2021-08-17T00:00:00"/>
    <s v="JURÍDICA"/>
  </r>
  <r>
    <n v="1498"/>
    <x v="9"/>
    <s v="900-IP-0241-2021"/>
    <s v="500-OA-1371-2021"/>
    <s v="Suministro de medidores de energía electronicos."/>
    <n v="451962952"/>
    <n v="0"/>
    <n v="451962952"/>
    <s v="CONTRATADO"/>
    <d v="2021-09-29T00:00:00"/>
    <s v="JURÍDICA"/>
  </r>
  <r>
    <n v="1499"/>
    <x v="9"/>
    <s v="900-IP-0242-2021"/>
    <s v="500-AO-1763-2021"/>
    <s v="Suministro de cajas policarbonato"/>
    <n v="158784318"/>
    <n v="0"/>
    <n v="158784318"/>
    <s v="CONTRATADO"/>
    <d v="2021-12-31T00:00:00"/>
    <s v="JURÍDICA"/>
  </r>
  <r>
    <n v="1500"/>
    <x v="9"/>
    <s v="900-IP-0243-2021"/>
    <s v="400-AO-1316-2021"/>
    <s v="Suministro de marcos y tapas rectangulares para el mantenimiento y optimización e instalación de las redes de acceso en la prestación de los servicios de telecomunicaciones. Los materiales serán suministrados en el almacén central de EMCALI, en cumplimiento de las especificaciones técnicas."/>
    <n v="41959400"/>
    <n v="0"/>
    <n v="41959400"/>
    <s v="CONTRATADO"/>
    <s v="45 DÍAS"/>
    <s v="JURÍDICA"/>
  </r>
  <r>
    <n v="1501"/>
    <x v="9"/>
    <s v="900-IP-0244-2021"/>
    <s v="500-AO-1381-2021"/>
    <s v="Mantenimiento preventivo a deshumificador."/>
    <n v="629998"/>
    <n v="0"/>
    <n v="629998"/>
    <s v="CONTRATADO"/>
    <d v="2021-12-25T00:00:00"/>
    <s v="JURÍDICA"/>
  </r>
  <r>
    <n v="1502"/>
    <x v="9"/>
    <s v="900-IP-0246-2021"/>
    <s v="400-AO-1252-2021"/>
    <s v="a) Suministro, instalación y puesta en marcha de un sistema de control de apertura RFID compatible con la plataforma SICA para racks tipo indoor que cumplen la función ODF´s del proyecto ARTTE en siete (7) nodos;_x000a_b) Suministro, instalación y puesta en marcha de un sistema de telemetría para los equipos de apoyo involucrados en los sitemas de climatización y potencia para cuatro (4) cdentrales y diez (10) nodos remotos de EMCALI."/>
    <n v="326999810"/>
    <n v="0"/>
    <n v="326999810"/>
    <s v="CONTRATADO"/>
    <d v="2021-12-31T00:00:00"/>
    <s v="JURÍDICA"/>
  </r>
  <r>
    <n v="1503"/>
    <x v="9"/>
    <s v="900-IP-0247-2021"/>
    <s v="500-AO-1206-2021"/>
    <s v="Suministro de Postes Metalicos"/>
    <n v="23759064"/>
    <n v="0"/>
    <n v="23759064"/>
    <s v="CONTRATADO"/>
    <d v="2021-08-05T00:00:00"/>
    <s v="JURÍDICA"/>
  </r>
  <r>
    <n v="1504"/>
    <x v="9"/>
    <s v="900-IP-0248-2021"/>
    <s v="300-AO-1407-2021"/>
    <s v="Suministro de dos plataformas de elevación personal para trabajo en alturas hasta de 14 mts con sus respectivos remolques y kits de trabajo en alturas"/>
    <n v="134946000"/>
    <n v="0"/>
    <n v="134946000"/>
    <s v="CONTRATADO"/>
    <s v="120 DÍAS"/>
    <s v="JURÍDICA"/>
  </r>
  <r>
    <n v="1505"/>
    <x v="9"/>
    <s v="900-IP-0249-2021"/>
    <s v="300-AO-1336-2021"/>
    <s v="Suministro de materiales de referencia certificados para asegurar la validez de los resusltados de los laboratorios de ensayos de la UENAA"/>
    <n v="23444970"/>
    <n v="0"/>
    <n v="23444970"/>
    <s v="CONTRATADO"/>
    <d v="2021-10-15T00:00:00"/>
    <s v="JURÍDICA"/>
  </r>
  <r>
    <n v="1506"/>
    <x v="9"/>
    <s v="900-IP-0251-2021"/>
    <s v="800-AO-1471-2021"/>
    <s v="Realizar toma de pruebas de alcohol, pruebas de sustancias psicoactivas y verificación de las pruebas"/>
    <n v="75166000"/>
    <n v="0"/>
    <n v="75166000"/>
    <s v="CONTRATADO"/>
    <d v="2021-12-31T00:00:00"/>
    <s v="JURÍDICA"/>
  </r>
  <r>
    <n v="1507"/>
    <x v="9"/>
    <s v="900-IP-0252-2021"/>
    <s v="400-AO-1268-2021"/>
    <s v="Mano de obra y materiales para el mantenimiento correctivo y preventivo de tapas circulares en concreto con sistema de seguridad mecánico, con el fin de proteger la red de acceso de EMCALI EICE ESP, según las especificaciones técnicas."/>
    <n v="25727800"/>
    <n v="0"/>
    <n v="25727800"/>
    <s v="CONTRATADO"/>
    <e v="#N/A"/>
    <s v="NATURAL"/>
  </r>
  <r>
    <n v="1508"/>
    <x v="9"/>
    <s v="900-IP-0253-2021"/>
    <s v="800-AO-1273-2021"/>
    <s v="Realizar el mantenimiento y reparación de armas de fuego adscritas a la Unidad de Seguridad fisica y eléctronica"/>
    <n v="10815000"/>
    <n v="0"/>
    <n v="10815000"/>
    <s v="CONTRATADO"/>
    <d v="2021-12-31T00:00:00"/>
    <s v="NATURAL"/>
  </r>
  <r>
    <n v="1509"/>
    <x v="9"/>
    <s v="900-IP-0254-2021"/>
    <s v="300-AO-1461-2021"/>
    <s v="Calibración en las magnitudes masa, volumen, temperatura, humedad y presión del equipamiento de los laboratorios de ensayos de la UENAA"/>
    <n v="45088651"/>
    <n v="0"/>
    <n v="45088651"/>
    <s v="CONTRATADO"/>
    <d v="2021-12-03T00:00:00"/>
    <s v="JURÍDICA"/>
  </r>
  <r>
    <n v="1510"/>
    <x v="9"/>
    <s v="900-IP-0255-2021"/>
    <s v="300-AO-1424-2021"/>
    <s v="Monitoreo de vertimientos finales al sistema de drenaje de la ciudad de Cali."/>
    <n v="356964300"/>
    <n v="0"/>
    <n v="356964300"/>
    <s v="CONTRATADO"/>
    <d v="2021-12-31T00:00:00"/>
    <s v="JURÍDICA"/>
  </r>
  <r>
    <n v="1511"/>
    <x v="9"/>
    <s v="900-IP-0256-2021"/>
    <s v="300-AO-1382-2021"/>
    <s v="Realizar mantenimiento a equipos marca ELGA del laboratorio aguas residuales."/>
    <n v="14944235"/>
    <n v="0"/>
    <n v="14944235"/>
    <s v="CONTRATADO"/>
    <d v="2021-09-29T00:00:00"/>
    <s v="JURÍDICA"/>
  </r>
  <r>
    <n v="1512"/>
    <x v="9"/>
    <s v="900-IP-0257-2021"/>
    <s v="300-AO-1364-2021"/>
    <s v="Realizar mantenimiento a equipos isotérmicos del laboratorio aguas residuales."/>
    <n v="27199592"/>
    <n v="0"/>
    <n v="27199592"/>
    <s v="CONTRATADO"/>
    <d v="2021-09-30T00:00:00"/>
    <s v="JURÍDICA"/>
  </r>
  <r>
    <n v="1513"/>
    <x v="9"/>
    <s v="900-IP-0258-2021"/>
    <s v="300-AO-1352-2021"/>
    <s v="Realizar mantenimiento a equipos marca SHIMADZU del laboratorio aguas residuales."/>
    <n v="7999583"/>
    <n v="0"/>
    <n v="7999583"/>
    <s v="CONTRATADO"/>
    <d v="2021-09-24T00:00:00"/>
    <s v="JURÍDICA"/>
  </r>
  <r>
    <n v="1514"/>
    <x v="9"/>
    <s v="900-IP-0259-2021"/>
    <s v="300-AO-1362-2021"/>
    <s v="Mantenimiento de equipamiento marca MILLIPORE del laboratorio de agua potable."/>
    <n v="7515706"/>
    <n v="0"/>
    <n v="7515706"/>
    <s v="CONTRATADO"/>
    <d v="2021-09-30T00:00:00"/>
    <s v="JURÍDICA"/>
  </r>
  <r>
    <n v="1515"/>
    <x v="9"/>
    <s v="900-IP-0260-2021"/>
    <s v="500-AO-1334-2021"/>
    <s v="Mantenimiento preventivo a equipos de prueba de medidores y equipo patrón marca ZERA."/>
    <n v="11305000"/>
    <n v="0"/>
    <n v="11305000"/>
    <s v="CONTRATADO"/>
    <d v="2021-08-13T00:00:00"/>
    <s v="NATURAL"/>
  </r>
  <r>
    <n v="1516"/>
    <x v="9"/>
    <s v="900-IP-0261-2021"/>
    <s v="300-AO-1630-2021"/>
    <s v="Realizar la validación o calificación al equipamiento del laboratorio de agua potable y aguas residuales"/>
    <n v="12143950"/>
    <n v="0"/>
    <n v="12143950"/>
    <s v="CONTRATADO"/>
    <d v="2021-12-16T00:00:00"/>
    <s v="NATURAL"/>
  </r>
  <r>
    <n v="1517"/>
    <x v="9"/>
    <s v="900-IP-0262-2021"/>
    <s v="300-AO-1601-2021"/>
    <s v="Realizar el mantenimiento a los equipos de marca PERKIN ELMER Y ANALITIKJENA del laboratorio aguas residuales"/>
    <n v="10000000"/>
    <n v="0"/>
    <n v="10000000"/>
    <s v="CONTRATADO"/>
    <d v="2021-11-08T00:00:00"/>
    <s v="JURÍDICA"/>
  </r>
  <r>
    <n v="1518"/>
    <x v="9"/>
    <s v="900-IP-0263-2021"/>
    <s v="300-AO-1728-2021"/>
    <s v="Realizar el mantenimiento a las cabinas y sistemas de extracción de los laboratorios de agua potable y aguas residuales"/>
    <n v="29788437"/>
    <n v="0"/>
    <n v="29788437"/>
    <s v="CONTRATADO"/>
    <s v="90 DÍAS"/>
    <s v="JURÍDICA"/>
  </r>
  <r>
    <n v="1519"/>
    <x v="9"/>
    <s v="900-IP-0264-2021"/>
    <s v="300-AO-1711-2021"/>
    <s v="Realizar el mantenimiento al sistema de control de acceso de los laboratorios de ensayo y calibración de la UENAA"/>
    <n v="1199520"/>
    <n v="0"/>
    <n v="1199520"/>
    <s v="CONTRATADO"/>
    <d v="2021-11-29T00:00:00"/>
    <s v="JURÍDICA"/>
  </r>
  <r>
    <n v="1520"/>
    <x v="9"/>
    <s v="900-IP-0265-2021"/>
    <s v="500-AO-1320-2021"/>
    <s v="Suministro de sello de seguridad tipo rotor con guaya en acero inoxidable para la tapa principal del medidor"/>
    <n v="11399534"/>
    <n v="0"/>
    <n v="11399534"/>
    <s v="CONTRATADO"/>
    <d v="2021-09-07T00:00:00"/>
    <s v="JURÍDICA"/>
  </r>
  <r>
    <n v="1521"/>
    <x v="9"/>
    <s v="900-IP-0266-2021"/>
    <s v="300-AO-1387-2021"/>
    <s v="Mantenimiento eléctrico a transformadores, actuadores, arrancadores suaves, variadores de velocidad alumbrado perimetral e iluminación en pozos de las estaciones de la Unidad de bombeo"/>
    <n v="273645552"/>
    <n v="0"/>
    <n v="273645552"/>
    <s v="CONTRATADO"/>
    <d v="2021-10-27T00:00:00"/>
    <s v="JURÍDICA"/>
  </r>
  <r>
    <n v="1522"/>
    <x v="9"/>
    <s v="900-IP-0267-2021"/>
    <s v="400-AO-1343-2021"/>
    <s v="Suministro de herramientas y equipos para el mantenimiento preventivo y correctivo de la red fisica de fibra óptica, de acuerdo al formulario de cantidades y precios y a los requisitos técnicos."/>
    <n v="220805828"/>
    <n v="0"/>
    <n v="220805828"/>
    <s v="CONTRATADO"/>
    <d v="2021-08-23T00:00:00"/>
    <s v="JURÍDICA"/>
  </r>
  <r>
    <n v="1523"/>
    <x v="9"/>
    <s v="900-IP-0269-2021"/>
    <s v="300-AO-1308-2021"/>
    <s v="Levantamientos planimetricos y altimetricos topograficos año 2021, para proyectos priorizados GUENAA de Acueducto y Alcantarillado"/>
    <n v="79468200"/>
    <n v="0"/>
    <n v="79468200"/>
    <s v="CONTRATADO"/>
    <d v="2021-12-31T00:00:00"/>
    <s v="JURÍDICA"/>
  </r>
  <r>
    <n v="1524"/>
    <x v="9"/>
    <s v="900-IP-0270-2021"/>
    <s v="200-AO-1600-2021"/>
    <s v="Compra de Diademas Telefónicas (monoaurales y binaurales)"/>
    <n v="15847825"/>
    <n v="0"/>
    <n v="15847825"/>
    <s v="CONTRATADO"/>
    <d v="2021-09-17T00:00:00"/>
    <s v="JURÍDICA"/>
  </r>
  <r>
    <n v="1525"/>
    <x v="9"/>
    <s v="900-IP-0272-2021"/>
    <s v="300-AO-1342-2021"/>
    <s v="Elaboración de planos para proyectos priorizados GUENAA de acueducto y alcantarillado."/>
    <n v="9500000"/>
    <n v="0"/>
    <n v="9500000"/>
    <s v="CONTRATADO"/>
    <d v="2021-12-31T00:00:00"/>
    <s v="NATURAL"/>
  </r>
  <r>
    <n v="1526"/>
    <x v="9"/>
    <s v="900-IP-0275-2021"/>
    <s v="200-AO-1294-2021"/>
    <s v="Renovación de las suscripciones en la nube de CRM DYNAMICS."/>
    <n v="359092020"/>
    <n v="0"/>
    <n v="359092020"/>
    <s v="CONTRATADO"/>
    <d v="2021-07-10T00:00:00"/>
    <s v="JURÍDICA"/>
  </r>
  <r>
    <n v="1527"/>
    <x v="9"/>
    <s v="900-IP-0277-2021"/>
    <s v="300-AO-1369-2021"/>
    <s v="Adelantar acompañamiento en Geotécnia incluyendo los trabajos de campo y ensayos del laboratorio requeridos para el desarrollo de evaluaciones Geotécnicas 2021."/>
    <n v="118709640"/>
    <n v="0"/>
    <n v="118709640"/>
    <s v="CONTRATADO"/>
    <d v="2021-12-31T00:00:00"/>
    <s v="JURÍDICA"/>
  </r>
  <r>
    <n v="1528"/>
    <x v="9"/>
    <s v="900-IP-0278-2021"/>
    <s v="400-AO-1377-2021"/>
    <s v="Suministro de gases industriales para soldadura y mantenimiento requeridos para el mantenimiento predictivo, preventivo y correctivo de los equipos de aire acondicionado de las centrales telefónicas de EMCALI EICE ESP."/>
    <n v="2733340"/>
    <n v="0"/>
    <n v="2733340"/>
    <s v="CONTRATADO"/>
    <d v="2021-12-31T00:00:00"/>
    <s v="JURÍDICA"/>
  </r>
  <r>
    <n v="1529"/>
    <x v="9"/>
    <s v="900-IP-0279-2021"/>
    <s v="800-AO-1266-2021"/>
    <s v="Realizar el servicio de control de plagas que involucre cada uno de los bienes inmuebles de propiedad de EMCALI EICE ESP  o que le sean entregados para su custodia, ubicados en el Municipio Santiago de Cali y Municipios del área de influencia."/>
    <n v="289995346"/>
    <n v="0"/>
    <n v="289995346"/>
    <s v="CONTRATADO"/>
    <d v="2021-12-31T00:00:00"/>
    <s v="JURÍDICA"/>
  </r>
  <r>
    <n v="1530"/>
    <x v="9"/>
    <s v="900-IP-0280-2021"/>
    <s v="500-AO-1339-2021"/>
    <s v="Suministro de cables para la conducción de energía."/>
    <n v="453893013"/>
    <n v="0"/>
    <n v="453893013"/>
    <s v="CONTRATADO"/>
    <d v="2021-11-24T00:00:00"/>
    <s v="JURÍDICA"/>
  </r>
  <r>
    <n v="1531"/>
    <x v="9"/>
    <s v="900-IP-0310-2021"/>
    <s v="400-AO-1410-2021"/>
    <s v="Reparación de los motores eléctricos de condensadoras y blowers de los equipos de climatización requeridos para el mantenimiento preventivo y correctivo de los aires acondicionados de los nodos de la GUENTIC de EMCALI EICE ESP que soportan lo normal operación de los equipos activos de la red TDM y NGN, garantizando la continuidad del servicio y aportando positivamente a los TMR comprometidos con_x000a_los clientes."/>
    <n v="16796850"/>
    <n v="0"/>
    <n v="16796850"/>
    <s v="CONTRATADO"/>
    <d v="2021-12-31T00:00:00"/>
    <s v="NATURAL"/>
  </r>
  <r>
    <n v="1532"/>
    <x v="9"/>
    <s v="900-IP-0282-2021"/>
    <s v="400-AO-1384-2021"/>
    <s v="Soporte técnico y mantenimiento medidor marca PROMAX, modelo HD Ranger 2"/>
    <n v="3094000"/>
    <n v="0"/>
    <n v="3094000"/>
    <s v="CONTRATADO"/>
    <d v="2021-12-31T00:00:00"/>
    <s v="JURÍDICA"/>
  </r>
  <r>
    <n v="1533"/>
    <x v="9"/>
    <s v="900-IP-0283-2021"/>
    <s v="200-AO-1354-2021"/>
    <s v="Alquilar bajo la figura de infraestructura como servicio una red loT basada en el protocolo LoRaWAN que le prmita a la Gerencia de Tecnologías de la Información GTI desarrollar servicios de telemetría inicialmente a las tres unidades de negocio de EMCALI y posteriormente, a los clientes corporativos y sector gobierno. La red debe estar completamente operativa durante la duración del contrato, que será utilizado para adelantar la evaluación y apropiación de la tecnología por parte de GTI. El proveedor asumirá todas las labores de O&amp;M requeridas para garantizar el funcionamiento correcto de la red."/>
    <n v="429925794"/>
    <n v="0"/>
    <n v="429925794"/>
    <s v="CONTRATADO"/>
    <d v="2021-12-31T00:00:00"/>
    <s v="JURÍDICA"/>
  </r>
  <r>
    <n v="1534"/>
    <x v="9"/>
    <s v="900-IP-0285-2021"/>
    <s v="300-AO-1300-2021"/>
    <s v="Suministro, instalción y puesta en marcha de equipos agitadores e isotermos para realizar ensayos en los laboratorios de Agua Potable y de Aguas Residuales de la UENAA"/>
    <n v="10903970"/>
    <n v="0"/>
    <n v="10903970"/>
    <s v="CONTRATADO"/>
    <d v="2021-10-07T00:00:00"/>
    <s v="JURÍDICA"/>
  </r>
  <r>
    <n v="1535"/>
    <x v="9"/>
    <s v="900-IP-0286-2021"/>
    <s v="300-AO-1403-2021"/>
    <s v="Suministro de lubricantes para todas las estaciones de bombeo de aguas lluvias y/o residuales."/>
    <n v="46095516"/>
    <n v="0"/>
    <n v="46095516"/>
    <s v="CONTRATADO"/>
    <d v="2021-11-09T00:00:00"/>
    <s v="JURÍDICA"/>
  </r>
  <r>
    <n v="1536"/>
    <x v="9"/>
    <s v="900-IP-0287-2021"/>
    <s v="500-AO-1684-2021"/>
    <s v="Mantenimiento preventivo y calibración de plotter."/>
    <n v="1901048"/>
    <n v="0"/>
    <n v="1901048"/>
    <s v="CONTRATADO"/>
    <s v="120 DÍAS"/>
    <s v="NATURAL"/>
  </r>
  <r>
    <n v="1537"/>
    <x v="9"/>
    <s v="900-IP-0288-2021"/>
    <s v="500-AO-1374-2021"/>
    <s v="Mantenimiento preventivo a equipos de rigidez dieléctrica y de prueba de guantes dieléctricos."/>
    <n v="9321410"/>
    <n v="0"/>
    <n v="9321410"/>
    <s v="CONTRATADO"/>
    <d v="2021-12-24T00:00:00"/>
    <s v="JURÍDICA"/>
  </r>
  <r>
    <n v="1538"/>
    <x v="9"/>
    <s v="900-IP-0289-2021"/>
    <s v="300-AO-1693-2021"/>
    <s v="Mantenimiento correctivo y preventivo para plotter unidad de ingeniería (incluye suministros y repuestos)"/>
    <n v="5598950"/>
    <n v="0"/>
    <n v="5598950"/>
    <s v="CONTRATADO"/>
    <s v="120 DÍAS"/>
    <s v="NATURAL"/>
  </r>
  <r>
    <n v="1539"/>
    <x v="9"/>
    <s v="900-IP-0290-2021"/>
    <s v="300-AO-1370-2021"/>
    <s v="Mantenimiento de equipo para fotocopiado de planos (incluye repuestos)"/>
    <n v="3400000"/>
    <n v="0"/>
    <n v="3400000"/>
    <s v="CONTRATADO"/>
    <d v="2021-11-11T00:00:00"/>
    <s v="JURÍDICA"/>
  </r>
  <r>
    <n v="1540"/>
    <x v="9"/>
    <s v="900-IP-0292-2021"/>
    <s v="400-AO-1337-2021"/>
    <s v="Contratar mano de obra y materiales para el mantenimiento, reparación, de los equipos que soportan y apoyan las actividades diarias del servicio de Telecomunicaciones, disponiendo de la mano de obra y repuestos necesarios para ello, de acuerdo a las especificaciones técnicas"/>
    <n v="69586440"/>
    <n v="0"/>
    <n v="69586440"/>
    <s v="CONTRATADO"/>
    <e v="#N/A"/>
    <s v="JURÍDICA"/>
  </r>
  <r>
    <n v="1541"/>
    <x v="9"/>
    <s v="900-IP-0293-2021"/>
    <s v="300-AO-1326-2021"/>
    <s v="Mantenimiento de equipos menores"/>
    <n v="274700076"/>
    <n v="0"/>
    <n v="274700076"/>
    <s v="CONTRATADO"/>
    <d v="2021-12-31T00:00:00"/>
    <s v="JURÍDICA"/>
  </r>
  <r>
    <n v="1542"/>
    <x v="9"/>
    <s v="900-IP-0295-2021"/>
    <s v="400-AO-1449-2021"/>
    <s v="Mano de obra y materiales para el servicio de adecuación y/o instalación del sistema de seguridad mecánico en las tapas circulares en concreto,con el fin de_x000a_proteger la red de acceso de EMCALI EICE ESP, de acuerdo a las especificaciones técnicas"/>
    <n v="199801000"/>
    <n v="0"/>
    <n v="199801000"/>
    <s v="CONTRATADO"/>
    <s v="45 DÍAS"/>
    <s v="JURÍDICA"/>
  </r>
  <r>
    <n v="1543"/>
    <x v="9"/>
    <s v="900-IP-0297-2021"/>
    <s v="400-AO-1361-2021"/>
    <s v="Suministro de elementos electronicos para el mantenimiento preventivo y correctivo de los equipos activos de las centrales telefónicas de_x000a_EMCALI EICE ESP."/>
    <n v="46771998"/>
    <n v="0"/>
    <n v="46771998"/>
    <s v="CONTRATADO"/>
    <d v="2021-12-31T00:00:00"/>
    <s v="JURÍDICA"/>
  </r>
  <r>
    <n v="1544"/>
    <x v="9"/>
    <s v="900-IP-0298-2021"/>
    <s v="300-AO-1396-2021"/>
    <s v="Reposición redes de alcantarillado tramos críticos reportados área operativa 2021 Barrio Unión de Vivienda Popular."/>
    <n v="391527009"/>
    <n v="0"/>
    <n v="391527009"/>
    <s v="CONTRATADO"/>
    <d v="2021-12-31T00:00:00"/>
    <s v="JURÍDICA"/>
  </r>
  <r>
    <n v="1545"/>
    <x v="9"/>
    <s v="900-IP-0299-2021"/>
    <s v="300-AO-1375-2021"/>
    <s v="Mantenimiento de Cubas de dosificación de quimicos planta de tratamiento de agua potable de Puerto Mallarino."/>
    <n v="290641344"/>
    <n v="0"/>
    <n v="290641344"/>
    <s v="CONTRATADO"/>
    <d v="2021-08-02T00:00:00"/>
    <s v="JURÍDICA"/>
  </r>
  <r>
    <n v="1546"/>
    <x v="9"/>
    <s v="900-IP-0300-2021"/>
    <s v="800-AO-1412-2021"/>
    <s v="Adquisición, instalación, configuración, integración y operación del sistema circuito cerrado de televisión CCTV Y control de acceso en la sede CAES de EMCALI EICE ESP."/>
    <n v="453869265"/>
    <n v="0"/>
    <n v="453869265"/>
    <s v="CONTRATADO"/>
    <d v="2021-12-31T00:00:00"/>
    <s v="JURÍDICA"/>
  </r>
  <r>
    <n v="1547"/>
    <x v="9"/>
    <s v="900-IP-0301-2021"/>
    <s v="500-AO-1385-2021"/>
    <s v="Suministro de probadores de transformador de distribución."/>
    <n v="39699947"/>
    <n v="0"/>
    <n v="39699947"/>
    <s v="CONTRATADO"/>
    <d v="2021-09-12T00:00:00"/>
    <s v="JURÍDICA"/>
  </r>
  <r>
    <n v="1548"/>
    <x v="9"/>
    <s v="900-IP-0305-2021"/>
    <s v="300-AO-1401-2021"/>
    <s v="Investigar los colectores pluviales con equipo de circuito cerrado de televisión e identificar los predios que presentan conexiones erradas de alcantarillado a la red pluvial."/>
    <n v="77178640"/>
    <n v="0"/>
    <n v="77178640"/>
    <s v="CONTRATADO"/>
    <d v="2021-10-06T00:00:00"/>
    <s v="JURÍDICA"/>
  </r>
  <r>
    <n v="1549"/>
    <x v="9"/>
    <s v="900-IP-0306-2021"/>
    <s v="200-AO-1532-2021"/>
    <s v="Contratar la adecuación de los sistemas comerciales de facturación, que incluyan las actividades de análisis, diseño, desarrollo, configuración, pruebas y documentación, con el fin de que Emcali pueda gestionar la emisión de la factura, de los clientes involucrados en el proyecto de telecomunicaciones de parcelaciones ( servicios LB,INT,TV)."/>
    <n v="388000000"/>
    <n v="0"/>
    <n v="388000000"/>
    <s v="CONTRATADO"/>
    <d v="2021-12-31T00:00:00"/>
    <s v="JURÍDICA"/>
  </r>
  <r>
    <n v="1550"/>
    <x v="9"/>
    <s v="900-IP-0307-2021"/>
    <s v="200-AO-1393-2021"/>
    <s v="Servicios especializados de diseño, análisis, pruebas y adaptación de la Blockchain EMCALI."/>
    <n v="277768000"/>
    <n v="0"/>
    <n v="277768000"/>
    <s v="CONTRATADO"/>
    <d v="2021-12-05T00:00:00"/>
    <s v="JURÍDICA"/>
  </r>
  <r>
    <n v="1551"/>
    <x v="9"/>
    <s v="900-IP-0308-2021"/>
    <s v="400-AO-1341-2021"/>
    <s v="Adquisicion de los servicios de Mantenimiento correctivo a equipos de presurización y unidades monitora sde la red primaria de cobre del servicio de telecomunicaciones de EMCALI EICE ESP"/>
    <n v="482999998"/>
    <n v="0"/>
    <n v="482999998"/>
    <s v="CONTRATADO"/>
    <d v="2021-12-24T00:00:00"/>
    <s v="JURÍDICA"/>
  </r>
  <r>
    <n v="1552"/>
    <x v="9"/>
    <s v="900-IP-0309-2021"/>
    <s v="500-AO-1539-2021"/>
    <s v="Mantenimiento a equipo de pruebas de medidores de energía eléctrica - EPM marca Landis y Gyr y estabilizadores asociados a cada EPM."/>
    <n v="23730536"/>
    <n v="0"/>
    <n v="23730536"/>
    <s v="CONTRATADO"/>
    <d v="2021-12-31T00:00:00"/>
    <s v="JURÍDICA"/>
  </r>
  <r>
    <n v="1553"/>
    <x v="9"/>
    <s v="900-IP-0310-2021"/>
    <s v="200-AO-1409-2021"/>
    <s v="Prestar servicios profesionales en una bolsa de tres mil cuatrocientas (3400) horas para soporte y desarrollo de funcionalidades sobre aplicaciones e integraciones implementadas en las siguienetes plataformas,lenguajes de programación: JavaScript, Java, PHP Base de datos: MySQL, Oracle, SQL, Servidores Web"/>
    <n v="212415000"/>
    <n v="0"/>
    <n v="212415000"/>
    <s v="CONTRATADO"/>
    <d v="2021-12-31T00:00:00"/>
    <s v="JURÍDICA"/>
  </r>
  <r>
    <n v="1554"/>
    <x v="9"/>
    <s v="900-IP-0312-2021"/>
    <s v="500-AO-1460-2021"/>
    <s v="Calibración de equipos de prueba de medidores de energía eléctrica en las magnitudes de tensión y corriente eléctrica alterna."/>
    <n v="70638400"/>
    <n v="0"/>
    <n v="70638400"/>
    <s v="CONTRATADO"/>
    <d v="2021-12-31T00:00:00"/>
    <s v="JURÍDICA"/>
  </r>
  <r>
    <n v="1555"/>
    <x v="9"/>
    <s v="900-IP-0313-2021"/>
    <s v="500-AO-1402-2021"/>
    <s v="Reparación y mantenimiento de motores de AC Y DC."/>
    <n v="19896800"/>
    <n v="0"/>
    <n v="19896800"/>
    <s v="CONTRATADO"/>
    <d v="2021-08-21T00:00:00"/>
    <s v="JURÍDICA"/>
  </r>
  <r>
    <n v="1556"/>
    <x v="9"/>
    <s v="900-IP-0314-2021"/>
    <s v="300-AO-1568-2021"/>
    <s v="Suministro de reactivos y materiales para realizar ensayos microbiológicos en el laboratorio de Agua Potable y Aguas Residuales."/>
    <n v="200016985"/>
    <n v="0"/>
    <n v="200016985"/>
    <s v="CONTRATADO"/>
    <d v="2021-11-08T00:00:00"/>
    <s v="JURÍDICA"/>
  </r>
  <r>
    <n v="1557"/>
    <x v="9"/>
    <s v="900-IP-0316-2021"/>
    <s v="300-AO-1348-2021"/>
    <s v="Mantenimiento equipos menores estaciones de bombeo de aguas lluvias y/o residuales."/>
    <n v="149626229"/>
    <n v="0"/>
    <n v="149626229"/>
    <s v="CONTRATADO"/>
    <d v="2021-10-21T00:00:00"/>
    <s v="JURÍDICA"/>
  </r>
  <r>
    <n v="1558"/>
    <x v="9"/>
    <s v="900-IP-0318-2021"/>
    <s v="400-AO-1459-2021"/>
    <s v="Mantenimiento a bancos de condensadores"/>
    <n v="11781000"/>
    <n v="0"/>
    <n v="11781000"/>
    <s v="CONTRATADO"/>
    <d v="2021-08-20T00:00:00"/>
    <s v="JURÍDICA"/>
  </r>
  <r>
    <n v="1559"/>
    <x v="9"/>
    <s v="900-IP-0319-2022"/>
    <s v="800-AO-1453-2021"/>
    <s v="Realizar el mantenimiento preventivo y correctivo a los equipos de linieria que hacen parte del Parque Automotor de EMCALI EICE ESP."/>
    <n v="205699000"/>
    <n v="0"/>
    <n v="205699000"/>
    <s v="CONTRATADO"/>
    <d v="2021-08-30T00:00:00"/>
    <s v="JURÍDICA"/>
  </r>
  <r>
    <n v="1560"/>
    <x v="9"/>
    <s v="900-IP-0320-2021"/>
    <s v="300-AO-1432-2021"/>
    <s v="Diseño de redes de alcantarillado requeridos en la ciudad de Cali año 2021"/>
    <n v="449914520"/>
    <n v="0"/>
    <n v="449914520"/>
    <s v="CONTRATADO"/>
    <d v="2021-12-31T00:00:00"/>
    <s v="JURÍDICA"/>
  </r>
  <r>
    <n v="1561"/>
    <x v="9"/>
    <s v="900-IP-0321-2021"/>
    <s v="300-AO-1398-2021"/>
    <s v="Mantenimiento preventivo y correctivo puntos de muestreo ubicados en la red de distribución de EMCALI EICE ESP."/>
    <n v="158500000"/>
    <n v="0"/>
    <n v="158500000"/>
    <s v="CONTRATADO"/>
    <d v="2021-10-13T00:00:00"/>
    <s v="JURÍDICA"/>
  </r>
  <r>
    <n v="1562"/>
    <x v="9"/>
    <s v="900-IP-0322-2021"/>
    <s v="300-AO-1447-2021"/>
    <s v="Suministro, montaje y puesta en marcha de un sistema de monitoreo continuo de calidad de agua en dos tanques de almacenamiento de EMCALI EICE ESP"/>
    <n v="199022740"/>
    <n v="0"/>
    <n v="199022740"/>
    <s v="CONTRATADO"/>
    <d v="2021-11-02T00:00:00"/>
    <s v="JURÍDICA"/>
  </r>
  <r>
    <n v="1563"/>
    <x v="9"/>
    <s v="900-IP-0323-2021"/>
    <s v="300-AO-1610-2021"/>
    <s v="Suministro de insumos necesarios para el laboratorio de medidores acueducto."/>
    <n v="1466502"/>
    <n v="0"/>
    <n v="1466502"/>
    <s v="CONTRATADO"/>
    <s v="120 DÍAS"/>
    <s v="JURÍDICA"/>
  </r>
  <r>
    <n v="1564"/>
    <x v="9"/>
    <s v="900-IP-0325-2021"/>
    <s v="200-AO-1603-2021"/>
    <s v="Prestación de servicios de un proveedor tecnológico autorizado por la dirección de impuestos y aduanas nacionales (DIAN) para la implementación y operación de la generación, transmisión y validación de los documentos soporte de pago de nómina electrónica y notas de ajuste del documento soporte de pago de nómina electrónica, configuración, pruebas, capacitación y documentación"/>
    <n v="37596314"/>
    <n v="0"/>
    <n v="37596314"/>
    <s v="CONTRATADO"/>
    <d v="2021-12-31T00:00:00"/>
    <s v="JURÍDICA"/>
  </r>
  <r>
    <n v="1565"/>
    <x v="9"/>
    <s v="900-IP-0326-2021"/>
    <s v="800-AO-1638-2021"/>
    <s v="Realizar el suministro e instalación de baterias nuevas, en la medida de la necesidad, para el Parque Automotor de EMCALIEICE ESP"/>
    <n v="177640700"/>
    <n v="0"/>
    <n v="177640700"/>
    <s v="CONTRATADO"/>
    <e v="#N/A"/>
    <s v="JURÍDICA"/>
  </r>
  <r>
    <n v="1566"/>
    <x v="9"/>
    <s v="900-IP-0327-2021"/>
    <s v="400-AO-1686-2021"/>
    <s v="Suministro de equipos MIKROTIK, HEWLETT-PACKARD, TP LINK, y complementarios, para instalación de soluciones corprativas en los diferentes accesos provistos por EMCALI EICE como fibra metro 2h y Gpon, Ethernet, conectividad y propagación WiFi, asi como los complementos necesarios para su funcionamiento y actualización de Switches, Routers, Acces Point, Modulos FSP, Patch cord especiales, Gabinetes para dispositivos de conectividad de alta disponibilidad, todos los cuales deben contar con certificación del fabricante que pueden ser comercializados en Colombia."/>
    <n v="430024320"/>
    <n v="0"/>
    <n v="430024320"/>
    <s v="CONTRATADO"/>
    <d v="2021-12-31T00:00:00"/>
    <s v="JURÍDICA"/>
  </r>
  <r>
    <n v="1567"/>
    <x v="9"/>
    <s v="900-IP-0329-2021"/>
    <s v="100-AO-1504-2021"/>
    <s v="Suministro de equipos para producción, edición audivisual y de diseño gráfico en la oficina de comunicaciones y relaciones públicas de EMCALI "/>
    <n v="64983520"/>
    <n v="0"/>
    <n v="64983520"/>
    <s v="CONTRATADO"/>
    <d v="2021-10-23T00:00:00"/>
    <s v="JURÍDICA"/>
  </r>
  <r>
    <n v="1568"/>
    <x v="9"/>
    <s v="900-IP-0331-2021"/>
    <s v="300-AO-1439-2021"/>
    <s v="Realizar la construcción de las unidades de almacenamiento de residuos - UAR, para los residuos sólidos ordinarios, Residuos Peligrosos - RESPEL y Residuos Metálicos, de la Planta de Tratamiento de Agua Potable - PTAP Puerto Mallarino."/>
    <n v="179883210"/>
    <n v="0"/>
    <n v="179883210"/>
    <s v="CONTRATADO"/>
    <d v="2021-11-02T00:00:00"/>
    <s v="JURÍDICA"/>
  </r>
  <r>
    <n v="1569"/>
    <x v="9"/>
    <s v="900-IP-0332-2021"/>
    <s v="400-AO-1399-2021"/>
    <s v="Soporte técnico, actualización y mantenimiento plataforma de Gestión de Redes de aaceso WIFI"/>
    <n v="12999998"/>
    <n v="0"/>
    <n v="12999998"/>
    <s v="CONTRATADO"/>
    <d v="2021-12-31T00:00:00"/>
    <s v="JURÍDICA"/>
  </r>
  <r>
    <n v="1570"/>
    <x v="9"/>
    <s v="900-IP-0333-2021"/>
    <s v="400-AO-1575-2021"/>
    <s v="Mantenimiento Correctivo Plantas de Emergencia de las centrales Telefónicas de EMCALI EICE ESP"/>
    <n v="68487302"/>
    <n v="0"/>
    <n v="68487302"/>
    <s v="CONTRATADO"/>
    <d v="2021-12-31T00:00:00"/>
    <s v="JURÍDICA"/>
  </r>
  <r>
    <n v="1571"/>
    <x v="9"/>
    <s v="900-IP-0334-2021"/>
    <s v="200-AO-1414"/>
    <s v="Prestar servicios profesionales especializados en tecnologías de la información y las comunicaciones, para realizar levantamiento de requerimientos, ejecutar análisis, diseño, desarrollo, pruebas, soporte de nivel 2 y mantenimiento del aplicativo OPEN SMART FLEX, incluyendo el servicio de capacitación a áreas funcionales, transferencia de conocimiento a áreas técnicas de sistemas, con la respectiva documentación técnica y funcional."/>
    <n v="298878490"/>
    <n v="0"/>
    <n v="298878490"/>
    <s v="CONTRATADO"/>
    <s v="150 DÍAS"/>
    <s v="JURÍDICA"/>
  </r>
  <r>
    <n v="1572"/>
    <x v="9"/>
    <s v="900-IP-0336-2021"/>
    <s v="800-AO-1570-2021"/>
    <s v="Suministro e instalación de una planta de emergencia para el almacén Central"/>
    <n v="160650000"/>
    <n v="0"/>
    <n v="160650000"/>
    <s v="CONTRATADO"/>
    <s v="60 DÍAS"/>
    <s v="JURÍDICA"/>
  </r>
  <r>
    <n v="1573"/>
    <x v="9"/>
    <s v="900-IP-0337-2021"/>
    <s v="300-AO-1509-2021"/>
    <s v="Reposición de tramos críticos acueducto sectores varios - Barrio Maracaibo"/>
    <n v="449642745"/>
    <n v="0"/>
    <n v="449642745"/>
    <s v="CONTRATADO"/>
    <d v="2021-12-09T00:00:00"/>
    <s v="JURÍDICA"/>
  </r>
  <r>
    <n v="1574"/>
    <x v="9"/>
    <s v="900-IP-0338-2021"/>
    <s v="300-AO-1580-2021"/>
    <s v="Reposición redes de acueducto Barrios Bosques del Limonar y Las Americas."/>
    <n v="432389925"/>
    <n v="0"/>
    <n v="432389925"/>
    <s v="CONTRATADO"/>
    <s v="120 DÍAS"/>
    <s v="JURÍDICA"/>
  </r>
  <r>
    <n v="1575"/>
    <x v="9"/>
    <s v="900-IP-0339-2021"/>
    <s v="300-AO-1605-2021"/>
    <s v="Mantenimiento del sistema de bombeo y compresores asociados al laboratorio de medidores Acueducto."/>
    <n v="16952740"/>
    <n v="0"/>
    <n v="16952740"/>
    <s v="CONTRATADO"/>
    <d v="2021-11-17T00:00:00"/>
    <s v="JURÍDICA"/>
  </r>
  <r>
    <n v="1576"/>
    <x v="9"/>
    <s v="900-IP-0340-2021"/>
    <s v="300-AO-1538-2021"/>
    <s v="Reposición redes de acueducto Barrio Tequendama"/>
    <n v="383189036"/>
    <n v="0"/>
    <n v="383189036"/>
    <s v="CONTRATADO"/>
    <d v="2021-12-18T00:00:00"/>
    <s v="JURÍDICA"/>
  </r>
  <r>
    <n v="1577"/>
    <x v="9"/>
    <s v="900-IP-0341-2021"/>
    <s v="300-AO-1577-2021"/>
    <s v="Servicio de estudios geotecnicos, geofisicos y geomorfologicos para el proyecto planta de potabilización del sur de la ciudad de Cali, incluye perforaciones y pozos de exploración"/>
    <n v="177640820"/>
    <n v="0"/>
    <n v="177640820"/>
    <s v="CONTRATADO"/>
    <d v="2021-12-31T00:00:00"/>
    <s v="JURÍDICA"/>
  </r>
  <r>
    <n v="1578"/>
    <x v="9"/>
    <s v="900-IP-0342-2021"/>
    <s v="300-AO-1609-2021"/>
    <s v="Calibración en sitio de RVM, rotametros y caudalimetros instalados en los bancos de calibración del laboratorio de medidores Acueducto."/>
    <n v="25858800"/>
    <n v="0"/>
    <n v="25858800"/>
    <s v="CONTRATADO"/>
    <d v="2021-12-10T00:00:00"/>
    <s v="JURÍDICA"/>
  </r>
  <r>
    <n v="1579"/>
    <x v="9"/>
    <s v="900-IP-0344-2021"/>
    <s v="800-AO-1428-2021"/>
    <s v="Suministrar los implementos deportivos, para los servidores públicos de EMCALI EICE ESP"/>
    <n v="62675198"/>
    <n v="0"/>
    <n v="62675198"/>
    <s v="CONTRATADO"/>
    <d v="2021-09-20T00:00:00"/>
    <s v="JURÍDICA"/>
  </r>
  <r>
    <n v="1580"/>
    <x v="9"/>
    <s v="900-IP-0346-2021"/>
    <s v="300-AO-1620-2021"/>
    <s v="Mantenimiento del sistema de variadores de velocidad del laboratorio de medidores Acueducto."/>
    <n v="1606500"/>
    <n v="0"/>
    <n v="1606500"/>
    <s v="CONTRATADO"/>
    <d v="2021-11-24T00:00:00"/>
    <s v="JURÍDICA"/>
  </r>
  <r>
    <n v="1581"/>
    <x v="9"/>
    <s v="900-IP-0347-2021"/>
    <s v="300-AO-1530-2021"/>
    <s v="Servicio de transporte y disposición final de arenas, hilazas y biosólidos generados en el tratamiento de las aguas residuales en la PTAR C."/>
    <n v="770672215"/>
    <n v="0"/>
    <n v="770672215"/>
    <s v="CONTRATADO"/>
    <d v="2021-11-10T00:00:00"/>
    <s v="JURÍDICA"/>
  </r>
  <r>
    <n v="1582"/>
    <x v="9"/>
    <s v="900-IP-0348-2021"/>
    <s v="500-AO-1536-2021"/>
    <s v="Suministro de oxigeno y acetileno"/>
    <n v="1166200"/>
    <n v="0"/>
    <n v="1166200"/>
    <s v="CONTRATADO"/>
    <d v="2021-12-31T00:00:00"/>
    <s v="JURÍDICA"/>
  </r>
  <r>
    <n v="1583"/>
    <x v="9"/>
    <s v="900-IP-0349-2021"/>
    <s v="500-AO-1537-2021"/>
    <s v="Calibración de Hidrómetro"/>
    <n v="1100750"/>
    <n v="0"/>
    <n v="1100750"/>
    <s v="CONTRATADO"/>
    <d v="2021-09-27T00:00:00"/>
    <s v="JURÍDICA"/>
  </r>
  <r>
    <n v="1584"/>
    <x v="9"/>
    <s v="900-IP-0350-2021"/>
    <s v="500-AO-1503-2021"/>
    <s v="Calibración equipo medidor de multiparámetros"/>
    <n v="1071000"/>
    <n v="0"/>
    <n v="1071000"/>
    <s v="CONTRATADO"/>
    <d v="2021-09-25T00:00:00"/>
    <s v="JURÍDICA"/>
  </r>
  <r>
    <n v="1585"/>
    <x v="9"/>
    <s v="900-IP-0351-2021"/>
    <s v="300-AO-1502-2021"/>
    <s v="Servicio de levantamientos topográficos plani-altimetricos para el proyecto planta de potabilización del sur de la ciudad de Cali."/>
    <n v="43316000"/>
    <n v="0"/>
    <n v="43316000"/>
    <s v="CONTRATADO"/>
    <d v="2021-09-15T00:00:00"/>
    <s v="JURÍDICA"/>
  </r>
  <r>
    <n v="1586"/>
    <x v="9"/>
    <s v="900-IP-035-2021"/>
    <s v="900-PS-0419-2021"/>
    <s v="Prestación de servicios profesionales para el apoyo en la ejecución y gestión del Abastecimiento Empresarial en las etapas de planeación, precontractual, contractual y post-contractual en la Gerencia de Área de Abastecimiento Empresarial de EMCALI E.I.C.E E.S.P"/>
    <n v="26348300"/>
    <n v="0"/>
    <n v="26348300"/>
    <s v="CONTRATADO"/>
    <s v="5 MESES"/>
    <s v="NATURAL"/>
  </r>
  <r>
    <n v="1587"/>
    <x v="9"/>
    <s v="900-IP-0353-2021"/>
    <s v="500-AO-1576-2021"/>
    <s v="Reparación de contactos fijos y moviles de seccionadores instalados en las bahias de 34.5 y/o 13.2 KV de las subestaciones de ENERGÍA del SDL de EMCALI."/>
    <n v="17151470"/>
    <n v="0"/>
    <n v="17151470"/>
    <s v="CONTRATADO"/>
    <d v="2021-09-06T00:00:00"/>
    <s v="JURÍDICA"/>
  </r>
  <r>
    <n v="1588"/>
    <x v="9"/>
    <s v="900-IP-0354-2021"/>
    <s v="500-AO-1612-2021"/>
    <s v="Suministro de fusibles tipo Bayoneta y de tecnología combinada."/>
    <n v="45979220"/>
    <n v="0"/>
    <n v="45979220"/>
    <s v="CONTRATADO"/>
    <d v="2021-11-10T00:00:00"/>
    <s v="JURÍDICA"/>
  </r>
  <r>
    <n v="1589"/>
    <x v="9"/>
    <s v="900-IP-0355-2021"/>
    <s v="500-AO-1613-2021"/>
    <s v="Suministro de herramienta seccionadora de carga portatil."/>
    <n v="40067300"/>
    <n v="0"/>
    <n v="40067300"/>
    <s v="CONTRATADO"/>
    <d v="2021-10-31T00:00:00"/>
    <s v="JURÍDICA"/>
  </r>
  <r>
    <n v="1590"/>
    <x v="9"/>
    <s v="900-IP-0356-2021"/>
    <s v="400-AO-1581-2021"/>
    <s v="Soporte técnico requerido para la operación,  administración y manejo de la plataforma, incluyendo transferencia de conocimiento hacia el personal encargado de Zabbix en EMCALI EICE ESP."/>
    <n v="84388528"/>
    <n v="0"/>
    <n v="84388528"/>
    <s v="CONTRATADO"/>
    <d v="2021-09-18T00:00:00"/>
    <s v="JURÍDICA"/>
  </r>
  <r>
    <n v="1591"/>
    <x v="9"/>
    <s v="900-IP-0358-2021"/>
    <s v="200-AO-1431-2021"/>
    <s v="Compra de máquinas lectoras e impresoras para el proceso de Facturación en Sitio."/>
    <n v="448859600"/>
    <n v="0"/>
    <n v="448859600"/>
    <s v="CONTRATADO"/>
    <d v="2021-10-06T00:00:00"/>
    <s v="JURÍDICA"/>
  </r>
  <r>
    <n v="1592"/>
    <x v="9"/>
    <s v="900-IP-0361-2021"/>
    <s v="300-AO-1700-2021"/>
    <s v="Adecuar el sistema de abastecimiento y distribución de agua en la bocatoma de la PTAP La Reforma."/>
    <n v="14996975"/>
    <n v="0"/>
    <n v="14996975"/>
    <s v="CONTRATADO"/>
    <s v="60 DÍAS"/>
    <s v="JURÍDICA"/>
  </r>
  <r>
    <n v="1593"/>
    <x v="9"/>
    <s v="900-IP-0362-2022"/>
    <s v="400-AO-1579-2021"/>
    <s v="Mantenimiento correctivo de Transferencias Automaticas de las Centrales Telefónicas de EMCALI EICE ESP."/>
    <n v="68863839"/>
    <n v="0"/>
    <n v="68863839"/>
    <s v="CONTRATADO"/>
    <s v="90 DÍAS"/>
    <s v="JURÍDICA"/>
  </r>
  <r>
    <n v="1594"/>
    <x v="9"/>
    <s v="900-IP-0363-2021"/>
    <s v="900-PS-1475-2021"/>
    <s v="Prestación de servicios profesionales para el apoyo en la ejecución y gestión de Abastecimiento Empresarial en las etapas de planeación, precontractual, contractual y post-contractual en la Gerencia de Área de Abastecimiento Empresarial de EMCALI E.I.C.E E.S.P  "/>
    <n v="27500000"/>
    <n v="0"/>
    <n v="27500000"/>
    <s v="CONTRATADO"/>
    <s v="7 MESES"/>
    <s v="NATURAL"/>
  </r>
  <r>
    <n v="1595"/>
    <x v="9"/>
    <s v="900-IP-0364-2021"/>
    <s v="900-PS-1474-2021"/>
    <s v="Prestación de servicios profesionales para el apoyo en la ejecución y gestión del Abastecimiento Empresarial en las etapas de planeación, precontractual, contractual y post-contractual en la Gerencia de Área de Abastecimiento Empresarial de EMCALI E.I.C.E E.S.P"/>
    <n v="27640388"/>
    <n v="0"/>
    <n v="27640388"/>
    <s v="CONTRATADO"/>
    <s v="7 MESES"/>
    <s v="NATURAL"/>
  </r>
  <r>
    <n v="1596"/>
    <x v="9"/>
    <s v="900-IP-0365-2021"/>
    <s v="900-PS-1473-2021"/>
    <s v="Prestacion de servicios profesionales de asesoria en la ejecucion y gestion del abastecimiento empresarial en las etapas de planeacion, precontractual,contractual y pos contractual en la Gerencia de área de Abastecimiento Empresarial._x000a__x000a_"/>
    <n v="39050000"/>
    <n v="0"/>
    <n v="39050000"/>
    <s v="CONTRATADO"/>
    <s v="7 MESES"/>
    <s v="NATURAL"/>
  </r>
  <r>
    <n v="1597"/>
    <x v="9"/>
    <s v="900-IP-0366-2021"/>
    <s v="900-PS-1462-2021"/>
    <s v="Prestación de servicios  profesionales de asesoría en la ejecución y gestión del Abastecimiento Empresarial en las etapas de planeación, precontractual, contractual y post-contractual en la Gerencia de Área de Abastecimiento Empresarial de EMCALI E.I.C.E E.S.P "/>
    <n v="38500000"/>
    <n v="0"/>
    <n v="38500000"/>
    <s v="CONTRATADO"/>
    <s v="7 MESES"/>
    <s v="NATURAL"/>
  </r>
  <r>
    <n v="1598"/>
    <x v="9"/>
    <s v="900-IP-0367-2021"/>
    <s v="900-PS-1476-2021"/>
    <s v="Prestacion de servicios profesionales de asesoria en la ejecucion y gestion del abastecimiento empresarial en las etapas de planeacion, precontractual,contractual y pos contractual en la Gerencia de área de Abastecimiento Empresarial._x000a__x000a_"/>
    <n v="41250000"/>
    <n v="0"/>
    <n v="41250000"/>
    <s v="CONTRATADO"/>
    <s v="7 MESES"/>
    <s v="NATURAL"/>
  </r>
  <r>
    <n v="1599"/>
    <x v="9"/>
    <s v="900-IP-0368-2021"/>
    <s v="300-AO-1614-2021"/>
    <s v="Reposición redes de alcantarillado parque de la Música."/>
    <n v="418825052"/>
    <n v="0"/>
    <n v="418825052"/>
    <s v="CONTRATADO"/>
    <s v="120 DÍAS"/>
    <s v="JURÍDICA"/>
  </r>
  <r>
    <n v="1600"/>
    <x v="9"/>
    <s v="900-IP-0369-2021"/>
    <s v="200-AO-1533-2021"/>
    <s v="Implementar un sistema informático complementario entre Open Smart Flex y OnBase, para la automatización de la gestión del proceso de Peticiones, Quejas, Reclamos y Sugerencias (PQRS), que brinde mayor sistematización, apoyo y homogenización al tratamiento de la información, en los canales de comunicación con los que EMCALI interactúa con sus clientes; facilitando obtener mejores tiempos de respuesta en alineación con los lineamientos contemplados en el Manual de Gobierno Digital ver 7 abril 2019."/>
    <n v="405000000"/>
    <n v="0"/>
    <n v="405000000"/>
    <s v="CONTRATADO"/>
    <d v="2021-12-31T00:00:00"/>
    <s v="JURÍDICA"/>
  </r>
  <r>
    <n v="1601"/>
    <x v="9"/>
    <s v="900-IP-0370-2021"/>
    <s v="200-AO-1535-2021"/>
    <s v="Adecuar las plataformas y sistemas de atención para clientes, vendedores e instaladores que permitan que los procesos de instalación y soporte se integren con los contratos de expansión de la nueva infraestructura en la tecnología FTTH."/>
    <n v="430000000"/>
    <n v="0"/>
    <n v="430000000"/>
    <s v="CONTRATADO"/>
    <d v="2021-12-31T00:00:00"/>
    <s v="JURÍDICA"/>
  </r>
  <r>
    <n v="1602"/>
    <x v="9"/>
    <s v="900-IP-0371-2021"/>
    <s v="400-AO-1735-2021"/>
    <s v="Suministro de postes de cemento y metalicos, para mantenimiento y expansión de la red área de cobre y fibra optica."/>
    <n v="15961875"/>
    <n v="0"/>
    <n v="15961875"/>
    <s v="CONTRATADO"/>
    <d v="2021-11-15T00:00:00"/>
    <s v="JURÍDICA"/>
  </r>
  <r>
    <n v="1603"/>
    <x v="9"/>
    <s v="900-IP-0373-2021"/>
    <s v="800-AO-1992-2021"/>
    <s v="Compra de elementos de aseo y cafeteria para EMCALI EICE ESP."/>
    <n v="28839998"/>
    <n v="0"/>
    <n v="28839998"/>
    <s v="CONTRATADO"/>
    <e v="#N/A"/>
    <s v="JURÍDICA"/>
  </r>
  <r>
    <n v="1604"/>
    <x v="9"/>
    <s v="900-IP-0375-2021"/>
    <s v="800-AO-1690-2021"/>
    <s v="Reparación y mantenimiento ventaneria y obras complementarias en el piso 10 del Edificio Boulevard del Río."/>
    <n v="59153624"/>
    <n v="0"/>
    <n v="59153624"/>
    <s v="CONTRATADO"/>
    <s v="90 DÍAS"/>
    <s v="JURÍDICA"/>
  </r>
  <r>
    <n v="1605"/>
    <x v="9"/>
    <s v="900-IP-0376-2021"/>
    <s v="500-AO-1608-2021"/>
    <s v="Suministro de vehículo 100% Eléctricos con base en las especificaciones técnicas."/>
    <n v="415525222"/>
    <n v="0"/>
    <n v="415525222"/>
    <s v="CONTRATADO"/>
    <d v="2021-12-31T00:00:00"/>
    <s v="JURÍDICA"/>
  </r>
  <r>
    <n v="1606"/>
    <x v="9"/>
    <s v="900-IP-0377-2021"/>
    <s v="400-AO-1871-2021"/>
    <s v="Suministro e implementación con instalación, actualización del firmware y software que sea requerido, configuración, integración, pruebas y puesta en servicio de: Cuatro (4) tarjetas de línea, módulos ópticos de 10 Gbp/s ODF´s con su respectivo pre cableado y cableado; con el fin de incrementar la cantidad de interfaces a 10 Gbp/s en dos (2) equipos de la serie S12704 Marca  Huawei, ubicados en los nodos de telecomunicaciones de la GUENTIC, Colón y Guabito respectivamente."/>
    <n v="325151331"/>
    <n v="0"/>
    <n v="325151331"/>
    <s v="CONTRATADO"/>
    <d v="2021-12-31T00:00:00"/>
    <s v="JURÍDICA"/>
  </r>
  <r>
    <n v="1607"/>
    <x v="9"/>
    <s v="900-IP-0379-2021"/>
    <s v="200-AO-1585-2021"/>
    <s v="Renovación del derecho al uso de la licencia del softwarepara 3000 estaciones de trabajo y servidores del antivirus KaspersKy Endpoint Security for Business - Select Latin America Edition, por un periodo de tres (3) años."/>
    <n v="371836920"/>
    <n v="0"/>
    <n v="371836920"/>
    <s v="CONTRATADO"/>
    <d v="2021-11-02T00:00:00"/>
    <s v="JURÍDICA"/>
  </r>
  <r>
    <n v="1608"/>
    <x v="9"/>
    <s v="900-IP-0380-2021"/>
    <s v="200-AO-1534-2021"/>
    <s v="Contratar los servicios de implementación, configuración, operación, monitoreo y soporte de los servidores y servicios de AWS que hacen parte integral del equipamiento tecnológico de la Entidad."/>
    <n v="378926405"/>
    <n v="0"/>
    <n v="378926405"/>
    <s v="CONTRATADO"/>
    <d v="2021-12-31T00:00:00"/>
    <s v="JURÍDICA"/>
  </r>
  <r>
    <n v="1609"/>
    <x v="9"/>
    <s v="900-IP-0381-2021"/>
    <s v="400-AO-1643-2021"/>
    <s v="Mantenimiento preventivo y correctivo a las Motobombas de los Sótanos de los Edificios de las Centrales Telefónicas de EMCALI EICE ESP"/>
    <n v="18718700"/>
    <n v="0"/>
    <n v="18718700"/>
    <s v="CONTRATADO"/>
    <d v="2021-11-24T00:00:00"/>
    <s v="JURÍDICA"/>
  </r>
  <r>
    <n v="1610"/>
    <x v="9"/>
    <s v="900-IP-0387-2021"/>
    <s v="800-AO-1622-2021"/>
    <s v="Realizar el mantenimiento preventivo y correctivo de los equipos de maquinaria amarilla marca CATERPILLAR, propiedad de EMCALI EICE ESP."/>
    <n v="200000000"/>
    <n v="0"/>
    <n v="200000000"/>
    <s v="CONTRATADO"/>
    <d v="2021-09-30T00:00:00"/>
    <s v="JURÍDICA"/>
  </r>
  <r>
    <n v="1611"/>
    <x v="9"/>
    <s v="900-IP-0390-2021"/>
    <s v="500-AO-1656-2021"/>
    <s v="Suministro de cintas eléctricas"/>
    <n v="38481982"/>
    <n v="0"/>
    <n v="38481982"/>
    <s v="CONTRATADO"/>
    <s v="60 DÍAS"/>
    <s v="JURÍDICA"/>
  </r>
  <r>
    <n v="1612"/>
    <x v="9"/>
    <s v="900-IP-0391-2021"/>
    <s v="400-AO-1685-2021"/>
    <s v="Renovación de licencias y soporte técnico al firewall de nueva generación (NGFW) Fortigate 3240 C MASTER-FGEMCALI_GUABITO Y SLAVE-FGEMCALI_COLON"/>
    <n v="143853862"/>
    <n v="0"/>
    <n v="143853862"/>
    <s v="CONTRATADO"/>
    <s v="30 DÍAS"/>
    <s v="JURÍDICA"/>
  </r>
  <r>
    <n v="1613"/>
    <x v="9"/>
    <s v="900-IP-0392-2021"/>
    <s v="400-AO-1641-2021"/>
    <s v="Compra de equipos de sistema de visualización para el NOC."/>
    <n v="112934651"/>
    <n v="0"/>
    <n v="112934651"/>
    <s v="CONTRATADO"/>
    <d v="2021-10-15T00:00:00"/>
    <s v="JURÍDICA"/>
  </r>
  <r>
    <n v="1614"/>
    <x v="9"/>
    <s v="900-IP-0393-2021"/>
    <s v="400-AO-1958-2021"/>
    <s v="Soporte y mantenimiento técnico especializado para los Datacenter de Limonar y San Fernando de EMCALI EICE ESP."/>
    <n v="1407920576"/>
    <n v="0"/>
    <n v="1407920576"/>
    <s v="CONTRATADO"/>
    <s v="30 DÍAS"/>
    <s v="JURÍDICA"/>
  </r>
  <r>
    <n v="1615"/>
    <x v="9"/>
    <s v="900-IP-0395-2021"/>
    <s v="200-AO-1668-2021"/>
    <s v="Contratar la adquisición del soporte y licenciamiento a un (1) año para los Routers CISCO ISR4331 Y ASR1001 que prestan servicios a clientes RUAV de Emcali."/>
    <n v="159553542"/>
    <n v="0"/>
    <n v="159553542"/>
    <s v="CONTRATADO"/>
    <d v="2021-11-23T00:00:00"/>
    <s v="JURÍDICA"/>
  </r>
  <r>
    <n v="1616"/>
    <x v="9"/>
    <s v="900-IP-0396-2021"/>
    <s v="300-AO-1689-2021"/>
    <s v="Suministro de reactivos, elementos y materiales para los laboratorios de Ensayos de la UENAA"/>
    <n v="268420117"/>
    <n v="0"/>
    <n v="268420117"/>
    <s v="CONTRATADO"/>
    <d v="2021-11-30T00:00:00"/>
    <s v="JURÍDICA"/>
  </r>
  <r>
    <n v="1617"/>
    <x v="9"/>
    <s v="900-IP-0498-2021"/>
    <s v="200-AO-2111-2021"/>
    <s v="Realizar servicio de configuración de &quot;Gateway de integración loT para la infraestructura AMI&quot;"/>
    <n v="385000000"/>
    <n v="0"/>
    <n v="385000000"/>
    <s v="CONTRATADO"/>
    <d v="2022-12-30T00:00:00"/>
    <s v="JURÍDICA"/>
  </r>
  <r>
    <n v="1618"/>
    <x v="9"/>
    <s v="900-IP-0400-2021"/>
    <s v="500-AO-1868-2021"/>
    <s v="Suministro DDP Y configuración de medidores ION SCHNEIDER 92040 para la calidad de la energía en subestaciones, Clase A, de acuerdo con especificaciones técnicas Anexas."/>
    <n v="897156470"/>
    <n v="0"/>
    <n v="897156470"/>
    <s v="CONTRATADO"/>
    <s v="60 DÍAS"/>
    <s v="JURÍDICA"/>
  </r>
  <r>
    <n v="1619"/>
    <x v="9"/>
    <s v="900-IP-0401-2021"/>
    <s v="500-AO-1726-2021"/>
    <s v="Suministro de fuente para remota de subestaciÓn CDS"/>
    <n v="17999997"/>
    <n v="0"/>
    <n v="17999997"/>
    <s v="CONTRATADO"/>
    <s v="60 DÍAS"/>
    <s v="JURÍDICA"/>
  </r>
  <r>
    <n v="1620"/>
    <x v="9"/>
    <s v="900-IP-0402-2021"/>
    <s v="500-AO-1792-2021"/>
    <s v="Mantenimiento preventivo a equipo cromatografo de gases"/>
    <n v="18547340"/>
    <n v="0"/>
    <n v="18547340"/>
    <s v="CONTRATADO"/>
    <s v="120 DÍAS"/>
    <s v="JURÍDICA"/>
  </r>
  <r>
    <n v="1621"/>
    <x v="9"/>
    <s v="900-IP-0404-2021"/>
    <s v="500-AO-1642-2021"/>
    <s v="Mantenimiento preventivo a compresores de Aire"/>
    <n v="1699320"/>
    <n v="0"/>
    <n v="1699320"/>
    <s v="CONTRATADO"/>
    <d v="2021-11-10T00:00:00"/>
    <s v="JURÍDICA"/>
  </r>
  <r>
    <n v="1622"/>
    <x v="9"/>
    <s v="900-IP-0405-2021"/>
    <s v="500-AO-1733-2021"/>
    <s v="Realizar la ejecución de pruebas de rutina en sitio para equipos auxiliares de medida (TCs y TPs) instalados en niveles de tensión de II, III Y IV asociados a los sistemas de medición de energía de las fronteras comerciales."/>
    <n v="55311200"/>
    <n v="0"/>
    <n v="55311200"/>
    <s v="CONTRATADO"/>
    <d v="2021-12-31T00:00:00"/>
    <s v="JURÍDICA"/>
  </r>
  <r>
    <n v="1623"/>
    <x v="9"/>
    <s v="900-IP-0406-2021"/>
    <s v="500-AO-1673-2021"/>
    <s v="Suministro de Modems Celular Network Router"/>
    <n v="7837316"/>
    <n v="0"/>
    <n v="7837316"/>
    <s v="CONTRATADO"/>
    <d v="2021-10-23T00:00:00"/>
    <s v="JURÍDICA"/>
  </r>
  <r>
    <n v="1624"/>
    <x v="9"/>
    <s v="900-IP-0407-2021"/>
    <s v="400-AO-1774-2021"/>
    <s v="Suministro e instalación de cuatro (4) tarjetas de línea y módulos ópticos a 100 Gbp/s y el cableado respectivo, en dos (2) equipos de la serie S12704 Marca Huawei (Switches del core de transporte RMS2.0 - Red Multiservicios 2,0), para migrar a 100 Gbp/s la capacidad de interconexión con los dos (2) equipos serie MX480 (enrutadores de borde del core de internet). y CDN´s (Content Delivery Network)."/>
    <n v="426460338"/>
    <n v="0"/>
    <n v="426460338"/>
    <s v="CONTRATADO"/>
    <d v="2021-12-31T00:00:00"/>
    <s v="JURÍDICA"/>
  </r>
  <r>
    <n v="1625"/>
    <x v="9"/>
    <s v="900-IP-0408-2021"/>
    <s v="800-AO-1817-2021"/>
    <s v="Compra de papel fotocopia blanco laser tamaño carta y oficio de 75 gramos con logo de EMCALI y sin logo."/>
    <n v="66402571"/>
    <n v="0"/>
    <n v="66402571"/>
    <s v="CONTRATADO"/>
    <d v="2021-11-30T00:00:00"/>
    <s v="JURÍDICA"/>
  </r>
  <r>
    <n v="1626"/>
    <x v="9"/>
    <s v="900-IP-0409-2021"/>
    <s v="400-AO-1704-2021"/>
    <s v="Suministro de reguladores electrónicos conmutación por triacas"/>
    <n v="6860826"/>
    <n v="0"/>
    <n v="6860826"/>
    <s v="CONTRATADO"/>
    <d v="2021-10-15T00:00:00"/>
    <s v="JURÍDICA"/>
  </r>
  <r>
    <n v="1627"/>
    <x v="9"/>
    <s v="900-IP-0411-2021"/>
    <s v="300-AO-1754-2021"/>
    <s v="Construcción de la Unidad de Almacenamiento de Residuos - UAR, para los residuos Sólidos Peligrosos RESPEL de las estaciones de bombeo de aguas residuales y lluvias."/>
    <n v="112359328"/>
    <n v="0"/>
    <n v="112359328"/>
    <s v="CONTRATADO"/>
    <s v="90 DÍAS"/>
    <s v="JURÍDICA"/>
  </r>
  <r>
    <n v="1628"/>
    <x v="9"/>
    <s v="900-IP-0412-2021"/>
    <s v="100-AO-1757-2021"/>
    <s v="Compra de una (1) Motosierra cilindrada en 91,1 CC, 90 CM de espada, 7,24 HP de potencia, peso de alrededor de 7,5 KG, apto para trabajo pesado y realizar labores de mantenimiento y restauración en los predios de conservación de EMCALI."/>
    <n v="2810000"/>
    <n v="0"/>
    <n v="2810000"/>
    <s v="CONTRATADO"/>
    <d v="2021-12-13T00:00:00"/>
    <s v="JURÍDICA"/>
  </r>
  <r>
    <n v="1629"/>
    <x v="9"/>
    <s v="900-IP-0413-2021"/>
    <s v="400-AO-1826-2021"/>
    <s v="Realizar las actividades de mantenimiento y calibración del plotter HP T1100, incluyendo repuestos y suministros de papel, para la Sub Gerencia de Desarrollo Tecnologico de la GUENTIC."/>
    <n v="4170950"/>
    <n v="0"/>
    <n v="4170950"/>
    <s v="CONTRATADO"/>
    <d v="2021-11-14T00:00:00"/>
    <s v="NATURAL"/>
  </r>
  <r>
    <n v="1630"/>
    <x v="9"/>
    <s v="900-IP-0414-2021"/>
    <s v="800-AO-1772-2021"/>
    <s v="Realizar los diseños técnicos y arquitectónicos, detallar el presupuesto y especificaciones técnicas para el Archivo y Almacen Central de EMCALI."/>
    <n v="448000761"/>
    <n v="0"/>
    <n v="448000761"/>
    <s v="CONTRATADO"/>
    <s v="90 DÍAS"/>
    <s v="JURÍDICA"/>
  </r>
  <r>
    <n v="1631"/>
    <x v="9"/>
    <s v="900-IP-0415-2021"/>
    <s v="500-AO-1818-2021"/>
    <s v="Publicación del Plan de Invesión del Distribuidor de la UENE."/>
    <n v="3690000"/>
    <n v="0"/>
    <n v="3690000"/>
    <s v="CONTRATADO"/>
    <d v="2021-12-31T00:00:00"/>
    <s v="JURÍDICA"/>
  </r>
  <r>
    <n v="1632"/>
    <x v="9"/>
    <s v="900-IP-0416-2021"/>
    <s v="800-AO-1674-2021"/>
    <s v="Realizar las actividades necesarias para la impermeabilización de la Terraza de 2do Piso del CAM Torre Emcali."/>
    <n v="334788249"/>
    <n v="0"/>
    <n v="334788249"/>
    <s v="CONTRATADO"/>
    <s v="60 DÍAS"/>
    <s v="JURÍDICA"/>
  </r>
  <r>
    <n v="1633"/>
    <x v="9"/>
    <s v="900-IP-0418-2021"/>
    <s v="400-AO-1949-2021"/>
    <s v="Prestación de servicios de soporte técnico, actualización y mantenimiento que incluya atención de emergencias 7 x 24, así como la aplicación de release, parches de Software y Firmware liberados por el fabricante de los Routers JUNIPER MX480, PDUs y NetworkAIR ADU que hacen parte de los equipos de borde que interconectan con los canales internacionales de EMCALI EICE ESP"/>
    <n v="356923086"/>
    <n v="0"/>
    <n v="356923086"/>
    <s v="CONTRATADO"/>
    <s v="30 DÍAS"/>
    <s v="JURÍDICA"/>
  </r>
  <r>
    <n v="1634"/>
    <x v="9"/>
    <s v="900-IP-0421-2021"/>
    <s v="800-AO-1974-2021"/>
    <s v="Compra de articulos de papelería, útiles de escritorio y oficina para la dependencia de emEMCALI EICE ESP"/>
    <n v="176206427"/>
    <n v="0"/>
    <n v="176206427"/>
    <s v="CONTRATADO"/>
    <d v="2021-12-10T00:00:00"/>
    <s v="JURÍDICA"/>
  </r>
  <r>
    <n v="1635"/>
    <x v="9"/>
    <s v="900-IP-0423-2021"/>
    <s v="500-AO-1886-2021"/>
    <s v="Suministro de gases patron para Cromatografia"/>
    <n v="10304043"/>
    <n v="0"/>
    <n v="10304043"/>
    <s v="CONTRATADO"/>
    <s v="60 DÍAS"/>
    <s v="JURÍDICA"/>
  </r>
  <r>
    <n v="1636"/>
    <x v="9"/>
    <s v="900-IP-0424-2021"/>
    <s v="300-AO-1786-2021"/>
    <s v="Mantenimiento general del sistema de ingreso al área de calibarción, ajuste y almacenamiento."/>
    <n v="1469412"/>
    <n v="0"/>
    <n v="1469412"/>
    <s v="CONTRATADO"/>
    <s v="90 DÍAS"/>
    <s v="JURÍDICA"/>
  </r>
  <r>
    <n v="1637"/>
    <x v="9"/>
    <s v="900-IP-0427-2021"/>
    <s v="100-AO-1736-2021"/>
    <s v="Prestar los servicios para la Gestión Integral de Residuos Peligrosos - RESPEL, chatarra y activos Inservibles, lo cual incluye la recolección, cargue, transporte, manipulación, almacenamiento temporal, aprovechamiento, tratamiento y/o disposición final, de manera segura y ambientalmente adecuada de residuos peligrosos y excedentes industriales propios de las actividades de los macroprocesos de EMCALI, además la compraventa entre las partes, de aquellos excedentes susceptibles de aprovechamiento, que hayan sido previamente declarados obsoletos e inservibles para la empresa."/>
    <n v="132150869"/>
    <n v="0"/>
    <n v="132150869"/>
    <s v="CONTRATADO"/>
    <d v="2021-12-31T00:00:00"/>
    <s v="JURÍDICA"/>
  </r>
  <r>
    <n v="1638"/>
    <x v="9"/>
    <s v="900-IP-0428-2021"/>
    <s v="500-AO-1776-2021"/>
    <s v="Suministro de licencias software de lectura Prime Energy Suite"/>
    <n v="152692916"/>
    <n v="0"/>
    <n v="152692916"/>
    <s v="CONTRATADO"/>
    <d v="2021-12-30T00:00:00"/>
    <s v="JURÍDICA"/>
  </r>
  <r>
    <n v="1639"/>
    <x v="9"/>
    <s v="900-IP-0429-2021"/>
    <s v="900-PS-1737-2021"/>
    <s v="Prestación de servicios de apoyo técnico de los procesos administrativos de la Gerencia de Área de Abastecimiento Empresarial de EMCALI E.I.C.E E.S.P."/>
    <n v="11440476"/>
    <n v="0"/>
    <n v="11440476"/>
    <s v="CONTRATADO"/>
    <s v="4 MESES"/>
    <s v="NATURAL"/>
  </r>
  <r>
    <n v="1640"/>
    <x v="9"/>
    <s v="900-IP-0430-2021"/>
    <s v="300-AO-1756-2021"/>
    <s v="Realizar Mantenimiento correctivo al equipo notrógeno total  marca Shimadzu."/>
    <n v="7790454"/>
    <n v="0"/>
    <n v="7790454"/>
    <s v="CONTRATADO"/>
    <s v="30 DÍAS"/>
    <s v="JURÍDICA"/>
  </r>
  <r>
    <n v="1641"/>
    <x v="9"/>
    <s v="900-IP-0431-2021"/>
    <s v="300-AO-1771-2021"/>
    <s v="Mantenimiento de Motor de la puerta de entrada automóviles del Centro Control Maestro"/>
    <n v="2999043"/>
    <n v="0"/>
    <n v="2999043"/>
    <s v="CONTRATADO"/>
    <s v="60 DÍAS"/>
    <s v="JURÍDICA"/>
  </r>
  <r>
    <n v="1642"/>
    <x v="9"/>
    <s v="900-IP-0432-2021"/>
    <s v="500-AO-1863-2021"/>
    <s v="Suministro de Pertigas en fibra de vidrio"/>
    <n v="42840000"/>
    <n v="0"/>
    <n v="42840000"/>
    <s v="CONTRATADO"/>
    <s v="60 DÍAS"/>
    <s v="JURÍDICA"/>
  </r>
  <r>
    <n v="1643"/>
    <x v="9"/>
    <s v="900-IP-0433-2021"/>
    <s v="500-AO-1816-2021"/>
    <s v="Suministro de manometros para medir gas SF6"/>
    <n v="2320500"/>
    <n v="0"/>
    <n v="2320500"/>
    <s v="CONTRATADO"/>
    <s v="60 DÍAS"/>
    <s v="JURÍDICA"/>
  </r>
  <r>
    <n v="1644"/>
    <x v="9"/>
    <s v="900-IP-0437-2021"/>
    <s v="900-AO-1732-2021"/>
    <s v="Contratar la prestación del servicio administrativo y manejo de inventarios, mediante la operación de almacenamiento, custodia y distribución de aquellos bienes que son de propiedad de EMCALI."/>
    <n v="262515599"/>
    <n v="0"/>
    <n v="262515599"/>
    <s v="CONTRATADO"/>
    <d v="2021-12-31T00:00:00"/>
    <s v="JURÍDICA"/>
  </r>
  <r>
    <n v="1645"/>
    <x v="9"/>
    <s v="900-IP-0438-2021"/>
    <s v="300-AO-1788-2021"/>
    <s v="Suministro e instalación de actuadores para la Planta de Tratamiento de Agua Potable de Puerto Mallarino."/>
    <n v="3469691211"/>
    <n v="0"/>
    <n v="3469691211"/>
    <s v="CONTRATADO"/>
    <e v="#N/A"/>
    <s v="JURÍDICA"/>
  </r>
  <r>
    <n v="1646"/>
    <x v="9"/>
    <s v="900-IP-0439-2021"/>
    <s v="300-AO-1797-2021"/>
    <s v="Automatización y actualización Bancos de Calibración Coltavira"/>
    <n v="194086858"/>
    <n v="0"/>
    <n v="194086858"/>
    <s v="CONTRATADO"/>
    <e v="#N/A"/>
    <s v="JURÍDICA"/>
  </r>
  <r>
    <n v="1647"/>
    <x v="9"/>
    <s v="900-IP-0440-2021"/>
    <s v="300-AO-1770-2021"/>
    <s v="Suministro e instalación de Reductores Cicloidales para la Planta de Tratamiento de Agua Potable de Puerto Mallarino."/>
    <n v="1857582546"/>
    <n v="0"/>
    <n v="1857582546"/>
    <s v="CONTRATADO"/>
    <s v="30 DÍAS"/>
    <s v="JURÍDICA"/>
  </r>
  <r>
    <n v="1648"/>
    <x v="9"/>
    <s v="900-IP-0441-2021"/>
    <s v="200-AO-1791-2021"/>
    <s v="Elaborar una solución informática que permita seguimiento y trazabilidad a contratos celebrados para efectuar obras relacionadas con el mantenimiento, reparación y expansión de redes de servicios públicos domiciliarios que opera EMCALI en la ciudad de Santiago de Cali, brindando herramientas sistematizadas para la supervisión, concediendo valor agregado a la información tratada mediante indicadores de gestión, desempeño y cumplimiento."/>
    <n v="394500000"/>
    <n v="0"/>
    <n v="394500000"/>
    <s v="CONTRATADO"/>
    <d v="2021-12-31T00:00:00"/>
    <s v="JURÍDICA"/>
  </r>
  <r>
    <n v="1649"/>
    <x v="9"/>
    <s v="900-IP-0442-2021"/>
    <s v="500-AO-1884-2021"/>
    <s v="Suministro de herramienta de mano para Linieros."/>
    <n v="53100004"/>
    <n v="0"/>
    <n v="53100004"/>
    <s v="CONTRATADO"/>
    <s v="60 DÍAS"/>
    <s v="JURÍDICA"/>
  </r>
  <r>
    <n v="1650"/>
    <x v="9"/>
    <s v="900-IP-0443-2021"/>
    <s v="200-AO-1775-2021"/>
    <s v="Contratar la actualización y mantenimiento del licenciamiento del software ArcGIS sobre el cual, opera el Sistema de información Geográfica (SIG) del Centro de Control Maestro de la UENAA (CCM)."/>
    <n v="228510794"/>
    <n v="0"/>
    <n v="228510794"/>
    <s v="CONTRATADO"/>
    <s v="30 DÍAS"/>
    <s v="JURÍDICA"/>
  </r>
  <r>
    <n v="1651"/>
    <x v="9"/>
    <s v="900-IP-0444-2021"/>
    <s v="200-AO-1824-2021"/>
    <s v="Prestación de servicios mejoramiento del aplicativo PAC para su valoración y viabilidad de la Gerencia Área de Abastecimiento Empresarial EMCALI EICE ESP."/>
    <n v="24990000"/>
    <n v="0"/>
    <n v="24990000"/>
    <s v="CONTRATADO"/>
    <s v="45 DÍAS"/>
    <s v="JURÍDICA"/>
  </r>
  <r>
    <n v="1652"/>
    <x v="9"/>
    <s v="900-IP-0445-2021"/>
    <s v="500-AO-1867-2021"/>
    <s v="Suministro de reactivos para el Laboratorio de Aceites"/>
    <n v="9712780"/>
    <n v="0"/>
    <n v="9712780"/>
    <s v="CONTRATADO"/>
    <d v="2021-12-31T00:00:00"/>
    <s v="JURÍDICA"/>
  </r>
  <r>
    <n v="1653"/>
    <x v="9"/>
    <s v="900-IP-0447-2021"/>
    <s v="500-AO-1915-2021"/>
    <s v="Sistema de gestión de la calidad de la potencia PME SCHNEIDER ELECTRIC"/>
    <n v="274932952"/>
    <n v="0"/>
    <n v="274932952"/>
    <s v="CONTRATADO"/>
    <d v="2021-12-13T00:00:00"/>
    <s v="JURÍDICA"/>
  </r>
  <r>
    <n v="1654"/>
    <x v="9"/>
    <s v="900-IP-0449-2021"/>
    <s v="200-AO-1900-2021"/>
    <s v="Implementar la Norma Técnica Colombiana - NTC 5854 en la página web de EMCALI acorde al nivel de conformidad AA, con el fin de promover que el contenido de la web sea accesible a personas con discapacidades visuales, auditivas, fisicas, de habla, cognitivas, de lenguaje, de aprendizaje o neurológicas, permitiendo que puedan percibir, entender, navegar, interactuar y contribuir con los sitios web."/>
    <n v="44030000"/>
    <n v="0"/>
    <n v="44030000"/>
    <s v="CONTRATADO"/>
    <s v="70 DÍAS"/>
    <s v="JURÍDICA"/>
  </r>
  <r>
    <n v="1655"/>
    <x v="9"/>
    <s v="900-IP-0450-2021"/>
    <s v="300-AO-1869-2021"/>
    <s v="Suministro de instrumentos para medición, verificación y análisis de temperatura, presión, temperatura ambiente y humedad relativa."/>
    <n v="6866530"/>
    <n v="0"/>
    <n v="6866530"/>
    <s v="CONTRATADO"/>
    <s v="60 DÍAS"/>
    <s v="JURÍDICA"/>
  </r>
  <r>
    <n v="1656"/>
    <x v="9"/>
    <s v="900-IP-0451-2021"/>
    <s v="800-AO-1789-2021"/>
    <s v="Contar con la atención integral de aires acondicionados y sistemas de refrigeración: realizar el mantenimiento preventivo, correctivo y actividades complementarias en los equipos de aires acondicionados y sistemas de refrigeración de EMCALI EICE ESP."/>
    <n v="146071418"/>
    <n v="0"/>
    <n v="146071418"/>
    <s v="CONTRATADO"/>
    <s v="90 DÍAS"/>
    <s v="JURÍDICA"/>
  </r>
  <r>
    <n v="1657"/>
    <x v="9"/>
    <s v="900-IP-0452-2021"/>
    <s v="500-AO-1828-2021"/>
    <s v="Mantenimiento preventivo y correctivo al sistema de control de acceso puertas del laboratorio marca Soyal"/>
    <n v="4994430"/>
    <n v="0"/>
    <n v="4994430"/>
    <s v="CONTRATADO"/>
    <s v="90 DÍAS"/>
    <s v="JURÍDICA"/>
  </r>
  <r>
    <n v="1658"/>
    <x v="9"/>
    <s v="900-IP-0454-2021"/>
    <s v="500-AO-1870-2021"/>
    <s v="Suministro de equipo analizador de interruptores"/>
    <n v="166146342"/>
    <n v="0"/>
    <n v="166146342"/>
    <s v="CONTRATADO"/>
    <s v="60 DÍAS"/>
    <s v="JURÍDICA"/>
  </r>
  <r>
    <n v="1659"/>
    <x v="9"/>
    <s v="900-IP-0455-2021"/>
    <s v="400-AO-1822-2021"/>
    <s v="Soporte técnico de la plataforma de portal cautivo para las 52 Zonas WIFI publicas de la ciudad de Cali, incluyendo la implementación, operación y administración de la plataforma."/>
    <n v="7649178"/>
    <n v="0"/>
    <n v="7649178"/>
    <s v="CONTRATADO"/>
    <d v="2021-12-31T00:00:00"/>
    <s v="JURÍDICA"/>
  </r>
  <r>
    <n v="1660"/>
    <x v="9"/>
    <s v="900-IP-0458-2021"/>
    <s v="300-AO-1820-2021"/>
    <s v="Limpieza de redes de alcantarillado para investigación con CCTV en la ciudad de Cali año 2021."/>
    <n v="175179900"/>
    <n v="0"/>
    <n v="175179900"/>
    <s v="CONTRATADO"/>
    <d v="2021-12-31T00:00:00"/>
    <s v="JURÍDICA"/>
  </r>
  <r>
    <n v="1661"/>
    <x v="9"/>
    <s v="900-IP-0460-2021"/>
    <s v="200-AO-1888-2021"/>
    <s v="Servicios de monitoreo a través de hardware y software y mediante sensores loT, los elementos de red eléctrica (baja tensión) y de telecomunicaciones dado el alcance y objetivos específicos, diseño de gabinete con ventajas de regulación de temperatura a ambiente, geo posicionar el nodo automáticamente y diseño e implementación de un sistema autónomo de energía solar para el nodo."/>
    <n v="166859000"/>
    <n v="0"/>
    <n v="166859000"/>
    <s v="CONTRATADO"/>
    <d v="2021-12-31T00:00:00"/>
    <s v="JURÍDICA"/>
  </r>
  <r>
    <n v="1662"/>
    <x v="9"/>
    <s v="900-IP-0461-2021"/>
    <s v="200-AO-1911-2021"/>
    <s v="Contratar las actividades de análisis, diseño, desarrollo, pruebas, documentación y creación de software a la medida de EMCALI sobre el portal corporativo de Emcali desarrollado en LIFERAY 6,2 Y 7."/>
    <n v="324810500"/>
    <n v="0"/>
    <n v="324810500"/>
    <s v="CONTRATADO"/>
    <d v="2021-12-31T00:00:00"/>
    <s v="JURÍDICA"/>
  </r>
  <r>
    <n v="1663"/>
    <x v="9"/>
    <s v="900-IP-0463-2021"/>
    <s v="800-AO-1862-2021"/>
    <s v="Realizar el cerramiento de 600 mtl de la finca La Olga."/>
    <n v="380478777"/>
    <n v="0"/>
    <n v="380478777"/>
    <s v="CONTRATADO"/>
    <d v="2021-12-31T00:00:00"/>
    <s v="JURÍDICA"/>
  </r>
  <r>
    <n v="1664"/>
    <x v="9"/>
    <s v="900-IP-0464-2021"/>
    <s v="100-AO-1819-2021"/>
    <s v="Elaborar los informes de seguimiento de los periodos II semestre 2020 y I semestre 2021, para dar cumplimiento a la resolución 0064 de 2002 del Ministerio de Medio Ambiente y a los compromisos adquiridos por EMCALI en el plan de manejo ambiental de la PTAR-C."/>
    <n v="21600000"/>
    <n v="0"/>
    <n v="21600000"/>
    <s v="CONTRATADO"/>
    <d v="2021-12-31T00:00:00"/>
    <s v="NATURAL"/>
  </r>
  <r>
    <n v="1665"/>
    <x v="9"/>
    <s v="900-IP-0465-2021"/>
    <s v="300-AO-1942-2021"/>
    <s v="Suministro e instalación de bancos de condensadores plantas Río Cauca, Río Cali, Terron I y III"/>
    <n v="453705183"/>
    <n v="0"/>
    <n v="453705183"/>
    <s v="CONTRATADO"/>
    <d v="2021-12-31T00:00:00"/>
    <s v="JURÍDICA"/>
  </r>
  <r>
    <n v="1666"/>
    <x v="9"/>
    <s v="900-IP-0466-2021"/>
    <s v="800-PS-2041-2021"/>
    <s v="Prestación del servicio de vigilancia y seguridad privada en las sedes de EMCALI EICE ESP o en lugares que ésta disponga de acuerdo a la necesidad de la prestación del servicio y/o operación de las Unidades Estratégicas de Negocio y el Corporativo."/>
    <n v="23334228707"/>
    <n v="0"/>
    <n v="23334228707"/>
    <s v="CONTRATADO"/>
    <d v="2021-12-31T00:00:00"/>
    <s v="JURÍDICA"/>
  </r>
  <r>
    <n v="1667"/>
    <x v="9"/>
    <s v="900-IP-0469-2021"/>
    <s v="400-AO-1933-2021"/>
    <s v="Suministro de cubiertas de empalme y accesorios para empalmería de cables multipares con protección de Barrera Contra Humedad (BCH) de uso en la red externa en la operación y mantenimiento de la GUENT"/>
    <n v="292899650"/>
    <n v="0"/>
    <n v="292899650"/>
    <s v="CONTRATADO"/>
    <d v="2021-12-31T00:00:00"/>
    <s v="JURÍDICA"/>
  </r>
  <r>
    <n v="1668"/>
    <x v="9"/>
    <s v="900-IP-0471-2021"/>
    <s v="800-AO-1934-2021"/>
    <s v="Compra de elementos y materiales de ferretería, herramientas y elementos afines a EMCALI EICE ESP, conforme al grupo adjudicado cumpliendo con las especificaciones técnicas y el formulario de precios y cantidades."/>
    <n v="84999712"/>
    <n v="0"/>
    <n v="84999712"/>
    <s v="CONTRATADO"/>
    <d v="2021-12-31T00:00:00"/>
    <s v="JURÍDICA"/>
  </r>
  <r>
    <n v="1669"/>
    <x v="9"/>
    <s v="900-IP-0474-2021"/>
    <s v="300-AO-2003-2021"/>
    <s v="Soporte y mantenimiento de aplicaciones del componente SCADA del Centro de Control Maestro Ac y Alc."/>
    <n v="257372161"/>
    <n v="0"/>
    <n v="257372161"/>
    <s v="CONTRATADO"/>
    <d v="2021-12-31T00:00:00"/>
    <s v="JURÍDICA"/>
  </r>
  <r>
    <n v="1670"/>
    <x v="9"/>
    <s v="900-IP-0477-2021"/>
    <s v="200-AO-1986-2021"/>
    <s v="Adquisición de 384 Baterias de 12V, 9 ah  sellada AGM. Tipo Estacionaria. REFERENCIA/HR1234WF2. Instaladas y funcionando a la UPS APC."/>
    <n v="45945500"/>
    <n v="0"/>
    <n v="45945500"/>
    <s v="CONTRATADO"/>
    <d v="2021-12-31T00:00:00"/>
    <s v="JURÍDICA"/>
  </r>
  <r>
    <n v="1671"/>
    <x v="9"/>
    <s v="900-IP-0478-2021"/>
    <s v="200-AO-1832-2021"/>
    <s v="Prestar los servicios que garanticen el respaldo técnico para las UPS y los Aires Acondicionados de precisión que controlan la energía y Climatización de las cargas críticas del Centro de Computo del GTI."/>
    <n v="57500000"/>
    <n v="0"/>
    <n v="57500000"/>
    <s v="CONTRATADO"/>
    <d v="2021-12-31T00:00:00"/>
    <s v="JURÍDICA"/>
  </r>
  <r>
    <n v="1672"/>
    <x v="9"/>
    <s v="900-IP-0480-2021"/>
    <s v="200-AO-1896-2021"/>
    <s v="Fortalecimiento del Sistema de gestión de seguridad de la información a través de un ejercicio de análisis de riesgos"/>
    <n v="261200000"/>
    <n v="0"/>
    <n v="261200000"/>
    <s v="CONTRATADO"/>
    <d v="2021-12-31T00:00:00"/>
    <s v="JURÍDICA"/>
  </r>
  <r>
    <n v="1673"/>
    <x v="9"/>
    <s v="900-IP-0482-2021"/>
    <s v="700-AO-2002-2021"/>
    <s v="Adquisición de cuerenta (40) soportes y cuarenta (40) guayas de seguridad para computadores portátiles."/>
    <n v="8996400"/>
    <n v="0"/>
    <n v="8996400"/>
    <s v="CONTRATADO"/>
    <d v="2021-12-31T00:00:00"/>
    <s v="JURÍDICA"/>
  </r>
  <r>
    <n v="1674"/>
    <x v="9"/>
    <s v="900-IP-0483-2021"/>
    <s v="500-AO-1987-2021"/>
    <s v="Suministro de Cajas Hermeticas"/>
    <n v="165169856"/>
    <n v="0"/>
    <n v="165169856"/>
    <s v="CONTRATADO"/>
    <d v="2021-12-31T00:00:00"/>
    <s v="JURÍDICA"/>
  </r>
  <r>
    <n v="1675"/>
    <x v="9"/>
    <s v="900-IP-0485-2021"/>
    <s v="300-AO-1971-2021"/>
    <s v="Calibración de instrumentos y equipos del laboratorio de medidores acueducto."/>
    <n v="2090830"/>
    <n v="0"/>
    <n v="2090830"/>
    <s v="CONTRATADO"/>
    <d v="2021-12-31T00:00:00"/>
    <s v="JURÍDICA"/>
  </r>
  <r>
    <n v="1676"/>
    <x v="9"/>
    <s v="900-IP-0489-2021"/>
    <s v="500-AO-1954-2021"/>
    <s v="Suministro, montaje y puesta en funcionamiento de 45 sistemas de generación Solar Fotovoltaica con potencia instalada en DC de 1 KWp cada uno, para el Barrio Llano Verde de la Ciudad de Cali."/>
    <n v="428684900"/>
    <n v="0"/>
    <n v="428684900"/>
    <s v="CONTRATADO"/>
    <d v="2021-12-31T00:00:00"/>
    <s v="JURÍDICA"/>
  </r>
  <r>
    <n v="1677"/>
    <x v="9"/>
    <s v="900-IP-0490-2021"/>
    <s v="900-PS-1882-2021"/>
    <s v="Prestación de servicios profesionales para el apoyo en la ejecución y gestión de Abastecimiento Empresarial en las etapas de planeación, precontractual, contractual y post-contractual en la Gerencia de Área de Abastecimiento Empresarial de EMCALI E.I.C.E E.S.P  "/>
    <n v="16673919"/>
    <n v="0"/>
    <n v="16673919"/>
    <s v="CONTRATADO"/>
    <s v="3 MESES"/>
    <s v="NATURAL"/>
  </r>
  <r>
    <n v="1678"/>
    <x v="9"/>
    <s v="900-IP-0492-2021"/>
    <s v="400-AO-1930-2021"/>
    <s v="Reparación de cabinas Insonorizadas de Plantas de Emergencia de las Centrales Telefónicas de EMCALI EICE ESP."/>
    <n v="97595019"/>
    <n v="0"/>
    <n v="97595019"/>
    <s v="CONTRATADO"/>
    <d v="2021-12-31T00:00:00"/>
    <s v="JURÍDICA"/>
  </r>
  <r>
    <n v="1679"/>
    <x v="9"/>
    <s v="900-IP-0493-2021"/>
    <s v="800-AO-2068-2021"/>
    <s v="Compra de papel fotocopia blanco laser tamaño carta y oficio de 75 gramos con logo de EMCALI."/>
    <n v="167947080"/>
    <n v="0"/>
    <n v="167947080"/>
    <s v="CONTRATADO"/>
    <d v="2021-12-07T00:00:00"/>
    <s v="JURÍDICA"/>
  </r>
  <r>
    <n v="1680"/>
    <x v="9"/>
    <s v="900-IP-0494-2021"/>
    <s v="300-AO-1975-2021"/>
    <s v="Servicio de mantenimiento y calibración del plotter Hewlett Packard Designjet T1100, incluye repuestos, del Centro de Control Maestro de Acueducto y Alcantarillado de la Unidad de Ingenieria de la Gerencia UENAA."/>
    <n v="2999990"/>
    <n v="0"/>
    <n v="2999990"/>
    <s v="CONTRATADO"/>
    <d v="2021-11-24T00:00:00"/>
    <s v="NATURAL"/>
  </r>
  <r>
    <n v="1681"/>
    <x v="9"/>
    <s v="900-IP-0495-2021"/>
    <s v="500-AO-1948-2021"/>
    <s v="Suministro e instalación de estaciones de recarga vehicular (wall box circutor de 7kW) en el edificio Boulevard."/>
    <n v="26609986"/>
    <n v="0"/>
    <n v="26609986"/>
    <s v="CONTRATADO"/>
    <d v="2021-12-31T00:00:00"/>
    <s v="JURÍDICA"/>
  </r>
  <r>
    <n v="1682"/>
    <x v="9"/>
    <s v="900-IP-0496-2021"/>
    <s v="900-AO-1988-2021"/>
    <s v="Realizar la toma física de inventario general de todos los elementos y bienes que se encuentran almacenados en las bodegas de EMCALI EICE ESP y avalúo técnico según el marco normativo vigente para empresas que no cotizan eh el mercado de valores y que no captan ni administran ahorros del público."/>
    <n v="177400000"/>
    <n v="0"/>
    <n v="177400000"/>
    <s v="CONTRATADO"/>
    <d v="2021-12-31T00:00:00"/>
    <s v="JURÍDICA"/>
  </r>
  <r>
    <n v="1683"/>
    <x v="9"/>
    <s v="900-IP-0497-2021"/>
    <s v="800-AO-1960-2021"/>
    <s v="Suministrar dotación de calzado para los Servidores Públicos de EMCALI EICE ESP."/>
    <n v="448645470"/>
    <n v="0"/>
    <n v="448645470"/>
    <s v="CONTRATADO"/>
    <d v="2021-12-15T00:00:00"/>
    <s v="JURÍDICA"/>
  </r>
  <r>
    <n v="1684"/>
    <x v="9"/>
    <s v="900-IP-0499-2021"/>
    <s v="100-AO-1937-2021"/>
    <s v="Instalación de 880 ml cercos perimetrales con función de aislamiento, elaborado con postes de madera plástica en la parte alta del predio La Olga perteneciente a la Cuenca Cañaveralejo con el fin de avanzar en los procesos de restauración pasiva y controlar los tensionantes ambientales presentes en el territorio."/>
    <n v="36478111"/>
    <n v="0"/>
    <n v="36478111"/>
    <s v="CONTRATADO"/>
    <d v="2021-12-31T00:00:00"/>
    <s v="JURÍDICA"/>
  </r>
  <r>
    <n v="1685"/>
    <x v="9"/>
    <s v="900-IP-0500-2021"/>
    <s v="100-AO-1959-2021"/>
    <s v="Implementación de restauración activa con especies nativas propias de bosque seco en 3,5 hectáreas de restauración, con 2 mantenimientos y resiembra del 20% y control mecánico y biológico de 15 hormigueros de hormiga harriera en el predio la Olga de Emcali y 15 hormigueros en el predio la Cajita, con el fin de avanzar en los procesos de restauración ecológica que permita contribuir a la regulación hídrica de las cuencas abastecedoras."/>
    <n v="127301350"/>
    <n v="0"/>
    <n v="127301350"/>
    <s v="CONTRATADO"/>
    <d v="2021-12-31T00:00:00"/>
    <s v="JURÍDICA"/>
  </r>
  <r>
    <n v="1686"/>
    <x v="9"/>
    <s v="900-IP-0501-2021"/>
    <s v="200-AO-1989-2021"/>
    <s v="Implementar una solución orientada a reducir el riesgo de suplantación en los trámites presenciales y digitales ofrecidos a los usuarios de EMCALI, mediante la validación documental necesaria a través de las pruebas de identidad y autenticación requeridas."/>
    <n v="880630940"/>
    <n v="0"/>
    <n v="880630940"/>
    <s v="CONTRATADO"/>
    <d v="2021-12-31T00:00:00"/>
    <s v="JURÍDICA"/>
  </r>
  <r>
    <n v="1687"/>
    <x v="9"/>
    <s v="900-IP-0502-2021"/>
    <s v="500-AO-1926-2021"/>
    <s v="Suministro de medidor de energía electronico trifasico para medida semidirecta."/>
    <n v="357794325"/>
    <n v="0"/>
    <n v="357794325"/>
    <s v="CONTRATADO"/>
    <d v="2021-12-31T00:00:00"/>
    <s v="JURÍDICA"/>
  </r>
  <r>
    <n v="1688"/>
    <x v="9"/>
    <s v="900-IP-0505-2021"/>
    <s v="200-AO-2055-2021"/>
    <s v="Servicio de implementación aplicativo de DARUMA, que incluye desarrollo e informes de planes de mejora suscritos y derivados de las auditorias adelantadas por la contraloría general de Cali con los cuales se formulen los respectivos avances del plan y contengan el archivo de evidencias y soportes."/>
    <n v="34837250"/>
    <n v="0"/>
    <n v="34837250"/>
    <s v="CONTRATADO"/>
    <d v="2021-12-08T00:00:00"/>
    <s v="JURÍDICA"/>
  </r>
  <r>
    <n v="1689"/>
    <x v="9"/>
    <s v="900-IP-0506-2021"/>
    <s v="300-AO-1961-2021"/>
    <s v="Servicio de mantenimiento preventivo, correctivo ajuste y verificación de calibración de equipos y accesorios de topografía, incluye suministro de partes y repuestos, del Centro de Control Maestro de Acueducto y Alcantarillado de la Unidad de Ingeniería de la Gerencia UENAA"/>
    <n v="2493050"/>
    <n v="0"/>
    <n v="2493050"/>
    <s v="CONTRATADO"/>
    <d v="2021-12-31T00:00:00"/>
    <s v="JURÍDICA"/>
  </r>
  <r>
    <n v="1690"/>
    <x v="9"/>
    <s v="900-IP-0508-2021"/>
    <s v="800-AO-1939-2021"/>
    <s v="Realizar el mantenimiento preventivo y correctivo de los vehiculos livianos del Parque Automotor de EMCALI EICE ESP."/>
    <n v="300000000"/>
    <n v="0"/>
    <n v="300000000"/>
    <s v="CONTRATADO"/>
    <d v="2021-12-31T00:00:00"/>
    <s v="JURÍDICA"/>
  </r>
  <r>
    <n v="1691"/>
    <x v="9"/>
    <s v="900-IP-0509-2021"/>
    <s v="300-AO-1963-2021"/>
    <s v="Mantenimiento y calificación de equipos marca Metrohm del Laboratorio de Agua Potable."/>
    <n v="10000000"/>
    <n v="0"/>
    <n v="10000000"/>
    <s v="CONTRATADO"/>
    <d v="2021-12-31T00:00:00"/>
    <s v="JURÍDICA"/>
  </r>
  <r>
    <n v="1692"/>
    <x v="9"/>
    <s v="900-IP-0510-2021"/>
    <s v="900-PS-1952-2021"/>
    <s v="Prestación de servicios profesionales para el apoyo en la ejecución y gestión de Abastecimiento Empresarial en las etapas de planeación, precontractual, contractual y post-contractual en la Gerencia de Área de Abastecimiento Empresarial de EMCALI E.I.C.E E.S.P "/>
    <n v="6000000"/>
    <n v="0"/>
    <n v="6000000"/>
    <s v="CONTRATADO"/>
    <s v="2 MESES"/>
    <s v="NATURAL"/>
  </r>
  <r>
    <n v="1693"/>
    <x v="9"/>
    <s v="900-IP-0511-2021"/>
    <s v="300-AO-1951-2021"/>
    <s v="Mantenimiento preventivo de la planta de emergencia de Centro de Control Maestro de Acueducto y Alcantarillado - CCM"/>
    <n v="13497931"/>
    <n v="0"/>
    <n v="13497931"/>
    <s v="CONTRATADO"/>
    <d v="2021-12-31T00:00:00"/>
    <s v="JURÍDICA"/>
  </r>
  <r>
    <n v="1694"/>
    <x v="9"/>
    <s v="900-IP-0514-2021"/>
    <s v="300-AO-2000-2021"/>
    <s v="Mantenimiento preventivo y correctivo de Medidor de energía en las estaciones de bombeo Ac."/>
    <n v="13054300"/>
    <n v="0"/>
    <n v="13054300"/>
    <s v="CONTRATADO"/>
    <d v="2021-12-31T00:00:00"/>
    <s v="JURÍDICA"/>
  </r>
  <r>
    <n v="1695"/>
    <x v="9"/>
    <s v="900-IP-0515-2021"/>
    <s v="500-AO-1972-2021"/>
    <s v="Suministro de MODEMS 4G"/>
    <n v="61237400"/>
    <n v="0"/>
    <n v="61237400"/>
    <s v="CONTRATADO"/>
    <d v="2021-12-31T00:00:00"/>
    <s v="JURÍDICA"/>
  </r>
  <r>
    <n v="1696"/>
    <x v="9"/>
    <s v="900-IP-0516-2021"/>
    <s v="300-AO-2021-2021"/>
    <s v="Adquisición de equipos, accesorios y elementos para topografía con el fín de mejorar rendimientos y precisiones en levantamientos topográficos de supervisión de información espacial de redes de acueducto y alcantarillado suministrada por contratista y de mejorar la calidad posicional del SIG del CCM de la Unidad de Ingeniería de la Gerancia UENAA."/>
    <n v="131182117"/>
    <n v="0"/>
    <n v="131182117"/>
    <s v="CONTRATADO"/>
    <d v="2021-12-31T00:00:00"/>
    <s v="JURÍDICA"/>
  </r>
  <r>
    <n v="1697"/>
    <x v="9"/>
    <s v="900-IP-0518-2021"/>
    <s v="900-AO-1931-2021"/>
    <s v="Prestar el servicio de administración y manejo de inventarios,mediante la operación de almacenamiento, custodia y distribución de aquellos bienes que son propiedad de Emcali."/>
    <n v="4296151955"/>
    <n v="0"/>
    <n v="4296151955"/>
    <s v="CONTRATADO"/>
    <d v="2024-03-31T00:00:00"/>
    <s v="JURÍDICA"/>
  </r>
  <r>
    <n v="1698"/>
    <x v="9"/>
    <s v="900-IP-0519-2021"/>
    <s v="800-AO-2030-2021"/>
    <s v="Realizar el suministro e instalación de llantas nuevas (incluye neumático y protector), rines, válvulas, neumáticos y protectores nuevos, marcación, alineación, balanceo y rotación de llantas para el Parque Automotor de EMCALI EICE ESP."/>
    <n v="169498840"/>
    <n v="0"/>
    <n v="169498840"/>
    <s v="CONTRATADO"/>
    <d v="2021-12-01T00:00:00"/>
    <s v="JURÍDICA"/>
  </r>
  <r>
    <n v="1699"/>
    <x v="9"/>
    <s v="900-IP-0520-2021_x000a_900-IP-0544-2021"/>
    <s v="400-AO-1994-2021_x000a_400-AO-2020-2021"/>
    <s v="Dotación de componentes para el mantenimiento de redes de acceso en cobre para el personal de la subgerencia operativa."/>
    <n v="105857640"/>
    <n v="0"/>
    <n v="105857640"/>
    <s v="CONTRATADO"/>
    <d v="2021-11-29T00:00:00"/>
    <s v="JURÍDICA"/>
  </r>
  <r>
    <n v="1700"/>
    <x v="9"/>
    <s v="900-IP-0521-2021"/>
    <s v="400-AO-2023-2021"/>
    <s v="Suministro de equipos de medición y transmision en Redes de Fibra Optica e Inalambrica para el personal de la Subgerencia Operativa."/>
    <n v="267682408"/>
    <n v="0"/>
    <n v="267682408"/>
    <s v="CONTRATADO"/>
    <d v="2021-12-31T00:00:00"/>
    <s v="JURÍDICA"/>
  </r>
  <r>
    <n v="1701"/>
    <x v="9"/>
    <s v="900-IP-0524-2021"/>
    <s v="300-AO-2022-2021"/>
    <s v="Renovación de los componentes priorizados de la alimentación electrica de las PTAP Puerto Mallarino (Suministro e instalación de postes metalicos para linia 34,5 KV y 4160 voltios Planta Puerto Mallarino)"/>
    <n v="450012088"/>
    <n v="0"/>
    <n v="450012088"/>
    <s v="CONTRATADO"/>
    <d v="2021-12-31T00:00:00"/>
    <s v="JURÍDICA"/>
  </r>
  <r>
    <n v="1702"/>
    <x v="9"/>
    <s v="900-IP-0528-2021"/>
    <s v="300-AO-1995-2021"/>
    <s v="Suministro de rejillas para sumideros en polimerode 8 huecos."/>
    <n v="19631430"/>
    <n v="0"/>
    <n v="19631430"/>
    <s v="CONTRATADO"/>
    <d v="2021-12-31T00:00:00"/>
    <s v="JURÍDICA"/>
  </r>
  <r>
    <n v="1703"/>
    <x v="9"/>
    <s v="900-IP-0529-2021"/>
    <s v="400-AO-238-2021"/>
    <s v="Prestación de Servicios de Licenciamientos de Cpanel Account Tiers Premier Up to 100 Account"/>
    <n v="6925800"/>
    <n v="0"/>
    <n v="6925800"/>
    <s v="CONTRATADO"/>
    <d v="2021-12-31T00:00:00"/>
    <s v="JURÍDICA"/>
  </r>
  <r>
    <n v="1704"/>
    <x v="9"/>
    <s v="900-IP-0531-2021"/>
    <s v="300-AO-1990-2021"/>
    <s v="Suministro bombas sumerjible para puente desarenador Bocatoma Cauca"/>
    <n v="149464000"/>
    <n v="0"/>
    <n v="149464000"/>
    <s v="CONTRATADO"/>
    <e v="#N/A"/>
    <s v="JURÍDICA"/>
  </r>
  <r>
    <n v="1705"/>
    <x v="9"/>
    <s v="900-IP-0532-2021"/>
    <s v="200-AO-2024-2021"/>
    <s v="Prestar servicios profesionales especializados en tecnologías de la información y las comunicaciones, para gerencia de proyectos, realizar levantamiento de requerimientos, ejecutar análisis, diseño, desarrollo, pruebas, calidad, soporte de nivel 2 y mantenimiento de aplicativos, incluyendo el servicio de capacitación a áreas funcionales, transferencia de conocimientos a áreas técnicas de sistemas, con la respactiva documentación técnica y funcional para los servicios de soporte desarrollo y/o implementación sobre la plataforma Liferay que soporta el Portal y la Intranet Corporativos."/>
    <n v="144834900"/>
    <n v="0"/>
    <n v="144834900"/>
    <s v="CONTRATADO"/>
    <d v="2021-12-31T00:00:00"/>
    <s v="JURÍDICA"/>
  </r>
  <r>
    <n v="1706"/>
    <x v="9"/>
    <s v="900-IP-0533-2021"/>
    <s v="300-AO-2032-2021"/>
    <s v="Suministro unidades de bombeo para estación de Bombeo Normandía"/>
    <n v="285601874"/>
    <n v="0"/>
    <n v="285601874"/>
    <s v="CONTRATADO"/>
    <d v="2021-12-01T00:00:00"/>
    <s v="JURÍDICA"/>
  </r>
  <r>
    <n v="1707"/>
    <x v="9"/>
    <s v="900-IP-0534-2021"/>
    <s v="300-AO-2033-2021"/>
    <s v="Revisión de 13 diseños de redes húmedas proyectos CONPES."/>
    <n v="209678000"/>
    <n v="0"/>
    <n v="209678000"/>
    <s v="CONTRATADO"/>
    <d v="2021-12-31T00:00:00"/>
    <s v="NATURAL"/>
  </r>
  <r>
    <n v="1708"/>
    <x v="9"/>
    <s v="900-IP-0537-2021"/>
    <s v="200-PS-2129-2021"/>
    <s v="La prestación de los servicios de consultoría funcional, consultoría abap y consultoría BW, consultoría BO para el soporte y mantenimiento sobre el software implementado en EMCALI SAP HANA, y la prestación de servicios de soporte y mantenimiento preventivo y correctivo para con la plataforma SAP HANA de primer y segundo nivel, DBA."/>
    <n v="13052031368"/>
    <n v="0"/>
    <n v="13052031368"/>
    <s v="CONTRATADO"/>
    <d v="2021-12-31T00:00:00"/>
    <s v="JURÍDICA"/>
  </r>
  <r>
    <n v="1709"/>
    <x v="9"/>
    <s v="900-IP-0538-2021"/>
    <s v="300-AO-2039-2021"/>
    <s v="Suministro, instalación y puesta en marcha de equipos espectrofotómetro y digestor en el Laboratorio de Agua Potable."/>
    <n v="53999225"/>
    <n v="0"/>
    <n v="53999225"/>
    <s v="CONTRATADO"/>
    <d v="2021-12-31T00:00:00"/>
    <s v="JURÍDICA"/>
  </r>
  <r>
    <n v="1710"/>
    <x v="9"/>
    <s v="900-IP-0539-2021"/>
    <s v="800-AO-2035-2021"/>
    <s v="Realizar el suministro e instalación de equipos de aire acondicionado para la Unidad de Distribución de la GUENAA."/>
    <n v="61892852"/>
    <n v="0"/>
    <n v="61892852"/>
    <s v="CONTRATADO"/>
    <d v="2021-12-31T00:00:00"/>
    <s v="JURÍDICA"/>
  </r>
  <r>
    <n v="1711"/>
    <x v="9"/>
    <s v="900-IP-0540-2021"/>
    <s v="800-AO-2015-2021"/>
    <s v="Compra de elementos de cafetería (café y azúcar) para EMCALI EICE ESP."/>
    <n v="40682882"/>
    <n v="0"/>
    <n v="40682882"/>
    <s v="CONTRATADO"/>
    <d v="2021-12-10T00:00:00"/>
    <s v="JURÍDICA"/>
  </r>
  <r>
    <n v="1712"/>
    <x v="9"/>
    <s v="900-IP-0541-2021"/>
    <s v="800-AO-2001-2021"/>
    <s v="Prestar el servicio de mantenimiento correctivo de los sistemas de seguridad electrónica (controles de acceso, CCTV, cerca eléctrica, sistema de cableado que conecta equipos de seguridad y software de integración, visualización y grabación), para las instalaciones de EMCALI EICE ESP."/>
    <n v="89346601"/>
    <n v="0"/>
    <n v="89346601"/>
    <s v="CONTRATADO"/>
    <d v="2021-12-01T00:00:00"/>
    <s v="JURÍDICA"/>
  </r>
  <r>
    <n v="1713"/>
    <x v="9"/>
    <s v="900-IP-0543-2021"/>
    <s v="400-AO-2014-2021"/>
    <s v="Suministro de material de reentrada para empalmería de cables multipares con protección de Barrera Contra Humedad (BCH) de uso en la red externa en la operación y mantenimiento de la Guent."/>
    <n v="19332914"/>
    <n v="0"/>
    <n v="19332914"/>
    <s v="CONTRATADO"/>
    <d v="2021-12-31T00:00:00"/>
    <s v="JURÍDICA"/>
  </r>
  <r>
    <n v="1714"/>
    <x v="9"/>
    <s v="900-IP-0545-2021"/>
    <s v="900-PS-2035-2021"/>
    <s v="Prestación de servicios de apoyo a los procesos administrativos de todas las áreas funcionales de la Gerencia de Área de Abastecimiento Empresarial de EMCALI E.I.C.E E.S.P."/>
    <n v="4566411"/>
    <n v="0"/>
    <n v="4566411"/>
    <s v="CONTRATADO"/>
    <s v="2 MESES"/>
    <s v="NATURAL"/>
  </r>
  <r>
    <n v="1715"/>
    <x v="9"/>
    <s v="900-IP-0547-2021"/>
    <s v="300-AO-2034-2021"/>
    <s v="Suministro de rejillas concreto reforzado para el mantenimiento de las redes de alcantarillado operadas por EMCALI."/>
    <n v="59836056"/>
    <n v="0"/>
    <n v="59836056"/>
    <s v="CONTRATADO"/>
    <d v="2021-12-31T00:00:00"/>
    <s v="JURÍDICA"/>
  </r>
  <r>
    <n v="1716"/>
    <x v="9"/>
    <s v="900-IP-0549-2021"/>
    <s v="500-AO-2031-2021"/>
    <s v="Inspección, mantenimiento y reparación de transformadores de distribución monofásicos y trifásicos de nivel de tensión 13.2 Kv."/>
    <n v="109098666"/>
    <n v="0"/>
    <n v="109098666"/>
    <s v="CONTRATADO"/>
    <d v="2021-12-31T00:00:00"/>
    <s v="JURÍDICA"/>
  </r>
  <r>
    <n v="1717"/>
    <x v="9"/>
    <s v="900-IP-0551-2021"/>
    <s v="400-AO-2065-2021"/>
    <s v="Mano de obra y materiales para el mantenimiento correctivo y preventivo de Tapas Circulares en Concreto con Sistema de Seguridad Mecánico, con el fin de proteger la red de acceso de EMCALI EICE ESP, según las especificaciones técnicas."/>
    <n v="95616500"/>
    <n v="0"/>
    <n v="95616500"/>
    <s v="CONTRATADO"/>
    <d v="2021-12-13T00:00:00"/>
    <s v="NATURAL"/>
  </r>
  <r>
    <n v="1718"/>
    <x v="9"/>
    <s v="900-IP-0552-2021"/>
    <s v="200-AO-2090-2021"/>
    <s v="Adquisición de la licencia de la extensión de ArcGIS: Data Interoperability para procesos de conversión, transformación, migración y geoprocesamiento de datos de diversos formatoshacia el SIG para el Centro de Control Maestro de la UENAA."/>
    <n v="13153402"/>
    <n v="0"/>
    <n v="13153402"/>
    <s v="CONTRATADO"/>
    <d v="2021-12-14T00:00:00"/>
    <s v="JURÍDICA"/>
  </r>
  <r>
    <n v="1719"/>
    <x v="9"/>
    <s v="900-IP-0553-2021"/>
    <s v="800-AO-2135-2021"/>
    <s v="Suministrar protectores solares y elementos de bioseguridad para mitigar, controlar y realizar un adecuado manejo del COVID-19, en EMCALI EICE ESP."/>
    <n v="280692603"/>
    <n v="0"/>
    <n v="280692603"/>
    <s v="CONTRATADO"/>
    <d v="2021-12-31T00:00:00"/>
    <s v="NATURAL"/>
  </r>
  <r>
    <n v="1720"/>
    <x v="9"/>
    <s v="900-IP-0554-2021"/>
    <s v="300-AO-2053-2021"/>
    <s v="Reposición de tubería (20&quot; a 30&quot;) en los tramos más críticos y sellamiento de válvulas en el sector industrial ACOPI-YUMBO."/>
    <n v="441373886"/>
    <n v="0"/>
    <n v="441373886"/>
    <s v="CONTRATADO"/>
    <d v="2021-12-31T00:00:00"/>
    <s v="JURÍDICA"/>
  </r>
  <r>
    <n v="1721"/>
    <x v="9"/>
    <s v="900-IP-0555-2021"/>
    <s v="300-AO-2054-2021"/>
    <s v="Rehabilitación de tuberías estalladas (mayores a 12&quot;) en diferentes sectores de la ciudad de Cali."/>
    <n v="445549204"/>
    <n v="0"/>
    <n v="445549204"/>
    <s v="CONTRATADO"/>
    <d v="2021-12-07T00:00:00"/>
    <s v="JURÍDICA"/>
  </r>
  <r>
    <n v="1722"/>
    <x v="9"/>
    <s v="900-IP-0557-2021"/>
    <s v="300-AO-2112-2021"/>
    <s v="Suministro e instalación de Lamelas en los Canales Centrales del Sedimentador 1 - Parte Inicial Ubicado en la PTAP Río Cali."/>
    <n v="424919250"/>
    <n v="0"/>
    <n v="424919250"/>
    <s v="CONTRATADO"/>
    <d v="2021-12-31T00:00:00"/>
    <s v="JURÍDICA"/>
  </r>
  <r>
    <n v="1723"/>
    <x v="9"/>
    <s v="900-IP-0558-2021"/>
    <s v="800-AO-2056-2021"/>
    <s v="Elaborar material impreso para soportar la estrategia de comunicaciones del Sistema de Seguridad y Salud en el Trabajo EMCALI EICE ESP."/>
    <n v="47159700"/>
    <n v="0"/>
    <n v="47159700"/>
    <s v="CONTRATADO"/>
    <d v="2021-12-08T00:00:00"/>
    <s v="JURÍDICA"/>
  </r>
  <r>
    <n v="1724"/>
    <x v="9"/>
    <s v="900-IP-0559-2021"/>
    <s v="500-AO-2089-2021"/>
    <s v="Suministro de Pinza Miliamperimetrica."/>
    <n v="2796500"/>
    <n v="0"/>
    <n v="2796500"/>
    <s v="CONTRATADO"/>
    <d v="2021-12-15T00:00:00"/>
    <s v="JURÍDICA"/>
  </r>
  <r>
    <n v="1725"/>
    <x v="9"/>
    <s v="900-IP-0561-2021"/>
    <s v="500-AO-2072-2021"/>
    <s v="Mantenimiento preventivo a cuba de aceite con filtro secado."/>
    <n v="2391900"/>
    <n v="0"/>
    <n v="2391900"/>
    <s v="CONTRATADO"/>
    <d v="2021-12-07T00:00:00"/>
    <s v="JURÍDICA"/>
  </r>
  <r>
    <n v="1726"/>
    <x v="9"/>
    <s v="900-IP-0562-2021"/>
    <s v="800-AO-2069-2021"/>
    <s v="Suministrar papel higienico rollo de 500 mts para los servidores y usuarios de EMCALI EICE ESP."/>
    <n v="17319284"/>
    <n v="0"/>
    <n v="17319284"/>
    <s v="CONTRATADO"/>
    <d v="2021-12-15T00:00:00"/>
    <s v="JURÍDICA"/>
  </r>
  <r>
    <n v="1727"/>
    <x v="9"/>
    <s v="900-IP-0563-2021"/>
    <s v="500-AO-2079-2021"/>
    <s v="Suministro de tablet para trabajo industrial en el laboratorio."/>
    <n v="13098556"/>
    <n v="0"/>
    <n v="13098556"/>
    <s v="CONTRATADO"/>
    <d v="2021-12-15T00:00:00"/>
    <s v="JURÍDICA"/>
  </r>
  <r>
    <n v="1728"/>
    <x v="9"/>
    <s v="900-IP-0566-2021"/>
    <s v="500-AO-2095-2021"/>
    <s v="Mantenimiento Preventivo y Correctivo de los equipos: CABRESTANTE Y DE HALADO."/>
    <n v="10317300"/>
    <n v="0"/>
    <n v="10317300"/>
    <s v="CONTRATADO"/>
    <d v="2021-12-11T00:00:00"/>
    <s v="NATURAL"/>
  </r>
  <r>
    <n v="1729"/>
    <x v="9"/>
    <s v="900-IP-0567-2021"/>
    <s v="500-AO-2067-2021"/>
    <s v="Suministro de columna carboxen plot 30m para cromatografo."/>
    <n v="3594915"/>
    <n v="0"/>
    <n v="3594915"/>
    <s v="CONTRATADO"/>
    <d v="2021-12-07T00:00:00"/>
    <s v="JURÍDICA"/>
  </r>
  <r>
    <n v="1730"/>
    <x v="9"/>
    <s v="900-IP-0568-2021"/>
    <s v="500-AO-2102-2021"/>
    <s v="Mantenimiento preventivo a equipo de medición de tensión interfacial."/>
    <n v="3891300"/>
    <n v="0"/>
    <n v="3891300"/>
    <s v="CONTRATADO"/>
    <d v="2021-12-31T00:00:00"/>
    <s v="JURÍDICA"/>
  </r>
  <r>
    <n v="1731"/>
    <x v="9"/>
    <s v="900-IP-0569-2021"/>
    <s v="500-AO-2110-2021"/>
    <s v="Suministro de empalmes, terminales y conectores"/>
    <n v="95716873"/>
    <n v="0"/>
    <n v="95716873"/>
    <s v="CONTRATADO"/>
    <d v="2021-12-31T00:00:00"/>
    <s v="JURÍDICA"/>
  </r>
  <r>
    <n v="1732"/>
    <x v="9"/>
    <s v="900-IP-0570-2021"/>
    <s v="500-AO-2105-2021"/>
    <s v="Suministro de Conectores de Perforación"/>
    <n v="36816220"/>
    <n v="0"/>
    <n v="36816220"/>
    <s v="CONTRATADO"/>
    <d v="2021-12-31T00:00:00"/>
    <s v="JURÍDICA"/>
  </r>
  <r>
    <n v="1733"/>
    <x v="9"/>
    <s v="900-IP-0571-2021"/>
    <s v="900-AO-2127-2021"/>
    <s v="Suministro de Accesorios  en madera para transporte de mercancias (Estibas Tipo Cuarton)"/>
    <n v="11288340"/>
    <n v="0"/>
    <n v="11288340"/>
    <s v="CONTRATADO"/>
    <d v="2021-12-31T00:00:00"/>
    <s v="JURÍDICA"/>
  </r>
  <r>
    <n v="1734"/>
    <x v="9"/>
    <s v="900-IP-0572-2021"/>
    <s v="500-AO-2051-2021"/>
    <s v="Suministro, montaje y puesta en funcionamiento de un Sistema Solar Fotovoltaico de generación con potencia instalada en DC de 37 KWp, en el Centro Profesional y Comercial El Campanario."/>
    <n v="218018132"/>
    <n v="0"/>
    <n v="218018132"/>
    <s v="CONTRATADO"/>
    <d v="2021-12-07T00:00:00"/>
    <s v="JURÍDICA"/>
  </r>
  <r>
    <n v="1735"/>
    <x v="9"/>
    <s v="900-IP-0576-2021"/>
    <s v="300-AO-2070-2021"/>
    <s v="Construcción de infraestructura de retención, cárcamos y columnas que soporten y protejan las redes expuestas de la zona de ladera y otros sectores críticos de la ciudad."/>
    <n v="447902993"/>
    <n v="0"/>
    <n v="447902993"/>
    <s v="CONTRATADO"/>
    <d v="2021-12-10T00:00:00"/>
    <s v="JURÍDICA"/>
  </r>
  <r>
    <n v="1736"/>
    <x v="9"/>
    <s v="900-IP-0577-2021"/>
    <s v="300-AO-2109-2021"/>
    <s v="Mantenimiento de gaveteros o tarjeteros y cajones de archivadores de madera, estanterías de madera de lamplanoteca para garantizar la conservación de información análoga del catastro de redes de acueducto y alcantarillado y de otros elementos del mobiliario del Centro de Control Maestro de Acueducto y Alcantarillado de la Unidad de Ingenieria de la GUENAA que presentan deterioro y se requiere tapizar o cambiar o proteger para conservar en buen estado y mejorar la presentación y seguridad del mobiliario. incluye suministro de materiales y mano de obra, colocados o instalados en el CCM."/>
    <n v="7978950"/>
    <n v="0"/>
    <n v="7978950"/>
    <s v="CONTRATADO"/>
    <d v="2021-12-31T00:00:00"/>
    <s v="NATURAL"/>
  </r>
  <r>
    <n v="1737"/>
    <x v="9"/>
    <s v="900-IP-0578-2021"/>
    <s v="500-AO-2106-2021"/>
    <s v="Suministro de herrajes"/>
    <n v="12184142"/>
    <n v="0"/>
    <n v="12184142"/>
    <s v="CONTRATADO"/>
    <d v="2021-12-31T00:00:00"/>
    <s v="JURÍDICA"/>
  </r>
  <r>
    <n v="1738"/>
    <x v="9"/>
    <s v="900-IP-0579-2021"/>
    <s v="200-AO-2099-2021"/>
    <s v="Integrar una solución para la Gerencia de Gestión Humana y Activos, incorporando nuevas funcionalidades y modelamientos al software existente DARUMA, que permitan la gestión integral de información, considerando la INFORMACIÓN como uno de los principales activos de la GAGHA."/>
    <n v="359652759"/>
    <n v="0"/>
    <n v="359652759"/>
    <s v="CONTRATADO"/>
    <d v="2021-12-14T00:00:00"/>
    <s v="JURÍDICA"/>
  </r>
  <r>
    <n v="1739"/>
    <x v="9"/>
    <s v="900-IP-0581-2021"/>
    <s v="300-AO-2071-2021"/>
    <s v="Realizar la reposición de tubería de 18&quot; en el tramo entre La PTAP Río Cali y La Estación de Bombeo La Normal."/>
    <n v="446475933"/>
    <n v="0"/>
    <n v="446475933"/>
    <s v="CONTRATADO"/>
    <d v="2021-12-10T00:00:00"/>
    <s v="JURÍDICA"/>
  </r>
  <r>
    <n v="1740"/>
    <x v="9"/>
    <s v="900-IP-0583-2021"/>
    <s v="500-AO-2078-2021"/>
    <s v="Realizar el inventario georreferenciado de la infraestructura del sistema de alumbrado público del Distrito de Santiago de Cali y existentes a la fecha de ejecución del contrato, y con base en la información levantada elaborar las unidades constructivas del SALP, elaborar los perfiles de vía tipo y los diseños lumínicos para los perfiles de via."/>
    <n v="1007331430"/>
    <n v="0"/>
    <n v="1007331430"/>
    <s v="CONTRATADO"/>
    <d v="2021-12-14T00:00:00"/>
    <s v="JURÍDICA"/>
  </r>
  <r>
    <n v="1741"/>
    <x v="9"/>
    <s v="900-IP-0585-2021"/>
    <s v="500-AO-2103-2021"/>
    <s v="Suministro de grapas paralelas bimetalicas y grapas terminales tipo Recta."/>
    <n v="89905085"/>
    <n v="0"/>
    <n v="89905085"/>
    <s v="CONTRATADO"/>
    <d v="2021-12-16T00:00:00"/>
    <s v="JURÍDICA"/>
  </r>
  <r>
    <n v="1742"/>
    <x v="9"/>
    <s v="900-IP-0586-2021"/>
    <s v="800-AO-2101-2021"/>
    <s v="Realizar Avalúo Técnico Comercial a Vehículos y equipos activos e inactivos que hacen parte del Parque Automotor de EMCALI EICE ESP, cumpliendo con el marco normativo vigente"/>
    <n v="203683383"/>
    <n v="0"/>
    <n v="203683383"/>
    <s v="CONTRATADO"/>
    <d v="2021-12-13T00:00:00"/>
    <s v="JURÍDICA"/>
  </r>
  <r>
    <n v="1743"/>
    <x v="9"/>
    <s v="900-IP-0595-2021"/>
    <s v="200-AO-2140-2021"/>
    <s v="Servicio en la Nube (SaaS) del software AutoCad (AutoCad Full, AutoCad Map 3D, AutoCad Electrical, AutoCad Civil 3D, AutoCad LT)"/>
    <m/>
    <n v="0"/>
    <n v="0"/>
    <s v="CONTRATADO"/>
    <d v="2021-12-13T00:00:00"/>
    <s v="JURÍDICA"/>
  </r>
  <r>
    <n v="1744"/>
    <x v="9"/>
    <s v="900-IP-0599-2021"/>
    <s v="200-AO-2134-2021"/>
    <s v="Servicios profesionales especializados de producción la configuración un portal de acceso exclusivo fortalecer las reglas de acceso de usuarios a los servidores/maquinas virtuales que EMCALI utiliza en su operación general"/>
    <n v="742540000"/>
    <n v="0"/>
    <n v="742540000"/>
    <s v="CONTRATADO"/>
    <d v="2021-12-13T00:00:00"/>
    <s v="JURÍDICA"/>
  </r>
  <r>
    <n v="1745"/>
    <x v="9"/>
    <s v="900-IP-0600-2021"/>
    <s v="300-AO-2147-2021"/>
    <s v="Suministro e instalación sistema de rectificador 480 VAC + T de entrada/ 125 VDC - 60 amperios, incluye banco de baterias"/>
    <n v="444965931"/>
    <n v="0"/>
    <n v="444965931"/>
    <s v="CONTRATADO"/>
    <d v="2021-12-13T00:00:00"/>
    <s v="JURÍDICA"/>
  </r>
  <r>
    <n v="1746"/>
    <x v="9"/>
    <s v="900-IP-0604-2021"/>
    <s v="200-AO-2153-2021"/>
    <s v="Adquisición del equipo de almacenamiento para la estabilización de la infraestructura de TI, CC y Seguridad."/>
    <n v="435103589"/>
    <n v="0"/>
    <n v="435103589"/>
    <s v="CONTRATADO"/>
    <d v="2021-12-13T00:00:00"/>
    <s v="JURÍDIC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5" cacheId="1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E12" firstHeaderRow="0" firstDataRow="1" firstDataCol="1"/>
  <pivotFields count="11">
    <pivotField dataField="1" showAll="0"/>
    <pivotField axis="axisRow" showAll="0">
      <items count="11">
        <item x="7"/>
        <item x="0"/>
        <item x="5"/>
        <item x="4"/>
        <item x="1"/>
        <item x="9"/>
        <item x="2"/>
        <item x="3"/>
        <item x="6"/>
        <item x="8"/>
        <item t="default"/>
      </items>
    </pivotField>
    <pivotField showAll="0"/>
    <pivotField showAll="0"/>
    <pivotField showAll="0"/>
    <pivotField dataField="1" showAll="0"/>
    <pivotField dataField="1" showAll="0"/>
    <pivotField dataField="1" showAll="0"/>
    <pivotField showAll="0"/>
    <pivotField showAll="0" defaultSubtotal="0"/>
    <pivotField showAll="0"/>
  </pivotFields>
  <rowFields count="1">
    <field x="1"/>
  </rowFields>
  <rowItems count="11">
    <i>
      <x/>
    </i>
    <i>
      <x v="1"/>
    </i>
    <i>
      <x v="2"/>
    </i>
    <i>
      <x v="3"/>
    </i>
    <i>
      <x v="4"/>
    </i>
    <i>
      <x v="5"/>
    </i>
    <i>
      <x v="6"/>
    </i>
    <i>
      <x v="7"/>
    </i>
    <i>
      <x v="8"/>
    </i>
    <i>
      <x v="9"/>
    </i>
    <i t="grand">
      <x/>
    </i>
  </rowItems>
  <colFields count="1">
    <field x="-2"/>
  </colFields>
  <colItems count="4">
    <i>
      <x/>
    </i>
    <i i="1">
      <x v="1"/>
    </i>
    <i i="2">
      <x v="2"/>
    </i>
    <i i="3">
      <x v="3"/>
    </i>
  </colItems>
  <dataFields count="4">
    <dataField name="Cuenta de No. " fld="0" subtotal="count" baseField="1" baseItem="0"/>
    <dataField name="Suma de VALOR " fld="5" baseField="1" baseItem="0" numFmtId="165"/>
    <dataField name="Suma de VALOR _x000a_OTROSI" fld="6" baseField="0" baseItem="0" numFmtId="165"/>
    <dataField name="Suma de VALOR _x000a_TOTAL" fld="7" baseField="0" baseItem="0" numFmtId="165"/>
  </dataFields>
  <formats count="9">
    <format dxfId="55">
      <pivotArea outline="0" collapsedLevelsAreSubtotals="1" fieldPosition="0">
        <references count="1">
          <reference field="4294967294" count="3" selected="0">
            <x v="1"/>
            <x v="2"/>
            <x v="3"/>
          </reference>
        </references>
      </pivotArea>
    </format>
    <format dxfId="54">
      <pivotArea type="all" dataOnly="0" outline="0" fieldPosition="0"/>
    </format>
    <format dxfId="53">
      <pivotArea outline="0" collapsedLevelsAreSubtotals="1" fieldPosition="0"/>
    </format>
    <format dxfId="52">
      <pivotArea field="1" type="button" dataOnly="0" labelOnly="1" outline="0" axis="axisRow" fieldPosition="0"/>
    </format>
    <format dxfId="51">
      <pivotArea dataOnly="0" labelOnly="1" fieldPosition="0">
        <references count="1">
          <reference field="1" count="0"/>
        </references>
      </pivotArea>
    </format>
    <format dxfId="50">
      <pivotArea dataOnly="0" labelOnly="1" grandRow="1" outline="0" fieldPosition="0"/>
    </format>
    <format dxfId="49">
      <pivotArea dataOnly="0" labelOnly="1" outline="0" fieldPosition="0">
        <references count="1">
          <reference field="4294967294" count="4">
            <x v="0"/>
            <x v="1"/>
            <x v="2"/>
            <x v="3"/>
          </reference>
        </references>
      </pivotArea>
    </format>
    <format dxfId="48">
      <pivotArea outline="0" collapsedLevelsAreSubtotals="1" fieldPosition="0">
        <references count="1">
          <reference field="4294967294" count="1" selected="0">
            <x v="0"/>
          </reference>
        </references>
      </pivotArea>
    </format>
    <format dxfId="47">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heetViews>
  <sheetFormatPr baseColWidth="10" defaultRowHeight="25.95" customHeight="1" x14ac:dyDescent="0.3"/>
  <cols>
    <col min="1" max="1" width="69" style="2" bestFit="1" customWidth="1"/>
    <col min="2" max="2" width="13.44140625" style="134" bestFit="1" customWidth="1"/>
    <col min="3" max="3" width="16.21875" style="2" bestFit="1" customWidth="1"/>
    <col min="4" max="4" width="22.5546875" style="2" bestFit="1" customWidth="1"/>
    <col min="5" max="5" width="21.6640625" style="2" bestFit="1" customWidth="1"/>
    <col min="6" max="6" width="5.5546875" style="2" customWidth="1"/>
    <col min="7" max="7" width="13.44140625" style="238" customWidth="1"/>
    <col min="8" max="8" width="11.5546875" style="134"/>
    <col min="9" max="16384" width="11.5546875" style="2"/>
  </cols>
  <sheetData>
    <row r="1" spans="1:9" ht="25.95" customHeight="1" x14ac:dyDescent="0.3">
      <c r="A1" s="131" t="s">
        <v>3094</v>
      </c>
      <c r="B1" s="134" t="s">
        <v>3098</v>
      </c>
      <c r="C1" s="2" t="s">
        <v>3099</v>
      </c>
      <c r="D1" s="2" t="s">
        <v>3095</v>
      </c>
      <c r="E1" s="2" t="s">
        <v>3097</v>
      </c>
      <c r="G1" s="238" t="s">
        <v>6194</v>
      </c>
    </row>
    <row r="2" spans="1:9" ht="25.95" customHeight="1" x14ac:dyDescent="0.3">
      <c r="A2" s="132" t="s">
        <v>15</v>
      </c>
      <c r="B2" s="135">
        <v>82</v>
      </c>
      <c r="C2" s="133">
        <v>1414069942</v>
      </c>
      <c r="D2" s="133">
        <v>724798000</v>
      </c>
      <c r="E2" s="133">
        <v>2138867942</v>
      </c>
      <c r="G2" s="238">
        <v>0</v>
      </c>
    </row>
    <row r="3" spans="1:9" ht="25.95" customHeight="1" x14ac:dyDescent="0.3">
      <c r="A3" s="132" t="s">
        <v>14</v>
      </c>
      <c r="B3" s="135">
        <v>102</v>
      </c>
      <c r="C3" s="133">
        <v>2748124134</v>
      </c>
      <c r="D3" s="133">
        <v>833019754</v>
      </c>
      <c r="E3" s="133">
        <v>3581143888</v>
      </c>
      <c r="G3" s="238">
        <v>1</v>
      </c>
      <c r="H3" s="134" t="s">
        <v>6195</v>
      </c>
    </row>
    <row r="4" spans="1:9" ht="25.95" customHeight="1" x14ac:dyDescent="0.3">
      <c r="A4" s="132" t="s">
        <v>2698</v>
      </c>
      <c r="B4" s="135">
        <v>125</v>
      </c>
      <c r="C4" s="133">
        <v>3700075837</v>
      </c>
      <c r="D4" s="133">
        <v>2439310242.5</v>
      </c>
      <c r="E4" s="133">
        <v>6139386079.5</v>
      </c>
      <c r="G4" s="238">
        <v>1</v>
      </c>
      <c r="H4" s="134" t="s">
        <v>6197</v>
      </c>
    </row>
    <row r="5" spans="1:9" ht="25.95" customHeight="1" x14ac:dyDescent="0.3">
      <c r="A5" s="132" t="s">
        <v>2699</v>
      </c>
      <c r="B5" s="135">
        <v>124</v>
      </c>
      <c r="C5" s="133">
        <v>2209517482</v>
      </c>
      <c r="D5" s="133">
        <v>890238740</v>
      </c>
      <c r="E5" s="133">
        <v>3099756222</v>
      </c>
      <c r="G5" s="238">
        <v>0</v>
      </c>
    </row>
    <row r="6" spans="1:9" ht="25.95" customHeight="1" x14ac:dyDescent="0.3">
      <c r="A6" s="132" t="s">
        <v>19</v>
      </c>
      <c r="B6" s="135">
        <v>77</v>
      </c>
      <c r="C6" s="133">
        <v>2961859603</v>
      </c>
      <c r="D6" s="133">
        <v>1235646223</v>
      </c>
      <c r="E6" s="133">
        <v>4197505826</v>
      </c>
      <c r="G6" s="238">
        <v>0</v>
      </c>
    </row>
    <row r="7" spans="1:9" ht="25.95" customHeight="1" x14ac:dyDescent="0.3">
      <c r="A7" s="132" t="s">
        <v>16</v>
      </c>
      <c r="B7" s="135">
        <v>427</v>
      </c>
      <c r="C7" s="133">
        <v>114938882976</v>
      </c>
      <c r="D7" s="133">
        <v>1077581102</v>
      </c>
      <c r="E7" s="133">
        <v>116016464078</v>
      </c>
      <c r="G7" s="238">
        <v>8</v>
      </c>
    </row>
    <row r="8" spans="1:9" ht="25.95" customHeight="1" x14ac:dyDescent="0.3">
      <c r="A8" s="132" t="s">
        <v>3682</v>
      </c>
      <c r="B8" s="135">
        <v>150</v>
      </c>
      <c r="C8" s="133">
        <v>3844229100</v>
      </c>
      <c r="D8" s="133">
        <v>1047968000</v>
      </c>
      <c r="E8" s="133">
        <v>4892197100</v>
      </c>
      <c r="G8" s="238">
        <v>0</v>
      </c>
    </row>
    <row r="9" spans="1:9" ht="25.95" customHeight="1" x14ac:dyDescent="0.3">
      <c r="A9" s="132" t="s">
        <v>3683</v>
      </c>
      <c r="B9" s="135">
        <v>396</v>
      </c>
      <c r="C9" s="133">
        <v>6299507996.5291004</v>
      </c>
      <c r="D9" s="133">
        <v>5688718414</v>
      </c>
      <c r="E9" s="133">
        <v>11988226410.5291</v>
      </c>
      <c r="G9" s="238">
        <v>2</v>
      </c>
      <c r="H9" s="134" t="s">
        <v>6197</v>
      </c>
      <c r="I9" s="134"/>
    </row>
    <row r="10" spans="1:9" ht="25.95" customHeight="1" x14ac:dyDescent="0.3">
      <c r="A10" s="132" t="s">
        <v>5085</v>
      </c>
      <c r="B10" s="135">
        <v>154</v>
      </c>
      <c r="C10" s="133">
        <v>1897806912</v>
      </c>
      <c r="D10" s="133">
        <v>1788645229</v>
      </c>
      <c r="E10" s="133">
        <v>3686452141</v>
      </c>
      <c r="G10" s="238">
        <v>0</v>
      </c>
    </row>
    <row r="11" spans="1:9" ht="25.95" customHeight="1" x14ac:dyDescent="0.3">
      <c r="A11" s="132" t="s">
        <v>5086</v>
      </c>
      <c r="B11" s="135">
        <v>109</v>
      </c>
      <c r="C11" s="133">
        <v>5843996922</v>
      </c>
      <c r="D11" s="133">
        <v>1810310606</v>
      </c>
      <c r="E11" s="133">
        <v>7654307528</v>
      </c>
      <c r="G11" s="238">
        <v>0</v>
      </c>
    </row>
    <row r="12" spans="1:9" ht="25.95" customHeight="1" x14ac:dyDescent="0.3">
      <c r="A12" s="132" t="s">
        <v>3096</v>
      </c>
      <c r="B12" s="135">
        <v>1746</v>
      </c>
      <c r="C12" s="133">
        <v>145858070904.52911</v>
      </c>
      <c r="D12" s="133">
        <v>17536236310.5</v>
      </c>
      <c r="E12" s="133">
        <v>163394307215.02911</v>
      </c>
      <c r="G12" s="238">
        <f>SUM(G2:G11)</f>
        <v>12</v>
      </c>
    </row>
  </sheetData>
  <sortState ref="A29:C38">
    <sortCondition descending="1" ref="C29:C38"/>
  </sortState>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N130"/>
  <sheetViews>
    <sheetView topLeftCell="A119" workbookViewId="0">
      <selection activeCell="C120" sqref="C120"/>
    </sheetView>
  </sheetViews>
  <sheetFormatPr baseColWidth="10" defaultColWidth="11.44140625" defaultRowHeight="14.4" x14ac:dyDescent="0.3"/>
  <cols>
    <col min="1" max="1" width="6.5546875" style="59" customWidth="1"/>
    <col min="2" max="2" width="30.6640625" style="59" customWidth="1"/>
    <col min="3" max="3" width="19.44140625" style="59" customWidth="1"/>
    <col min="4" max="4" width="19.5546875" style="26" customWidth="1"/>
    <col min="5" max="5" width="42.6640625" style="60" customWidth="1"/>
    <col min="6" max="8" width="17.6640625" style="26" customWidth="1"/>
    <col min="9" max="9" width="17.5546875" style="59" customWidth="1"/>
    <col min="10" max="10" width="16.6640625" style="26" customWidth="1"/>
    <col min="11" max="11" width="18.44140625" style="26" customWidth="1"/>
    <col min="12" max="12" width="42.88671875" style="26" bestFit="1" customWidth="1"/>
    <col min="13" max="13" width="13" style="59" customWidth="1"/>
    <col min="14" max="14" width="22.6640625" style="26" customWidth="1"/>
    <col min="15" max="16384" width="11.44140625" style="26"/>
  </cols>
  <sheetData>
    <row r="1" spans="1:14" x14ac:dyDescent="0.3">
      <c r="A1" s="311"/>
      <c r="B1" s="311"/>
      <c r="C1" s="313" t="s">
        <v>27</v>
      </c>
      <c r="D1" s="313"/>
      <c r="E1" s="313"/>
      <c r="F1" s="313"/>
      <c r="G1" s="313"/>
      <c r="H1" s="313"/>
      <c r="I1" s="313"/>
      <c r="J1" s="313"/>
      <c r="K1" s="313"/>
      <c r="L1" s="313"/>
      <c r="M1" s="313"/>
      <c r="N1" s="313"/>
    </row>
    <row r="2" spans="1:14" x14ac:dyDescent="0.3">
      <c r="A2" s="311"/>
      <c r="B2" s="311"/>
      <c r="C2" s="313"/>
      <c r="D2" s="313"/>
      <c r="E2" s="313"/>
      <c r="F2" s="313"/>
      <c r="G2" s="313"/>
      <c r="H2" s="313"/>
      <c r="I2" s="313"/>
      <c r="J2" s="313"/>
      <c r="K2" s="313"/>
      <c r="L2" s="313"/>
      <c r="M2" s="313"/>
      <c r="N2" s="313"/>
    </row>
    <row r="3" spans="1:14" x14ac:dyDescent="0.3">
      <c r="A3" s="311"/>
      <c r="B3" s="311"/>
      <c r="C3" s="313"/>
      <c r="D3" s="313"/>
      <c r="E3" s="313"/>
      <c r="F3" s="313"/>
      <c r="G3" s="313"/>
      <c r="H3" s="313"/>
      <c r="I3" s="313"/>
      <c r="J3" s="313"/>
      <c r="K3" s="313"/>
      <c r="L3" s="313"/>
      <c r="M3" s="313"/>
      <c r="N3" s="313"/>
    </row>
    <row r="4" spans="1:14" x14ac:dyDescent="0.3">
      <c r="A4" s="311"/>
      <c r="B4" s="311"/>
      <c r="C4" s="313"/>
      <c r="D4" s="313"/>
      <c r="E4" s="313"/>
      <c r="F4" s="313"/>
      <c r="G4" s="313"/>
      <c r="H4" s="313"/>
      <c r="I4" s="313"/>
      <c r="J4" s="313"/>
      <c r="K4" s="313"/>
      <c r="L4" s="313"/>
      <c r="M4" s="313"/>
      <c r="N4" s="313"/>
    </row>
    <row r="5" spans="1:14" x14ac:dyDescent="0.3">
      <c r="A5" s="312"/>
      <c r="B5" s="312"/>
      <c r="C5" s="313"/>
      <c r="D5" s="313"/>
      <c r="E5" s="313"/>
      <c r="F5" s="313"/>
      <c r="G5" s="313"/>
      <c r="H5" s="313"/>
      <c r="I5" s="313"/>
      <c r="J5" s="313"/>
      <c r="K5" s="313"/>
      <c r="L5" s="313"/>
      <c r="M5" s="313"/>
      <c r="N5" s="313"/>
    </row>
    <row r="6" spans="1:14" s="28" customFormat="1" ht="46.5" customHeight="1" x14ac:dyDescent="0.3">
      <c r="A6" s="6" t="s">
        <v>9</v>
      </c>
      <c r="B6" s="6" t="s">
        <v>8</v>
      </c>
      <c r="C6" s="6" t="s">
        <v>7</v>
      </c>
      <c r="D6" s="6" t="s">
        <v>25</v>
      </c>
      <c r="E6" s="27" t="s">
        <v>4</v>
      </c>
      <c r="F6" s="6" t="s">
        <v>22</v>
      </c>
      <c r="G6" s="6" t="s">
        <v>23</v>
      </c>
      <c r="H6" s="6" t="s">
        <v>24</v>
      </c>
      <c r="I6" s="6" t="s">
        <v>2</v>
      </c>
      <c r="J6" s="6" t="s">
        <v>26</v>
      </c>
      <c r="K6" s="6" t="s">
        <v>5</v>
      </c>
      <c r="L6" s="6" t="s">
        <v>6</v>
      </c>
      <c r="M6" s="6" t="s">
        <v>21</v>
      </c>
      <c r="N6" s="6" t="s">
        <v>3</v>
      </c>
    </row>
    <row r="7" spans="1:14" s="37" customFormat="1" ht="22.5" customHeight="1" x14ac:dyDescent="0.3">
      <c r="A7" s="29">
        <v>1</v>
      </c>
      <c r="B7" s="30" t="s">
        <v>17</v>
      </c>
      <c r="C7" s="29" t="s">
        <v>2424</v>
      </c>
      <c r="D7" s="46" t="s">
        <v>2425</v>
      </c>
      <c r="E7" s="32" t="s">
        <v>2319</v>
      </c>
      <c r="F7" s="58">
        <v>9400000</v>
      </c>
      <c r="G7" s="34">
        <v>0</v>
      </c>
      <c r="H7" s="34">
        <f t="shared" ref="H7:H38" si="0">+F7+G7</f>
        <v>9400000</v>
      </c>
      <c r="I7" s="29" t="s">
        <v>20</v>
      </c>
      <c r="J7" s="35">
        <v>44561</v>
      </c>
      <c r="K7" s="29" t="s">
        <v>12</v>
      </c>
      <c r="L7" s="39" t="s">
        <v>2426</v>
      </c>
      <c r="M7" s="29" t="s">
        <v>11</v>
      </c>
      <c r="N7" s="29" t="s">
        <v>389</v>
      </c>
    </row>
    <row r="8" spans="1:14" s="37" customFormat="1" ht="22.5" customHeight="1" x14ac:dyDescent="0.3">
      <c r="A8" s="29">
        <f>+A7+1</f>
        <v>2</v>
      </c>
      <c r="B8" s="30" t="s">
        <v>17</v>
      </c>
      <c r="C8" s="29" t="s">
        <v>2427</v>
      </c>
      <c r="D8" s="46" t="s">
        <v>2428</v>
      </c>
      <c r="E8" s="32" t="s">
        <v>2329</v>
      </c>
      <c r="F8" s="58">
        <v>8436000</v>
      </c>
      <c r="G8" s="34">
        <v>0</v>
      </c>
      <c r="H8" s="34">
        <f t="shared" si="0"/>
        <v>8436000</v>
      </c>
      <c r="I8" s="29" t="s">
        <v>20</v>
      </c>
      <c r="J8" s="35">
        <v>44561</v>
      </c>
      <c r="K8" s="29" t="s">
        <v>12</v>
      </c>
      <c r="L8" s="38" t="s">
        <v>2429</v>
      </c>
      <c r="M8" s="29" t="s">
        <v>11</v>
      </c>
      <c r="N8" s="29" t="s">
        <v>389</v>
      </c>
    </row>
    <row r="9" spans="1:14" s="37" customFormat="1" ht="22.5" customHeight="1" x14ac:dyDescent="0.3">
      <c r="A9" s="29">
        <f t="shared" ref="A9:A72" si="1">+A8+1</f>
        <v>3</v>
      </c>
      <c r="B9" s="30" t="s">
        <v>17</v>
      </c>
      <c r="C9" s="29" t="s">
        <v>2061</v>
      </c>
      <c r="D9" s="31" t="s">
        <v>2062</v>
      </c>
      <c r="E9" s="32" t="s">
        <v>2063</v>
      </c>
      <c r="F9" s="33">
        <v>36000000</v>
      </c>
      <c r="G9" s="34">
        <v>27000000</v>
      </c>
      <c r="H9" s="34">
        <f t="shared" si="0"/>
        <v>63000000</v>
      </c>
      <c r="I9" s="29" t="s">
        <v>20</v>
      </c>
      <c r="J9" s="35">
        <v>44561</v>
      </c>
      <c r="K9" s="29" t="s">
        <v>12</v>
      </c>
      <c r="L9" s="36" t="s">
        <v>2064</v>
      </c>
      <c r="M9" s="29" t="s">
        <v>11</v>
      </c>
      <c r="N9" s="29" t="s">
        <v>389</v>
      </c>
    </row>
    <row r="10" spans="1:14" s="37" customFormat="1" ht="22.5" customHeight="1" x14ac:dyDescent="0.3">
      <c r="A10" s="29">
        <f t="shared" si="1"/>
        <v>4</v>
      </c>
      <c r="B10" s="30" t="s">
        <v>17</v>
      </c>
      <c r="C10" s="51" t="s">
        <v>2221</v>
      </c>
      <c r="D10" s="48" t="s">
        <v>2222</v>
      </c>
      <c r="E10" s="32" t="s">
        <v>2223</v>
      </c>
      <c r="F10" s="33">
        <v>36000000</v>
      </c>
      <c r="G10" s="34">
        <v>23000000</v>
      </c>
      <c r="H10" s="34">
        <f t="shared" si="0"/>
        <v>59000000</v>
      </c>
      <c r="I10" s="29" t="s">
        <v>20</v>
      </c>
      <c r="J10" s="35">
        <v>44561</v>
      </c>
      <c r="K10" s="29" t="s">
        <v>12</v>
      </c>
      <c r="L10" s="39" t="s">
        <v>2224</v>
      </c>
      <c r="M10" s="29" t="s">
        <v>11</v>
      </c>
      <c r="N10" s="29" t="s">
        <v>389</v>
      </c>
    </row>
    <row r="11" spans="1:14" s="37" customFormat="1" ht="22.5" customHeight="1" x14ac:dyDescent="0.3">
      <c r="A11" s="29">
        <f t="shared" si="1"/>
        <v>5</v>
      </c>
      <c r="B11" s="30" t="s">
        <v>17</v>
      </c>
      <c r="C11" s="29" t="s">
        <v>2049</v>
      </c>
      <c r="D11" s="31" t="s">
        <v>2050</v>
      </c>
      <c r="E11" s="32" t="s">
        <v>2051</v>
      </c>
      <c r="F11" s="33">
        <v>48000000</v>
      </c>
      <c r="G11" s="34">
        <v>36000000</v>
      </c>
      <c r="H11" s="34">
        <f t="shared" si="0"/>
        <v>84000000</v>
      </c>
      <c r="I11" s="29" t="s">
        <v>20</v>
      </c>
      <c r="J11" s="35">
        <v>44561</v>
      </c>
      <c r="K11" s="29" t="s">
        <v>12</v>
      </c>
      <c r="L11" s="39" t="s">
        <v>2052</v>
      </c>
      <c r="M11" s="29" t="s">
        <v>11</v>
      </c>
      <c r="N11" s="29" t="s">
        <v>389</v>
      </c>
    </row>
    <row r="12" spans="1:14" s="37" customFormat="1" ht="22.5" customHeight="1" x14ac:dyDescent="0.3">
      <c r="A12" s="29">
        <f t="shared" si="1"/>
        <v>6</v>
      </c>
      <c r="B12" s="30" t="s">
        <v>17</v>
      </c>
      <c r="C12" s="29" t="s">
        <v>2249</v>
      </c>
      <c r="D12" s="46" t="s">
        <v>2250</v>
      </c>
      <c r="E12" s="32" t="s">
        <v>2251</v>
      </c>
      <c r="F12" s="33">
        <v>27000000</v>
      </c>
      <c r="G12" s="34">
        <v>9000000</v>
      </c>
      <c r="H12" s="34">
        <f t="shared" si="0"/>
        <v>36000000</v>
      </c>
      <c r="I12" s="29" t="s">
        <v>20</v>
      </c>
      <c r="J12" s="35">
        <v>44561</v>
      </c>
      <c r="K12" s="29" t="s">
        <v>12</v>
      </c>
      <c r="L12" s="39" t="s">
        <v>2252</v>
      </c>
      <c r="M12" s="29" t="s">
        <v>11</v>
      </c>
      <c r="N12" s="29" t="s">
        <v>389</v>
      </c>
    </row>
    <row r="13" spans="1:14" s="37" customFormat="1" ht="22.5" customHeight="1" x14ac:dyDescent="0.3">
      <c r="A13" s="29">
        <f t="shared" si="1"/>
        <v>7</v>
      </c>
      <c r="B13" s="30" t="s">
        <v>17</v>
      </c>
      <c r="C13" s="29" t="s">
        <v>2005</v>
      </c>
      <c r="D13" s="31" t="s">
        <v>2006</v>
      </c>
      <c r="E13" s="32" t="s">
        <v>2007</v>
      </c>
      <c r="F13" s="33">
        <v>26400000</v>
      </c>
      <c r="G13" s="34">
        <v>22000000</v>
      </c>
      <c r="H13" s="34">
        <f t="shared" si="0"/>
        <v>48400000</v>
      </c>
      <c r="I13" s="29" t="s">
        <v>20</v>
      </c>
      <c r="J13" s="35">
        <v>44561</v>
      </c>
      <c r="K13" s="29" t="s">
        <v>12</v>
      </c>
      <c r="L13" s="36" t="s">
        <v>2008</v>
      </c>
      <c r="M13" s="29" t="s">
        <v>11</v>
      </c>
      <c r="N13" s="29" t="s">
        <v>389</v>
      </c>
    </row>
    <row r="14" spans="1:14" s="37" customFormat="1" ht="22.5" customHeight="1" x14ac:dyDescent="0.3">
      <c r="A14" s="29">
        <f t="shared" si="1"/>
        <v>8</v>
      </c>
      <c r="B14" s="30" t="s">
        <v>17</v>
      </c>
      <c r="C14" s="29" t="s">
        <v>2009</v>
      </c>
      <c r="D14" s="31" t="s">
        <v>2010</v>
      </c>
      <c r="E14" s="32" t="s">
        <v>2011</v>
      </c>
      <c r="F14" s="33">
        <v>26400000</v>
      </c>
      <c r="G14" s="34">
        <v>22000000</v>
      </c>
      <c r="H14" s="34">
        <f t="shared" si="0"/>
        <v>48400000</v>
      </c>
      <c r="I14" s="29" t="s">
        <v>20</v>
      </c>
      <c r="J14" s="35">
        <v>44561</v>
      </c>
      <c r="K14" s="29" t="s">
        <v>12</v>
      </c>
      <c r="L14" s="39" t="s">
        <v>2012</v>
      </c>
      <c r="M14" s="29" t="s">
        <v>11</v>
      </c>
      <c r="N14" s="29" t="s">
        <v>389</v>
      </c>
    </row>
    <row r="15" spans="1:14" s="37" customFormat="1" ht="22.5" customHeight="1" x14ac:dyDescent="0.3">
      <c r="A15" s="29">
        <f t="shared" si="1"/>
        <v>9</v>
      </c>
      <c r="B15" s="30" t="s">
        <v>17</v>
      </c>
      <c r="C15" s="51" t="s">
        <v>2238</v>
      </c>
      <c r="D15" s="48" t="s">
        <v>2239</v>
      </c>
      <c r="E15" s="32" t="s">
        <v>2240</v>
      </c>
      <c r="F15" s="33">
        <v>19020000</v>
      </c>
      <c r="G15" s="34">
        <v>0</v>
      </c>
      <c r="H15" s="34">
        <f t="shared" si="0"/>
        <v>19020000</v>
      </c>
      <c r="I15" s="29" t="s">
        <v>20</v>
      </c>
      <c r="J15" s="35">
        <v>44469</v>
      </c>
      <c r="K15" s="29" t="s">
        <v>12</v>
      </c>
      <c r="L15" s="39" t="s">
        <v>2241</v>
      </c>
      <c r="M15" s="29" t="s">
        <v>11</v>
      </c>
      <c r="N15" s="29" t="s">
        <v>389</v>
      </c>
    </row>
    <row r="16" spans="1:14" s="37" customFormat="1" ht="22.5" customHeight="1" x14ac:dyDescent="0.3">
      <c r="A16" s="29">
        <f t="shared" si="1"/>
        <v>10</v>
      </c>
      <c r="B16" s="30" t="s">
        <v>17</v>
      </c>
      <c r="C16" s="29" t="s">
        <v>2189</v>
      </c>
      <c r="D16" s="48" t="s">
        <v>2190</v>
      </c>
      <c r="E16" s="32" t="s">
        <v>2191</v>
      </c>
      <c r="F16" s="33">
        <v>12654000</v>
      </c>
      <c r="G16" s="34">
        <v>8436000</v>
      </c>
      <c r="H16" s="34">
        <f t="shared" si="0"/>
        <v>21090000</v>
      </c>
      <c r="I16" s="29" t="s">
        <v>20</v>
      </c>
      <c r="J16" s="35">
        <v>44561</v>
      </c>
      <c r="K16" s="29" t="s">
        <v>12</v>
      </c>
      <c r="L16" s="41" t="s">
        <v>2192</v>
      </c>
      <c r="M16" s="29" t="s">
        <v>11</v>
      </c>
      <c r="N16" s="29" t="s">
        <v>389</v>
      </c>
    </row>
    <row r="17" spans="1:14" s="37" customFormat="1" ht="22.5" customHeight="1" x14ac:dyDescent="0.3">
      <c r="A17" s="29">
        <f t="shared" si="1"/>
        <v>11</v>
      </c>
      <c r="B17" s="30" t="s">
        <v>17</v>
      </c>
      <c r="C17" s="29" t="s">
        <v>2017</v>
      </c>
      <c r="D17" s="31" t="s">
        <v>2018</v>
      </c>
      <c r="E17" s="32" t="s">
        <v>2019</v>
      </c>
      <c r="F17" s="33">
        <v>27000000</v>
      </c>
      <c r="G17" s="34">
        <v>22500000</v>
      </c>
      <c r="H17" s="34">
        <f t="shared" si="0"/>
        <v>49500000</v>
      </c>
      <c r="I17" s="29" t="s">
        <v>20</v>
      </c>
      <c r="J17" s="35">
        <v>44561</v>
      </c>
      <c r="K17" s="29" t="s">
        <v>12</v>
      </c>
      <c r="L17" s="40" t="s">
        <v>2020</v>
      </c>
      <c r="M17" s="29" t="s">
        <v>11</v>
      </c>
      <c r="N17" s="29" t="s">
        <v>389</v>
      </c>
    </row>
    <row r="18" spans="1:14" s="37" customFormat="1" ht="22.5" customHeight="1" x14ac:dyDescent="0.3">
      <c r="A18" s="29">
        <f t="shared" si="1"/>
        <v>12</v>
      </c>
      <c r="B18" s="30" t="s">
        <v>17</v>
      </c>
      <c r="C18" s="29" t="s">
        <v>2140</v>
      </c>
      <c r="D18" s="46" t="s">
        <v>2141</v>
      </c>
      <c r="E18" s="32" t="s">
        <v>2142</v>
      </c>
      <c r="F18" s="33">
        <v>27000000</v>
      </c>
      <c r="G18" s="34">
        <v>18000000</v>
      </c>
      <c r="H18" s="34">
        <f t="shared" si="0"/>
        <v>45000000</v>
      </c>
      <c r="I18" s="29" t="s">
        <v>20</v>
      </c>
      <c r="J18" s="35">
        <v>44561</v>
      </c>
      <c r="K18" s="29" t="s">
        <v>12</v>
      </c>
      <c r="L18" s="39" t="s">
        <v>2143</v>
      </c>
      <c r="M18" s="29" t="s">
        <v>11</v>
      </c>
      <c r="N18" s="29" t="s">
        <v>389</v>
      </c>
    </row>
    <row r="19" spans="1:14" s="37" customFormat="1" ht="22.5" customHeight="1" x14ac:dyDescent="0.3">
      <c r="A19" s="29">
        <f t="shared" si="1"/>
        <v>13</v>
      </c>
      <c r="B19" s="30" t="s">
        <v>17</v>
      </c>
      <c r="C19" s="29" t="s">
        <v>2021</v>
      </c>
      <c r="D19" s="31" t="s">
        <v>2022</v>
      </c>
      <c r="E19" s="32" t="s">
        <v>2023</v>
      </c>
      <c r="F19" s="33">
        <v>27000000</v>
      </c>
      <c r="G19" s="34">
        <v>22500000</v>
      </c>
      <c r="H19" s="34">
        <f t="shared" si="0"/>
        <v>49500000</v>
      </c>
      <c r="I19" s="29" t="s">
        <v>20</v>
      </c>
      <c r="J19" s="35">
        <v>44561</v>
      </c>
      <c r="K19" s="29" t="s">
        <v>12</v>
      </c>
      <c r="L19" s="39" t="s">
        <v>2024</v>
      </c>
      <c r="M19" s="29" t="s">
        <v>11</v>
      </c>
      <c r="N19" s="29" t="s">
        <v>389</v>
      </c>
    </row>
    <row r="20" spans="1:14" s="37" customFormat="1" ht="22.5" customHeight="1" x14ac:dyDescent="0.3">
      <c r="A20" s="29">
        <f t="shared" si="1"/>
        <v>14</v>
      </c>
      <c r="B20" s="30" t="s">
        <v>17</v>
      </c>
      <c r="C20" s="29" t="s">
        <v>2013</v>
      </c>
      <c r="D20" s="31" t="s">
        <v>2014</v>
      </c>
      <c r="E20" s="32" t="s">
        <v>2015</v>
      </c>
      <c r="F20" s="33">
        <v>30000000</v>
      </c>
      <c r="G20" s="34">
        <v>25000000</v>
      </c>
      <c r="H20" s="34">
        <f t="shared" si="0"/>
        <v>55000000</v>
      </c>
      <c r="I20" s="29" t="s">
        <v>20</v>
      </c>
      <c r="J20" s="35">
        <v>44561</v>
      </c>
      <c r="K20" s="29" t="s">
        <v>12</v>
      </c>
      <c r="L20" s="39" t="s">
        <v>2016</v>
      </c>
      <c r="M20" s="29" t="s">
        <v>11</v>
      </c>
      <c r="N20" s="29" t="s">
        <v>389</v>
      </c>
    </row>
    <row r="21" spans="1:14" s="37" customFormat="1" ht="22.5" customHeight="1" x14ac:dyDescent="0.3">
      <c r="A21" s="29">
        <f t="shared" si="1"/>
        <v>15</v>
      </c>
      <c r="B21" s="30" t="s">
        <v>17</v>
      </c>
      <c r="C21" s="29" t="s">
        <v>2025</v>
      </c>
      <c r="D21" s="31" t="s">
        <v>2026</v>
      </c>
      <c r="E21" s="32" t="s">
        <v>2027</v>
      </c>
      <c r="F21" s="33">
        <v>23400000</v>
      </c>
      <c r="G21" s="34">
        <v>19500000</v>
      </c>
      <c r="H21" s="34">
        <f t="shared" si="0"/>
        <v>42900000</v>
      </c>
      <c r="I21" s="29" t="s">
        <v>20</v>
      </c>
      <c r="J21" s="35">
        <v>44561</v>
      </c>
      <c r="K21" s="29" t="s">
        <v>12</v>
      </c>
      <c r="L21" s="39" t="s">
        <v>2028</v>
      </c>
      <c r="M21" s="29" t="s">
        <v>11</v>
      </c>
      <c r="N21" s="29" t="s">
        <v>389</v>
      </c>
    </row>
    <row r="22" spans="1:14" s="37" customFormat="1" ht="22.5" customHeight="1" x14ac:dyDescent="0.3">
      <c r="A22" s="29">
        <f t="shared" si="1"/>
        <v>16</v>
      </c>
      <c r="B22" s="30" t="s">
        <v>17</v>
      </c>
      <c r="C22" s="29" t="s">
        <v>2177</v>
      </c>
      <c r="D22" s="48" t="s">
        <v>2178</v>
      </c>
      <c r="E22" s="32" t="s">
        <v>2179</v>
      </c>
      <c r="F22" s="33">
        <v>23400000</v>
      </c>
      <c r="G22" s="34">
        <v>15600000</v>
      </c>
      <c r="H22" s="34">
        <f t="shared" si="0"/>
        <v>39000000</v>
      </c>
      <c r="I22" s="29" t="s">
        <v>20</v>
      </c>
      <c r="J22" s="35">
        <v>44561</v>
      </c>
      <c r="K22" s="29" t="s">
        <v>12</v>
      </c>
      <c r="L22" s="39" t="s">
        <v>2180</v>
      </c>
      <c r="M22" s="29" t="s">
        <v>11</v>
      </c>
      <c r="N22" s="29" t="s">
        <v>389</v>
      </c>
    </row>
    <row r="23" spans="1:14" s="37" customFormat="1" ht="22.5" customHeight="1" x14ac:dyDescent="0.3">
      <c r="A23" s="29">
        <f t="shared" si="1"/>
        <v>17</v>
      </c>
      <c r="B23" s="30" t="s">
        <v>17</v>
      </c>
      <c r="C23" s="29" t="s">
        <v>2181</v>
      </c>
      <c r="D23" s="48" t="s">
        <v>2182</v>
      </c>
      <c r="E23" s="32" t="s">
        <v>2183</v>
      </c>
      <c r="F23" s="33">
        <v>27000000</v>
      </c>
      <c r="G23" s="34">
        <v>18000000</v>
      </c>
      <c r="H23" s="34">
        <f t="shared" si="0"/>
        <v>45000000</v>
      </c>
      <c r="I23" s="29" t="s">
        <v>20</v>
      </c>
      <c r="J23" s="35">
        <v>44561</v>
      </c>
      <c r="K23" s="29" t="s">
        <v>12</v>
      </c>
      <c r="L23" s="39" t="s">
        <v>2184</v>
      </c>
      <c r="M23" s="29" t="s">
        <v>11</v>
      </c>
      <c r="N23" s="29" t="s">
        <v>389</v>
      </c>
    </row>
    <row r="24" spans="1:14" s="37" customFormat="1" ht="22.5" customHeight="1" x14ac:dyDescent="0.3">
      <c r="A24" s="29">
        <f t="shared" si="1"/>
        <v>18</v>
      </c>
      <c r="B24" s="30" t="s">
        <v>17</v>
      </c>
      <c r="C24" s="29" t="s">
        <v>2144</v>
      </c>
      <c r="D24" s="46" t="s">
        <v>2145</v>
      </c>
      <c r="E24" s="32" t="s">
        <v>2146</v>
      </c>
      <c r="F24" s="33">
        <v>16500000</v>
      </c>
      <c r="G24" s="34">
        <v>0</v>
      </c>
      <c r="H24" s="34">
        <f t="shared" si="0"/>
        <v>16500000</v>
      </c>
      <c r="I24" s="29" t="s">
        <v>20</v>
      </c>
      <c r="J24" s="35">
        <v>44439</v>
      </c>
      <c r="K24" s="29" t="s">
        <v>12</v>
      </c>
      <c r="L24" s="39" t="s">
        <v>2147</v>
      </c>
      <c r="M24" s="29" t="s">
        <v>11</v>
      </c>
      <c r="N24" s="29" t="s">
        <v>389</v>
      </c>
    </row>
    <row r="25" spans="1:14" s="37" customFormat="1" ht="22.5" customHeight="1" x14ac:dyDescent="0.3">
      <c r="A25" s="29">
        <f t="shared" si="1"/>
        <v>19</v>
      </c>
      <c r="B25" s="30" t="s">
        <v>17</v>
      </c>
      <c r="C25" s="29" t="s">
        <v>2197</v>
      </c>
      <c r="D25" s="48" t="s">
        <v>2198</v>
      </c>
      <c r="E25" s="32" t="s">
        <v>2199</v>
      </c>
      <c r="F25" s="33">
        <v>13500000</v>
      </c>
      <c r="G25" s="34">
        <v>9000000</v>
      </c>
      <c r="H25" s="34">
        <f t="shared" si="0"/>
        <v>22500000</v>
      </c>
      <c r="I25" s="29" t="s">
        <v>20</v>
      </c>
      <c r="J25" s="35">
        <v>44561</v>
      </c>
      <c r="K25" s="29" t="s">
        <v>12</v>
      </c>
      <c r="L25" s="41" t="s">
        <v>2200</v>
      </c>
      <c r="M25" s="29" t="s">
        <v>11</v>
      </c>
      <c r="N25" s="29" t="s">
        <v>389</v>
      </c>
    </row>
    <row r="26" spans="1:14" s="37" customFormat="1" ht="22.5" customHeight="1" x14ac:dyDescent="0.3">
      <c r="A26" s="29">
        <f t="shared" si="1"/>
        <v>20</v>
      </c>
      <c r="B26" s="30" t="s">
        <v>17</v>
      </c>
      <c r="C26" s="29" t="s">
        <v>2065</v>
      </c>
      <c r="D26" s="31" t="s">
        <v>2066</v>
      </c>
      <c r="E26" s="32" t="s">
        <v>2031</v>
      </c>
      <c r="F26" s="33">
        <v>12654000</v>
      </c>
      <c r="G26" s="34">
        <v>8436000</v>
      </c>
      <c r="H26" s="34">
        <f t="shared" si="0"/>
        <v>21090000</v>
      </c>
      <c r="I26" s="29" t="s">
        <v>20</v>
      </c>
      <c r="J26" s="35">
        <v>44547</v>
      </c>
      <c r="K26" s="29" t="s">
        <v>12</v>
      </c>
      <c r="L26" s="39" t="s">
        <v>2067</v>
      </c>
      <c r="M26" s="29" t="s">
        <v>11</v>
      </c>
      <c r="N26" s="29" t="s">
        <v>389</v>
      </c>
    </row>
    <row r="27" spans="1:14" s="37" customFormat="1" ht="22.5" customHeight="1" x14ac:dyDescent="0.3">
      <c r="A27" s="29">
        <f t="shared" si="1"/>
        <v>21</v>
      </c>
      <c r="B27" s="30" t="s">
        <v>17</v>
      </c>
      <c r="C27" s="29" t="s">
        <v>2029</v>
      </c>
      <c r="D27" s="31" t="s">
        <v>2030</v>
      </c>
      <c r="E27" s="32" t="s">
        <v>2031</v>
      </c>
      <c r="F27" s="33">
        <v>12654000</v>
      </c>
      <c r="G27" s="34">
        <v>0</v>
      </c>
      <c r="H27" s="34">
        <f t="shared" si="0"/>
        <v>12654000</v>
      </c>
      <c r="I27" s="29" t="s">
        <v>20</v>
      </c>
      <c r="J27" s="35">
        <v>44419</v>
      </c>
      <c r="K27" s="29" t="s">
        <v>12</v>
      </c>
      <c r="L27" s="41" t="s">
        <v>2032</v>
      </c>
      <c r="M27" s="29" t="s">
        <v>11</v>
      </c>
      <c r="N27" s="29" t="s">
        <v>389</v>
      </c>
    </row>
    <row r="28" spans="1:14" s="37" customFormat="1" ht="22.5" customHeight="1" x14ac:dyDescent="0.3">
      <c r="A28" s="29">
        <f t="shared" si="1"/>
        <v>22</v>
      </c>
      <c r="B28" s="30" t="s">
        <v>17</v>
      </c>
      <c r="C28" s="29" t="s">
        <v>2068</v>
      </c>
      <c r="D28" s="31" t="s">
        <v>2069</v>
      </c>
      <c r="E28" s="32" t="s">
        <v>2070</v>
      </c>
      <c r="F28" s="33">
        <v>18000000</v>
      </c>
      <c r="G28" s="34">
        <v>12000000</v>
      </c>
      <c r="H28" s="34">
        <f t="shared" si="0"/>
        <v>30000000</v>
      </c>
      <c r="I28" s="29" t="s">
        <v>20</v>
      </c>
      <c r="J28" s="35">
        <v>44547</v>
      </c>
      <c r="K28" s="29" t="s">
        <v>12</v>
      </c>
      <c r="L28" s="39" t="s">
        <v>2071</v>
      </c>
      <c r="M28" s="29" t="s">
        <v>11</v>
      </c>
      <c r="N28" s="29" t="s">
        <v>389</v>
      </c>
    </row>
    <row r="29" spans="1:14" s="37" customFormat="1" ht="22.5" customHeight="1" x14ac:dyDescent="0.3">
      <c r="A29" s="29">
        <f t="shared" si="1"/>
        <v>23</v>
      </c>
      <c r="B29" s="30" t="s">
        <v>17</v>
      </c>
      <c r="C29" s="29" t="s">
        <v>2072</v>
      </c>
      <c r="D29" s="31" t="s">
        <v>2073</v>
      </c>
      <c r="E29" s="32" t="s">
        <v>2074</v>
      </c>
      <c r="F29" s="33">
        <v>17160000</v>
      </c>
      <c r="G29" s="34">
        <v>11440000</v>
      </c>
      <c r="H29" s="34">
        <f t="shared" si="0"/>
        <v>28600000</v>
      </c>
      <c r="I29" s="29" t="s">
        <v>20</v>
      </c>
      <c r="J29" s="35">
        <v>44547</v>
      </c>
      <c r="K29" s="29" t="s">
        <v>12</v>
      </c>
      <c r="L29" s="41" t="s">
        <v>2075</v>
      </c>
      <c r="M29" s="29" t="s">
        <v>11</v>
      </c>
      <c r="N29" s="29" t="s">
        <v>389</v>
      </c>
    </row>
    <row r="30" spans="1:14" s="37" customFormat="1" ht="22.5" customHeight="1" x14ac:dyDescent="0.3">
      <c r="A30" s="29">
        <f t="shared" si="1"/>
        <v>24</v>
      </c>
      <c r="B30" s="30" t="s">
        <v>17</v>
      </c>
      <c r="C30" s="29" t="s">
        <v>2076</v>
      </c>
      <c r="D30" s="31" t="s">
        <v>2077</v>
      </c>
      <c r="E30" s="32" t="s">
        <v>2078</v>
      </c>
      <c r="F30" s="33">
        <v>17160000</v>
      </c>
      <c r="G30" s="34">
        <v>11440000</v>
      </c>
      <c r="H30" s="34">
        <f t="shared" si="0"/>
        <v>28600000</v>
      </c>
      <c r="I30" s="29" t="s">
        <v>20</v>
      </c>
      <c r="J30" s="35">
        <v>44547</v>
      </c>
      <c r="K30" s="29" t="s">
        <v>12</v>
      </c>
      <c r="L30" s="39" t="s">
        <v>2079</v>
      </c>
      <c r="M30" s="29" t="s">
        <v>11</v>
      </c>
      <c r="N30" s="29" t="s">
        <v>389</v>
      </c>
    </row>
    <row r="31" spans="1:14" s="37" customFormat="1" ht="22.5" customHeight="1" x14ac:dyDescent="0.3">
      <c r="A31" s="29">
        <f t="shared" si="1"/>
        <v>25</v>
      </c>
      <c r="B31" s="30" t="s">
        <v>17</v>
      </c>
      <c r="C31" s="29" t="s">
        <v>2080</v>
      </c>
      <c r="D31" s="31" t="s">
        <v>2081</v>
      </c>
      <c r="E31" s="32" t="s">
        <v>2082</v>
      </c>
      <c r="F31" s="33">
        <v>17160000</v>
      </c>
      <c r="G31" s="34">
        <v>11440000</v>
      </c>
      <c r="H31" s="34">
        <f t="shared" si="0"/>
        <v>28600000</v>
      </c>
      <c r="I31" s="29" t="s">
        <v>20</v>
      </c>
      <c r="J31" s="35">
        <v>44547</v>
      </c>
      <c r="K31" s="29" t="s">
        <v>12</v>
      </c>
      <c r="L31" s="44" t="s">
        <v>2083</v>
      </c>
      <c r="M31" s="29" t="s">
        <v>11</v>
      </c>
      <c r="N31" s="29" t="s">
        <v>389</v>
      </c>
    </row>
    <row r="32" spans="1:14" s="37" customFormat="1" ht="22.5" customHeight="1" x14ac:dyDescent="0.3">
      <c r="A32" s="29">
        <f t="shared" si="1"/>
        <v>26</v>
      </c>
      <c r="B32" s="30" t="s">
        <v>17</v>
      </c>
      <c r="C32" s="29" t="s">
        <v>2084</v>
      </c>
      <c r="D32" s="31" t="s">
        <v>2085</v>
      </c>
      <c r="E32" s="32" t="s">
        <v>2086</v>
      </c>
      <c r="F32" s="33">
        <v>29280000</v>
      </c>
      <c r="G32" s="34">
        <v>19520000</v>
      </c>
      <c r="H32" s="34">
        <f t="shared" si="0"/>
        <v>48800000</v>
      </c>
      <c r="I32" s="29" t="s">
        <v>20</v>
      </c>
      <c r="J32" s="35">
        <v>44547</v>
      </c>
      <c r="K32" s="29" t="s">
        <v>12</v>
      </c>
      <c r="L32" s="45" t="s">
        <v>2087</v>
      </c>
      <c r="M32" s="29" t="s">
        <v>11</v>
      </c>
      <c r="N32" s="29" t="s">
        <v>389</v>
      </c>
    </row>
    <row r="33" spans="1:14" s="37" customFormat="1" ht="22.5" customHeight="1" x14ac:dyDescent="0.3">
      <c r="A33" s="29">
        <f t="shared" si="1"/>
        <v>27</v>
      </c>
      <c r="B33" s="30" t="s">
        <v>17</v>
      </c>
      <c r="C33" s="29" t="s">
        <v>2201</v>
      </c>
      <c r="D33" s="48" t="s">
        <v>2202</v>
      </c>
      <c r="E33" s="32" t="s">
        <v>2203</v>
      </c>
      <c r="F33" s="33">
        <v>23400000</v>
      </c>
      <c r="G33" s="34">
        <v>15600000</v>
      </c>
      <c r="H33" s="34">
        <f t="shared" si="0"/>
        <v>39000000</v>
      </c>
      <c r="I33" s="29" t="s">
        <v>20</v>
      </c>
      <c r="J33" s="35">
        <v>44561</v>
      </c>
      <c r="K33" s="29" t="s">
        <v>12</v>
      </c>
      <c r="L33" s="249" t="s">
        <v>2204</v>
      </c>
      <c r="M33" s="29" t="s">
        <v>11</v>
      </c>
      <c r="N33" s="29" t="s">
        <v>389</v>
      </c>
    </row>
    <row r="34" spans="1:14" s="37" customFormat="1" ht="22.5" customHeight="1" x14ac:dyDescent="0.3">
      <c r="A34" s="29">
        <f t="shared" si="1"/>
        <v>28</v>
      </c>
      <c r="B34" s="30" t="s">
        <v>17</v>
      </c>
      <c r="C34" s="29" t="s">
        <v>2033</v>
      </c>
      <c r="D34" s="31" t="s">
        <v>2034</v>
      </c>
      <c r="E34" s="32" t="s">
        <v>2035</v>
      </c>
      <c r="F34" s="33">
        <v>32400000</v>
      </c>
      <c r="G34" s="34">
        <v>0</v>
      </c>
      <c r="H34" s="34">
        <f t="shared" si="0"/>
        <v>32400000</v>
      </c>
      <c r="I34" s="29" t="s">
        <v>20</v>
      </c>
      <c r="J34" s="35">
        <v>44327</v>
      </c>
      <c r="K34" s="29" t="s">
        <v>12</v>
      </c>
      <c r="L34" s="42" t="s">
        <v>2036</v>
      </c>
      <c r="M34" s="29" t="s">
        <v>11</v>
      </c>
      <c r="N34" s="29" t="s">
        <v>389</v>
      </c>
    </row>
    <row r="35" spans="1:14" s="37" customFormat="1" ht="22.5" customHeight="1" x14ac:dyDescent="0.3">
      <c r="A35" s="29">
        <f t="shared" si="1"/>
        <v>29</v>
      </c>
      <c r="B35" s="30" t="s">
        <v>17</v>
      </c>
      <c r="C35" s="29" t="s">
        <v>2205</v>
      </c>
      <c r="D35" s="48" t="s">
        <v>2206</v>
      </c>
      <c r="E35" s="32" t="s">
        <v>2207</v>
      </c>
      <c r="F35" s="33">
        <v>18000000</v>
      </c>
      <c r="G35" s="34">
        <v>0</v>
      </c>
      <c r="H35" s="34">
        <f t="shared" si="0"/>
        <v>18000000</v>
      </c>
      <c r="I35" s="29" t="s">
        <v>20</v>
      </c>
      <c r="J35" s="35">
        <v>44439</v>
      </c>
      <c r="K35" s="29" t="s">
        <v>12</v>
      </c>
      <c r="L35" s="41" t="s">
        <v>2208</v>
      </c>
      <c r="M35" s="29" t="s">
        <v>11</v>
      </c>
      <c r="N35" s="29" t="s">
        <v>389</v>
      </c>
    </row>
    <row r="36" spans="1:14" s="37" customFormat="1" ht="22.5" customHeight="1" x14ac:dyDescent="0.3">
      <c r="A36" s="29">
        <f t="shared" si="1"/>
        <v>30</v>
      </c>
      <c r="B36" s="30" t="s">
        <v>17</v>
      </c>
      <c r="C36" s="29" t="s">
        <v>2088</v>
      </c>
      <c r="D36" s="31" t="s">
        <v>2089</v>
      </c>
      <c r="E36" s="32" t="s">
        <v>2090</v>
      </c>
      <c r="F36" s="33">
        <v>16080000</v>
      </c>
      <c r="G36" s="34">
        <v>10720000</v>
      </c>
      <c r="H36" s="34">
        <f t="shared" si="0"/>
        <v>26800000</v>
      </c>
      <c r="I36" s="29" t="s">
        <v>20</v>
      </c>
      <c r="J36" s="35">
        <v>44547</v>
      </c>
      <c r="K36" s="29" t="s">
        <v>12</v>
      </c>
      <c r="L36" s="43" t="s">
        <v>2091</v>
      </c>
      <c r="M36" s="29" t="s">
        <v>11</v>
      </c>
      <c r="N36" s="29" t="s">
        <v>389</v>
      </c>
    </row>
    <row r="37" spans="1:14" s="37" customFormat="1" ht="22.5" customHeight="1" x14ac:dyDescent="0.3">
      <c r="A37" s="29">
        <f t="shared" si="1"/>
        <v>31</v>
      </c>
      <c r="B37" s="30" t="s">
        <v>17</v>
      </c>
      <c r="C37" s="29" t="s">
        <v>2037</v>
      </c>
      <c r="D37" s="31" t="s">
        <v>2038</v>
      </c>
      <c r="E37" s="32" t="s">
        <v>2039</v>
      </c>
      <c r="F37" s="33">
        <v>16080000</v>
      </c>
      <c r="G37" s="34">
        <v>10720000</v>
      </c>
      <c r="H37" s="34">
        <f t="shared" si="0"/>
        <v>26800000</v>
      </c>
      <c r="I37" s="29" t="s">
        <v>20</v>
      </c>
      <c r="J37" s="35">
        <v>44548</v>
      </c>
      <c r="K37" s="29" t="s">
        <v>12</v>
      </c>
      <c r="L37" s="43" t="s">
        <v>2040</v>
      </c>
      <c r="M37" s="29" t="s">
        <v>11</v>
      </c>
      <c r="N37" s="29" t="s">
        <v>389</v>
      </c>
    </row>
    <row r="38" spans="1:14" s="37" customFormat="1" ht="22.5" customHeight="1" x14ac:dyDescent="0.3">
      <c r="A38" s="29">
        <f t="shared" si="1"/>
        <v>32</v>
      </c>
      <c r="B38" s="30" t="s">
        <v>17</v>
      </c>
      <c r="C38" s="29" t="s">
        <v>2092</v>
      </c>
      <c r="D38" s="31" t="s">
        <v>2093</v>
      </c>
      <c r="E38" s="32" t="s">
        <v>2094</v>
      </c>
      <c r="F38" s="33">
        <v>21000000</v>
      </c>
      <c r="G38" s="34">
        <v>14000000</v>
      </c>
      <c r="H38" s="34">
        <f t="shared" si="0"/>
        <v>35000000</v>
      </c>
      <c r="I38" s="29" t="s">
        <v>20</v>
      </c>
      <c r="J38" s="35">
        <v>44547</v>
      </c>
      <c r="K38" s="29" t="s">
        <v>12</v>
      </c>
      <c r="L38" s="39" t="s">
        <v>2095</v>
      </c>
      <c r="M38" s="29" t="s">
        <v>11</v>
      </c>
      <c r="N38" s="29" t="s">
        <v>389</v>
      </c>
    </row>
    <row r="39" spans="1:14" s="37" customFormat="1" ht="22.5" customHeight="1" x14ac:dyDescent="0.3">
      <c r="A39" s="29">
        <f t="shared" si="1"/>
        <v>33</v>
      </c>
      <c r="B39" s="30" t="s">
        <v>17</v>
      </c>
      <c r="C39" s="29" t="s">
        <v>2096</v>
      </c>
      <c r="D39" s="31" t="s">
        <v>2097</v>
      </c>
      <c r="E39" s="32" t="s">
        <v>2098</v>
      </c>
      <c r="F39" s="33">
        <v>15600000</v>
      </c>
      <c r="G39" s="34">
        <v>10400000</v>
      </c>
      <c r="H39" s="34">
        <f t="shared" ref="H39:H70" si="2">+F39+G39</f>
        <v>26000000</v>
      </c>
      <c r="I39" s="29" t="s">
        <v>20</v>
      </c>
      <c r="J39" s="35">
        <v>44547</v>
      </c>
      <c r="K39" s="29" t="s">
        <v>12</v>
      </c>
      <c r="L39" s="45" t="s">
        <v>2099</v>
      </c>
      <c r="M39" s="29" t="s">
        <v>11</v>
      </c>
      <c r="N39" s="29" t="s">
        <v>389</v>
      </c>
    </row>
    <row r="40" spans="1:14" s="37" customFormat="1" ht="22.5" customHeight="1" x14ac:dyDescent="0.3">
      <c r="A40" s="29">
        <f t="shared" si="1"/>
        <v>34</v>
      </c>
      <c r="B40" s="30" t="s">
        <v>17</v>
      </c>
      <c r="C40" s="29" t="s">
        <v>2100</v>
      </c>
      <c r="D40" s="31" t="s">
        <v>2101</v>
      </c>
      <c r="E40" s="32" t="s">
        <v>2102</v>
      </c>
      <c r="F40" s="33">
        <v>15600000</v>
      </c>
      <c r="G40" s="34">
        <v>10400000</v>
      </c>
      <c r="H40" s="34">
        <f t="shared" si="2"/>
        <v>26000000</v>
      </c>
      <c r="I40" s="29" t="s">
        <v>20</v>
      </c>
      <c r="J40" s="35">
        <v>44547</v>
      </c>
      <c r="K40" s="29" t="s">
        <v>12</v>
      </c>
      <c r="L40" s="45" t="s">
        <v>2103</v>
      </c>
      <c r="M40" s="29" t="s">
        <v>11</v>
      </c>
      <c r="N40" s="29" t="s">
        <v>389</v>
      </c>
    </row>
    <row r="41" spans="1:14" s="37" customFormat="1" ht="22.5" customHeight="1" x14ac:dyDescent="0.3">
      <c r="A41" s="29">
        <f t="shared" si="1"/>
        <v>35</v>
      </c>
      <c r="B41" s="30" t="s">
        <v>17</v>
      </c>
      <c r="C41" s="29" t="s">
        <v>2104</v>
      </c>
      <c r="D41" s="31" t="s">
        <v>2105</v>
      </c>
      <c r="E41" s="32" t="s">
        <v>2098</v>
      </c>
      <c r="F41" s="33">
        <v>15600000</v>
      </c>
      <c r="G41" s="34">
        <v>10400000</v>
      </c>
      <c r="H41" s="34">
        <f t="shared" si="2"/>
        <v>26000000</v>
      </c>
      <c r="I41" s="29" t="s">
        <v>20</v>
      </c>
      <c r="J41" s="35">
        <v>44547</v>
      </c>
      <c r="K41" s="29" t="s">
        <v>12</v>
      </c>
      <c r="L41" s="39" t="s">
        <v>2106</v>
      </c>
      <c r="M41" s="29" t="s">
        <v>11</v>
      </c>
      <c r="N41" s="29" t="s">
        <v>389</v>
      </c>
    </row>
    <row r="42" spans="1:14" s="37" customFormat="1" ht="22.5" customHeight="1" x14ac:dyDescent="0.3">
      <c r="A42" s="29">
        <f t="shared" si="1"/>
        <v>36</v>
      </c>
      <c r="B42" s="30" t="s">
        <v>17</v>
      </c>
      <c r="C42" s="29" t="s">
        <v>2107</v>
      </c>
      <c r="D42" s="31" t="s">
        <v>2108</v>
      </c>
      <c r="E42" s="32" t="s">
        <v>2102</v>
      </c>
      <c r="F42" s="33">
        <v>15600000</v>
      </c>
      <c r="G42" s="34">
        <v>10400000</v>
      </c>
      <c r="H42" s="34">
        <f t="shared" si="2"/>
        <v>26000000</v>
      </c>
      <c r="I42" s="29" t="s">
        <v>20</v>
      </c>
      <c r="J42" s="35">
        <v>44547</v>
      </c>
      <c r="K42" s="29" t="s">
        <v>12</v>
      </c>
      <c r="L42" s="45" t="s">
        <v>2109</v>
      </c>
      <c r="M42" s="29" t="s">
        <v>11</v>
      </c>
      <c r="N42" s="29" t="s">
        <v>389</v>
      </c>
    </row>
    <row r="43" spans="1:14" s="37" customFormat="1" ht="22.5" customHeight="1" x14ac:dyDescent="0.3">
      <c r="A43" s="29">
        <f t="shared" si="1"/>
        <v>37</v>
      </c>
      <c r="B43" s="30" t="s">
        <v>17</v>
      </c>
      <c r="C43" s="29" t="s">
        <v>2213</v>
      </c>
      <c r="D43" s="48" t="s">
        <v>2214</v>
      </c>
      <c r="E43" s="32" t="s">
        <v>2215</v>
      </c>
      <c r="F43" s="33">
        <v>23481482</v>
      </c>
      <c r="G43" s="34">
        <v>11740740</v>
      </c>
      <c r="H43" s="34">
        <f t="shared" si="2"/>
        <v>35222222</v>
      </c>
      <c r="I43" s="29" t="s">
        <v>20</v>
      </c>
      <c r="J43" s="35">
        <v>44561</v>
      </c>
      <c r="K43" s="29" t="s">
        <v>12</v>
      </c>
      <c r="L43" s="39" t="s">
        <v>2216</v>
      </c>
      <c r="M43" s="29" t="s">
        <v>11</v>
      </c>
      <c r="N43" s="29" t="s">
        <v>389</v>
      </c>
    </row>
    <row r="44" spans="1:14" s="37" customFormat="1" ht="22.5" customHeight="1" x14ac:dyDescent="0.3">
      <c r="A44" s="29">
        <f t="shared" si="1"/>
        <v>38</v>
      </c>
      <c r="B44" s="30" t="s">
        <v>17</v>
      </c>
      <c r="C44" s="51" t="s">
        <v>2217</v>
      </c>
      <c r="D44" s="48" t="s">
        <v>2218</v>
      </c>
      <c r="E44" s="32" t="s">
        <v>2219</v>
      </c>
      <c r="F44" s="33">
        <v>26700000</v>
      </c>
      <c r="G44" s="34">
        <v>13350000</v>
      </c>
      <c r="H44" s="34">
        <f t="shared" si="2"/>
        <v>40050000</v>
      </c>
      <c r="I44" s="29" t="s">
        <v>20</v>
      </c>
      <c r="J44" s="35">
        <v>44561</v>
      </c>
      <c r="K44" s="29" t="s">
        <v>12</v>
      </c>
      <c r="L44" s="36" t="s">
        <v>2220</v>
      </c>
      <c r="M44" s="29" t="s">
        <v>11</v>
      </c>
      <c r="N44" s="29" t="s">
        <v>389</v>
      </c>
    </row>
    <row r="45" spans="1:14" s="37" customFormat="1" ht="22.5" customHeight="1" x14ac:dyDescent="0.3">
      <c r="A45" s="29">
        <f t="shared" si="1"/>
        <v>39</v>
      </c>
      <c r="B45" s="30" t="s">
        <v>17</v>
      </c>
      <c r="C45" s="29" t="s">
        <v>2053</v>
      </c>
      <c r="D45" s="31" t="s">
        <v>2054</v>
      </c>
      <c r="E45" s="32" t="s">
        <v>2055</v>
      </c>
      <c r="F45" s="33">
        <v>24000000</v>
      </c>
      <c r="G45" s="34">
        <v>16000000</v>
      </c>
      <c r="H45" s="34">
        <f t="shared" si="2"/>
        <v>40000000</v>
      </c>
      <c r="I45" s="29" t="s">
        <v>20</v>
      </c>
      <c r="J45" s="35">
        <v>44547</v>
      </c>
      <c r="K45" s="29" t="s">
        <v>12</v>
      </c>
      <c r="L45" s="39" t="s">
        <v>2056</v>
      </c>
      <c r="M45" s="29" t="s">
        <v>11</v>
      </c>
      <c r="N45" s="29" t="s">
        <v>389</v>
      </c>
    </row>
    <row r="46" spans="1:14" s="37" customFormat="1" ht="22.5" customHeight="1" x14ac:dyDescent="0.3">
      <c r="A46" s="29">
        <f t="shared" si="1"/>
        <v>40</v>
      </c>
      <c r="B46" s="30" t="s">
        <v>17</v>
      </c>
      <c r="C46" s="29" t="s">
        <v>2057</v>
      </c>
      <c r="D46" s="31" t="s">
        <v>2058</v>
      </c>
      <c r="E46" s="32" t="s">
        <v>2059</v>
      </c>
      <c r="F46" s="33">
        <v>30000000</v>
      </c>
      <c r="G46" s="34">
        <v>0</v>
      </c>
      <c r="H46" s="34">
        <f t="shared" si="2"/>
        <v>30000000</v>
      </c>
      <c r="I46" s="29" t="s">
        <v>20</v>
      </c>
      <c r="J46" s="35">
        <v>44377</v>
      </c>
      <c r="K46" s="29" t="s">
        <v>12</v>
      </c>
      <c r="L46" s="39" t="s">
        <v>2060</v>
      </c>
      <c r="M46" s="29" t="s">
        <v>11</v>
      </c>
      <c r="N46" s="29" t="s">
        <v>389</v>
      </c>
    </row>
    <row r="47" spans="1:14" s="37" customFormat="1" ht="22.5" customHeight="1" x14ac:dyDescent="0.3">
      <c r="A47" s="29">
        <f t="shared" si="1"/>
        <v>41</v>
      </c>
      <c r="B47" s="30" t="s">
        <v>17</v>
      </c>
      <c r="C47" s="29" t="s">
        <v>2041</v>
      </c>
      <c r="D47" s="31" t="s">
        <v>2042</v>
      </c>
      <c r="E47" s="32" t="s">
        <v>2043</v>
      </c>
      <c r="F47" s="33">
        <v>21960000</v>
      </c>
      <c r="G47" s="34">
        <v>14640000</v>
      </c>
      <c r="H47" s="34">
        <f t="shared" si="2"/>
        <v>36600000</v>
      </c>
      <c r="I47" s="29" t="s">
        <v>20</v>
      </c>
      <c r="J47" s="35">
        <v>44542</v>
      </c>
      <c r="K47" s="29" t="s">
        <v>12</v>
      </c>
      <c r="L47" s="39" t="s">
        <v>2044</v>
      </c>
      <c r="M47" s="29" t="s">
        <v>11</v>
      </c>
      <c r="N47" s="29" t="s">
        <v>389</v>
      </c>
    </row>
    <row r="48" spans="1:14" s="37" customFormat="1" ht="22.5" customHeight="1" x14ac:dyDescent="0.3">
      <c r="A48" s="29">
        <f t="shared" si="1"/>
        <v>42</v>
      </c>
      <c r="B48" s="30" t="s">
        <v>17</v>
      </c>
      <c r="C48" s="29" t="s">
        <v>2152</v>
      </c>
      <c r="D48" s="46" t="s">
        <v>2153</v>
      </c>
      <c r="E48" s="32" t="s">
        <v>2154</v>
      </c>
      <c r="F48" s="33">
        <v>19200000</v>
      </c>
      <c r="G48" s="34">
        <v>12800000</v>
      </c>
      <c r="H48" s="34">
        <f t="shared" si="2"/>
        <v>32000000</v>
      </c>
      <c r="I48" s="29" t="s">
        <v>20</v>
      </c>
      <c r="J48" s="35">
        <v>44561</v>
      </c>
      <c r="K48" s="29" t="s">
        <v>12</v>
      </c>
      <c r="L48" s="39" t="s">
        <v>2155</v>
      </c>
      <c r="M48" s="29" t="s">
        <v>11</v>
      </c>
      <c r="N48" s="29" t="s">
        <v>389</v>
      </c>
    </row>
    <row r="49" spans="1:14" s="37" customFormat="1" ht="22.5" customHeight="1" x14ac:dyDescent="0.3">
      <c r="A49" s="29">
        <f t="shared" si="1"/>
        <v>43</v>
      </c>
      <c r="B49" s="30" t="s">
        <v>17</v>
      </c>
      <c r="C49" s="29" t="s">
        <v>2110</v>
      </c>
      <c r="D49" s="31" t="s">
        <v>2111</v>
      </c>
      <c r="E49" s="32" t="s">
        <v>2112</v>
      </c>
      <c r="F49" s="33">
        <v>27660000</v>
      </c>
      <c r="G49" s="34">
        <v>18440000</v>
      </c>
      <c r="H49" s="34">
        <f t="shared" si="2"/>
        <v>46100000</v>
      </c>
      <c r="I49" s="29" t="s">
        <v>20</v>
      </c>
      <c r="J49" s="35">
        <v>44547</v>
      </c>
      <c r="K49" s="29" t="s">
        <v>12</v>
      </c>
      <c r="L49" s="39" t="s">
        <v>2113</v>
      </c>
      <c r="M49" s="29" t="s">
        <v>11</v>
      </c>
      <c r="N49" s="29" t="s">
        <v>389</v>
      </c>
    </row>
    <row r="50" spans="1:14" s="37" customFormat="1" ht="22.5" customHeight="1" x14ac:dyDescent="0.3">
      <c r="A50" s="29">
        <f t="shared" si="1"/>
        <v>44</v>
      </c>
      <c r="B50" s="30" t="s">
        <v>17</v>
      </c>
      <c r="C50" s="29" t="s">
        <v>2156</v>
      </c>
      <c r="D50" s="47" t="s">
        <v>2157</v>
      </c>
      <c r="E50" s="32" t="s">
        <v>2116</v>
      </c>
      <c r="F50" s="33">
        <v>20160000</v>
      </c>
      <c r="G50" s="34">
        <v>13440000</v>
      </c>
      <c r="H50" s="34">
        <f t="shared" si="2"/>
        <v>33600000</v>
      </c>
      <c r="I50" s="29" t="s">
        <v>20</v>
      </c>
      <c r="J50" s="35">
        <v>44561</v>
      </c>
      <c r="K50" s="29" t="s">
        <v>12</v>
      </c>
      <c r="L50" s="39" t="s">
        <v>2158</v>
      </c>
      <c r="M50" s="29" t="s">
        <v>11</v>
      </c>
      <c r="N50" s="29" t="s">
        <v>389</v>
      </c>
    </row>
    <row r="51" spans="1:14" s="37" customFormat="1" ht="22.5" customHeight="1" x14ac:dyDescent="0.3">
      <c r="A51" s="29">
        <f t="shared" si="1"/>
        <v>45</v>
      </c>
      <c r="B51" s="30" t="s">
        <v>17</v>
      </c>
      <c r="C51" s="29" t="s">
        <v>2114</v>
      </c>
      <c r="D51" s="31" t="s">
        <v>2115</v>
      </c>
      <c r="E51" s="32" t="s">
        <v>2116</v>
      </c>
      <c r="F51" s="33">
        <v>20160000</v>
      </c>
      <c r="G51" s="34">
        <v>13440000</v>
      </c>
      <c r="H51" s="34">
        <f t="shared" si="2"/>
        <v>33600000</v>
      </c>
      <c r="I51" s="29" t="s">
        <v>20</v>
      </c>
      <c r="J51" s="35">
        <v>44547</v>
      </c>
      <c r="K51" s="29" t="s">
        <v>12</v>
      </c>
      <c r="L51" s="39" t="s">
        <v>2117</v>
      </c>
      <c r="M51" s="29" t="s">
        <v>11</v>
      </c>
      <c r="N51" s="29" t="s">
        <v>389</v>
      </c>
    </row>
    <row r="52" spans="1:14" s="37" customFormat="1" ht="22.5" customHeight="1" x14ac:dyDescent="0.3">
      <c r="A52" s="29">
        <f t="shared" si="1"/>
        <v>46</v>
      </c>
      <c r="B52" s="30" t="s">
        <v>17</v>
      </c>
      <c r="C52" s="29" t="s">
        <v>2159</v>
      </c>
      <c r="D52" s="46" t="s">
        <v>2160</v>
      </c>
      <c r="E52" s="32" t="s">
        <v>2116</v>
      </c>
      <c r="F52" s="33">
        <v>20160000</v>
      </c>
      <c r="G52" s="34">
        <v>0</v>
      </c>
      <c r="H52" s="34">
        <f t="shared" si="2"/>
        <v>20160000</v>
      </c>
      <c r="I52" s="29" t="s">
        <v>20</v>
      </c>
      <c r="J52" s="35">
        <v>44439</v>
      </c>
      <c r="K52" s="29" t="s">
        <v>12</v>
      </c>
      <c r="L52" s="39" t="s">
        <v>2161</v>
      </c>
      <c r="M52" s="29" t="s">
        <v>11</v>
      </c>
      <c r="N52" s="29" t="s">
        <v>389</v>
      </c>
    </row>
    <row r="53" spans="1:14" s="37" customFormat="1" ht="22.5" customHeight="1" x14ac:dyDescent="0.3">
      <c r="A53" s="29">
        <f t="shared" si="1"/>
        <v>47</v>
      </c>
      <c r="B53" s="30" t="s">
        <v>17</v>
      </c>
      <c r="C53" s="29" t="s">
        <v>2118</v>
      </c>
      <c r="D53" s="31" t="s">
        <v>2119</v>
      </c>
      <c r="E53" s="32" t="s">
        <v>2116</v>
      </c>
      <c r="F53" s="33">
        <v>20160000</v>
      </c>
      <c r="G53" s="34">
        <v>13440000</v>
      </c>
      <c r="H53" s="34">
        <f t="shared" si="2"/>
        <v>33600000</v>
      </c>
      <c r="I53" s="29" t="s">
        <v>20</v>
      </c>
      <c r="J53" s="35">
        <v>44547</v>
      </c>
      <c r="K53" s="29" t="s">
        <v>12</v>
      </c>
      <c r="L53" s="39" t="s">
        <v>2120</v>
      </c>
      <c r="M53" s="29" t="s">
        <v>11</v>
      </c>
      <c r="N53" s="29" t="s">
        <v>389</v>
      </c>
    </row>
    <row r="54" spans="1:14" s="37" customFormat="1" ht="22.5" customHeight="1" x14ac:dyDescent="0.3">
      <c r="A54" s="29">
        <f t="shared" si="1"/>
        <v>48</v>
      </c>
      <c r="B54" s="30" t="s">
        <v>17</v>
      </c>
      <c r="C54" s="29" t="s">
        <v>2121</v>
      </c>
      <c r="D54" s="31" t="s">
        <v>2122</v>
      </c>
      <c r="E54" s="32" t="s">
        <v>2116</v>
      </c>
      <c r="F54" s="33">
        <v>20160000</v>
      </c>
      <c r="G54" s="34">
        <v>13440000</v>
      </c>
      <c r="H54" s="34">
        <f t="shared" si="2"/>
        <v>33600000</v>
      </c>
      <c r="I54" s="29" t="s">
        <v>20</v>
      </c>
      <c r="J54" s="35">
        <v>44547</v>
      </c>
      <c r="K54" s="29" t="s">
        <v>12</v>
      </c>
      <c r="L54" s="39" t="s">
        <v>2123</v>
      </c>
      <c r="M54" s="29" t="s">
        <v>11</v>
      </c>
      <c r="N54" s="29" t="s">
        <v>389</v>
      </c>
    </row>
    <row r="55" spans="1:14" s="37" customFormat="1" ht="22.5" customHeight="1" x14ac:dyDescent="0.3">
      <c r="A55" s="29">
        <f t="shared" si="1"/>
        <v>49</v>
      </c>
      <c r="B55" s="30" t="s">
        <v>17</v>
      </c>
      <c r="C55" s="29" t="s">
        <v>2185</v>
      </c>
      <c r="D55" s="48" t="s">
        <v>2186</v>
      </c>
      <c r="E55" s="32" t="s">
        <v>2187</v>
      </c>
      <c r="F55" s="33">
        <v>16800000</v>
      </c>
      <c r="G55" s="34">
        <v>11200000</v>
      </c>
      <c r="H55" s="34">
        <f t="shared" si="2"/>
        <v>28000000</v>
      </c>
      <c r="I55" s="29" t="s">
        <v>20</v>
      </c>
      <c r="J55" s="35">
        <v>44561</v>
      </c>
      <c r="K55" s="29" t="s">
        <v>12</v>
      </c>
      <c r="L55" s="39" t="s">
        <v>2188</v>
      </c>
      <c r="M55" s="29" t="s">
        <v>11</v>
      </c>
      <c r="N55" s="29" t="s">
        <v>389</v>
      </c>
    </row>
    <row r="56" spans="1:14" s="37" customFormat="1" ht="22.5" customHeight="1" x14ac:dyDescent="0.3">
      <c r="A56" s="29">
        <f t="shared" si="1"/>
        <v>50</v>
      </c>
      <c r="B56" s="30" t="s">
        <v>17</v>
      </c>
      <c r="C56" s="29" t="s">
        <v>2162</v>
      </c>
      <c r="D56" s="46" t="s">
        <v>2163</v>
      </c>
      <c r="E56" s="32" t="s">
        <v>2126</v>
      </c>
      <c r="F56" s="33">
        <v>29280000</v>
      </c>
      <c r="G56" s="34">
        <v>19520000</v>
      </c>
      <c r="H56" s="34">
        <f t="shared" si="2"/>
        <v>48800000</v>
      </c>
      <c r="I56" s="29" t="s">
        <v>20</v>
      </c>
      <c r="J56" s="35">
        <v>44561</v>
      </c>
      <c r="K56" s="29" t="s">
        <v>12</v>
      </c>
      <c r="L56" s="39" t="s">
        <v>2164</v>
      </c>
      <c r="M56" s="29" t="s">
        <v>11</v>
      </c>
      <c r="N56" s="29" t="s">
        <v>389</v>
      </c>
    </row>
    <row r="57" spans="1:14" s="37" customFormat="1" ht="22.5" customHeight="1" x14ac:dyDescent="0.3">
      <c r="A57" s="29">
        <f t="shared" si="1"/>
        <v>51</v>
      </c>
      <c r="B57" s="30" t="s">
        <v>17</v>
      </c>
      <c r="C57" s="29" t="s">
        <v>2124</v>
      </c>
      <c r="D57" s="248" t="s">
        <v>2125</v>
      </c>
      <c r="E57" s="32" t="s">
        <v>2126</v>
      </c>
      <c r="F57" s="33">
        <v>29280000</v>
      </c>
      <c r="G57" s="34">
        <v>19520000</v>
      </c>
      <c r="H57" s="34">
        <f t="shared" si="2"/>
        <v>48800000</v>
      </c>
      <c r="I57" s="29" t="s">
        <v>20</v>
      </c>
      <c r="J57" s="35">
        <v>44547</v>
      </c>
      <c r="K57" s="29" t="s">
        <v>12</v>
      </c>
      <c r="L57" s="53" t="s">
        <v>2127</v>
      </c>
      <c r="M57" s="29" t="s">
        <v>11</v>
      </c>
      <c r="N57" s="29" t="s">
        <v>389</v>
      </c>
    </row>
    <row r="58" spans="1:14" s="37" customFormat="1" ht="22.5" customHeight="1" x14ac:dyDescent="0.3">
      <c r="A58" s="29">
        <f t="shared" si="1"/>
        <v>52</v>
      </c>
      <c r="B58" s="30" t="s">
        <v>17</v>
      </c>
      <c r="C58" s="29" t="s">
        <v>2231</v>
      </c>
      <c r="D58" s="48" t="s">
        <v>2232</v>
      </c>
      <c r="E58" s="32" t="s">
        <v>2112</v>
      </c>
      <c r="F58" s="33">
        <v>27660000</v>
      </c>
      <c r="G58" s="34">
        <v>13830000</v>
      </c>
      <c r="H58" s="34">
        <f t="shared" si="2"/>
        <v>41490000</v>
      </c>
      <c r="I58" s="29" t="s">
        <v>20</v>
      </c>
      <c r="J58" s="35">
        <v>44561</v>
      </c>
      <c r="K58" s="29" t="s">
        <v>12</v>
      </c>
      <c r="L58" s="43" t="s">
        <v>2233</v>
      </c>
      <c r="M58" s="29" t="s">
        <v>11</v>
      </c>
      <c r="N58" s="29" t="s">
        <v>389</v>
      </c>
    </row>
    <row r="59" spans="1:14" s="37" customFormat="1" ht="22.5" customHeight="1" x14ac:dyDescent="0.3">
      <c r="A59" s="29">
        <f t="shared" si="1"/>
        <v>53</v>
      </c>
      <c r="B59" s="30" t="s">
        <v>17</v>
      </c>
      <c r="C59" s="29" t="s">
        <v>2165</v>
      </c>
      <c r="D59" s="46" t="s">
        <v>2166</v>
      </c>
      <c r="E59" s="32" t="s">
        <v>2167</v>
      </c>
      <c r="F59" s="33">
        <v>19020000</v>
      </c>
      <c r="G59" s="34">
        <v>0</v>
      </c>
      <c r="H59" s="34">
        <f t="shared" si="2"/>
        <v>19020000</v>
      </c>
      <c r="I59" s="29" t="s">
        <v>20</v>
      </c>
      <c r="J59" s="35">
        <v>44439</v>
      </c>
      <c r="K59" s="29" t="s">
        <v>12</v>
      </c>
      <c r="L59" s="41" t="s">
        <v>2168</v>
      </c>
      <c r="M59" s="29" t="s">
        <v>11</v>
      </c>
      <c r="N59" s="29" t="s">
        <v>389</v>
      </c>
    </row>
    <row r="60" spans="1:14" s="37" customFormat="1" ht="22.5" customHeight="1" x14ac:dyDescent="0.3">
      <c r="A60" s="29">
        <f t="shared" si="1"/>
        <v>54</v>
      </c>
      <c r="B60" s="30" t="s">
        <v>17</v>
      </c>
      <c r="C60" s="29" t="s">
        <v>2128</v>
      </c>
      <c r="D60" s="31" t="s">
        <v>2129</v>
      </c>
      <c r="E60" s="32" t="s">
        <v>2130</v>
      </c>
      <c r="F60" s="33">
        <v>20580000</v>
      </c>
      <c r="G60" s="34">
        <v>13720000</v>
      </c>
      <c r="H60" s="34">
        <f t="shared" si="2"/>
        <v>34300000</v>
      </c>
      <c r="I60" s="29" t="s">
        <v>20</v>
      </c>
      <c r="J60" s="35">
        <v>44547</v>
      </c>
      <c r="K60" s="29" t="s">
        <v>12</v>
      </c>
      <c r="L60" s="41" t="s">
        <v>2131</v>
      </c>
      <c r="M60" s="29" t="s">
        <v>11</v>
      </c>
      <c r="N60" s="29" t="s">
        <v>389</v>
      </c>
    </row>
    <row r="61" spans="1:14" s="37" customFormat="1" ht="22.5" customHeight="1" x14ac:dyDescent="0.3">
      <c r="A61" s="29">
        <f t="shared" si="1"/>
        <v>55</v>
      </c>
      <c r="B61" s="30" t="s">
        <v>17</v>
      </c>
      <c r="C61" s="52" t="s">
        <v>2169</v>
      </c>
      <c r="D61" s="47" t="s">
        <v>2170</v>
      </c>
      <c r="E61" s="32" t="s">
        <v>2171</v>
      </c>
      <c r="F61" s="33">
        <v>19020000</v>
      </c>
      <c r="G61" s="34">
        <v>12680000</v>
      </c>
      <c r="H61" s="34">
        <f t="shared" si="2"/>
        <v>31700000</v>
      </c>
      <c r="I61" s="29" t="s">
        <v>20</v>
      </c>
      <c r="J61" s="35">
        <v>44561</v>
      </c>
      <c r="K61" s="29" t="s">
        <v>12</v>
      </c>
      <c r="L61" s="57" t="s">
        <v>2172</v>
      </c>
      <c r="M61" s="29" t="s">
        <v>11</v>
      </c>
      <c r="N61" s="29" t="s">
        <v>389</v>
      </c>
    </row>
    <row r="62" spans="1:14" s="37" customFormat="1" ht="22.5" customHeight="1" x14ac:dyDescent="0.3">
      <c r="A62" s="29">
        <f t="shared" si="1"/>
        <v>56</v>
      </c>
      <c r="B62" s="30" t="s">
        <v>17</v>
      </c>
      <c r="C62" s="29" t="s">
        <v>2045</v>
      </c>
      <c r="D62" s="31" t="s">
        <v>2046</v>
      </c>
      <c r="E62" s="32" t="s">
        <v>2047</v>
      </c>
      <c r="F62" s="33">
        <v>39000000</v>
      </c>
      <c r="G62" s="34">
        <v>26000000</v>
      </c>
      <c r="H62" s="34">
        <f t="shared" si="2"/>
        <v>65000000</v>
      </c>
      <c r="I62" s="29" t="s">
        <v>20</v>
      </c>
      <c r="J62" s="35">
        <v>44548</v>
      </c>
      <c r="K62" s="29" t="s">
        <v>12</v>
      </c>
      <c r="L62" s="39" t="s">
        <v>2048</v>
      </c>
      <c r="M62" s="29" t="s">
        <v>11</v>
      </c>
      <c r="N62" s="29" t="s">
        <v>389</v>
      </c>
    </row>
    <row r="63" spans="1:14" s="37" customFormat="1" ht="22.5" customHeight="1" x14ac:dyDescent="0.3">
      <c r="A63" s="29">
        <f t="shared" si="1"/>
        <v>57</v>
      </c>
      <c r="B63" s="30" t="s">
        <v>17</v>
      </c>
      <c r="C63" s="29" t="s">
        <v>2132</v>
      </c>
      <c r="D63" s="31" t="s">
        <v>2133</v>
      </c>
      <c r="E63" s="32" t="s">
        <v>2134</v>
      </c>
      <c r="F63" s="33">
        <v>17160000</v>
      </c>
      <c r="G63" s="34">
        <v>11440000</v>
      </c>
      <c r="H63" s="34">
        <f t="shared" si="2"/>
        <v>28600000</v>
      </c>
      <c r="I63" s="29" t="s">
        <v>20</v>
      </c>
      <c r="J63" s="35">
        <v>44547</v>
      </c>
      <c r="K63" s="29" t="s">
        <v>12</v>
      </c>
      <c r="L63" s="44" t="s">
        <v>2135</v>
      </c>
      <c r="M63" s="29" t="s">
        <v>11</v>
      </c>
      <c r="N63" s="29" t="s">
        <v>389</v>
      </c>
    </row>
    <row r="64" spans="1:14" s="37" customFormat="1" ht="22.5" customHeight="1" x14ac:dyDescent="0.3">
      <c r="A64" s="29">
        <f t="shared" si="1"/>
        <v>58</v>
      </c>
      <c r="B64" s="30" t="s">
        <v>17</v>
      </c>
      <c r="C64" s="29" t="s">
        <v>2173</v>
      </c>
      <c r="D64" s="48" t="s">
        <v>2174</v>
      </c>
      <c r="E64" s="32" t="s">
        <v>2175</v>
      </c>
      <c r="F64" s="33">
        <v>17160000</v>
      </c>
      <c r="G64" s="34">
        <v>11440000</v>
      </c>
      <c r="H64" s="34">
        <f t="shared" si="2"/>
        <v>28600000</v>
      </c>
      <c r="I64" s="29" t="s">
        <v>20</v>
      </c>
      <c r="J64" s="35">
        <v>44561</v>
      </c>
      <c r="K64" s="29" t="s">
        <v>12</v>
      </c>
      <c r="L64" s="39" t="s">
        <v>2176</v>
      </c>
      <c r="M64" s="29" t="s">
        <v>11</v>
      </c>
      <c r="N64" s="29" t="s">
        <v>389</v>
      </c>
    </row>
    <row r="65" spans="1:14" s="37" customFormat="1" ht="22.5" customHeight="1" x14ac:dyDescent="0.3">
      <c r="A65" s="29">
        <f t="shared" si="1"/>
        <v>59</v>
      </c>
      <c r="B65" s="30" t="s">
        <v>17</v>
      </c>
      <c r="C65" s="29" t="s">
        <v>2193</v>
      </c>
      <c r="D65" s="46" t="s">
        <v>2194</v>
      </c>
      <c r="E65" s="32" t="s">
        <v>2195</v>
      </c>
      <c r="F65" s="33">
        <v>16200000</v>
      </c>
      <c r="G65" s="34">
        <v>10800000</v>
      </c>
      <c r="H65" s="34">
        <f t="shared" si="2"/>
        <v>27000000</v>
      </c>
      <c r="I65" s="29" t="s">
        <v>20</v>
      </c>
      <c r="J65" s="35">
        <v>44561</v>
      </c>
      <c r="K65" s="29" t="s">
        <v>12</v>
      </c>
      <c r="L65" s="39" t="s">
        <v>2196</v>
      </c>
      <c r="M65" s="29" t="s">
        <v>11</v>
      </c>
      <c r="N65" s="29" t="s">
        <v>389</v>
      </c>
    </row>
    <row r="66" spans="1:14" s="37" customFormat="1" ht="22.5" customHeight="1" x14ac:dyDescent="0.3">
      <c r="A66" s="29">
        <f t="shared" si="1"/>
        <v>60</v>
      </c>
      <c r="B66" s="30" t="s">
        <v>17</v>
      </c>
      <c r="C66" s="29" t="s">
        <v>2136</v>
      </c>
      <c r="D66" s="31" t="s">
        <v>2137</v>
      </c>
      <c r="E66" s="32" t="s">
        <v>2138</v>
      </c>
      <c r="F66" s="33">
        <v>12654000</v>
      </c>
      <c r="G66" s="34">
        <v>8436000</v>
      </c>
      <c r="H66" s="34">
        <f t="shared" si="2"/>
        <v>21090000</v>
      </c>
      <c r="I66" s="29" t="s">
        <v>20</v>
      </c>
      <c r="J66" s="35">
        <v>44547</v>
      </c>
      <c r="K66" s="29" t="s">
        <v>12</v>
      </c>
      <c r="L66" s="40" t="s">
        <v>2139</v>
      </c>
      <c r="M66" s="29" t="s">
        <v>11</v>
      </c>
      <c r="N66" s="29" t="s">
        <v>389</v>
      </c>
    </row>
    <row r="67" spans="1:14" s="37" customFormat="1" ht="22.5" customHeight="1" x14ac:dyDescent="0.3">
      <c r="A67" s="29">
        <f t="shared" si="1"/>
        <v>61</v>
      </c>
      <c r="B67" s="30" t="s">
        <v>17</v>
      </c>
      <c r="C67" s="29" t="s">
        <v>2148</v>
      </c>
      <c r="D67" s="46" t="s">
        <v>2149</v>
      </c>
      <c r="E67" s="32" t="s">
        <v>2150</v>
      </c>
      <c r="F67" s="33">
        <v>29280000</v>
      </c>
      <c r="G67" s="34">
        <v>0</v>
      </c>
      <c r="H67" s="34">
        <f t="shared" si="2"/>
        <v>29280000</v>
      </c>
      <c r="I67" s="29" t="s">
        <v>20</v>
      </c>
      <c r="J67" s="35">
        <v>44439</v>
      </c>
      <c r="K67" s="29" t="s">
        <v>12</v>
      </c>
      <c r="L67" s="39" t="s">
        <v>2151</v>
      </c>
      <c r="M67" s="29" t="s">
        <v>11</v>
      </c>
      <c r="N67" s="29" t="s">
        <v>389</v>
      </c>
    </row>
    <row r="68" spans="1:14" s="37" customFormat="1" ht="22.5" customHeight="1" x14ac:dyDescent="0.3">
      <c r="A68" s="29">
        <f t="shared" si="1"/>
        <v>62</v>
      </c>
      <c r="B68" s="30" t="s">
        <v>17</v>
      </c>
      <c r="C68" s="51" t="s">
        <v>2225</v>
      </c>
      <c r="D68" s="46" t="s">
        <v>2226</v>
      </c>
      <c r="E68" s="32" t="s">
        <v>2126</v>
      </c>
      <c r="F68" s="33">
        <v>29280000</v>
      </c>
      <c r="G68" s="34">
        <v>14640000</v>
      </c>
      <c r="H68" s="34">
        <f t="shared" si="2"/>
        <v>43920000</v>
      </c>
      <c r="I68" s="29" t="s">
        <v>20</v>
      </c>
      <c r="J68" s="35">
        <v>44561</v>
      </c>
      <c r="K68" s="29" t="s">
        <v>12</v>
      </c>
      <c r="L68" s="39" t="s">
        <v>2227</v>
      </c>
      <c r="M68" s="29" t="s">
        <v>11</v>
      </c>
      <c r="N68" s="29" t="s">
        <v>389</v>
      </c>
    </row>
    <row r="69" spans="1:14" s="37" customFormat="1" ht="22.5" customHeight="1" x14ac:dyDescent="0.3">
      <c r="A69" s="29">
        <f t="shared" si="1"/>
        <v>63</v>
      </c>
      <c r="B69" s="30" t="s">
        <v>17</v>
      </c>
      <c r="C69" s="51" t="s">
        <v>2266</v>
      </c>
      <c r="D69" s="46" t="s">
        <v>2267</v>
      </c>
      <c r="E69" s="32" t="s">
        <v>2268</v>
      </c>
      <c r="F69" s="33">
        <v>29280000</v>
      </c>
      <c r="G69" s="34">
        <v>9760000</v>
      </c>
      <c r="H69" s="34">
        <f t="shared" si="2"/>
        <v>39040000</v>
      </c>
      <c r="I69" s="29" t="s">
        <v>20</v>
      </c>
      <c r="J69" s="35">
        <v>44561</v>
      </c>
      <c r="K69" s="29" t="s">
        <v>12</v>
      </c>
      <c r="L69" s="45" t="s">
        <v>2269</v>
      </c>
      <c r="M69" s="29" t="s">
        <v>11</v>
      </c>
      <c r="N69" s="29" t="s">
        <v>389</v>
      </c>
    </row>
    <row r="70" spans="1:14" s="37" customFormat="1" ht="22.5" customHeight="1" x14ac:dyDescent="0.3">
      <c r="A70" s="29">
        <f t="shared" si="1"/>
        <v>64</v>
      </c>
      <c r="B70" s="30" t="s">
        <v>17</v>
      </c>
      <c r="C70" s="51" t="s">
        <v>2242</v>
      </c>
      <c r="D70" s="46" t="s">
        <v>2243</v>
      </c>
      <c r="E70" s="32" t="s">
        <v>2126</v>
      </c>
      <c r="F70" s="33">
        <v>29280000</v>
      </c>
      <c r="G70" s="34">
        <v>14640000</v>
      </c>
      <c r="H70" s="34">
        <f t="shared" si="2"/>
        <v>43920000</v>
      </c>
      <c r="I70" s="29" t="s">
        <v>20</v>
      </c>
      <c r="J70" s="35">
        <v>44561</v>
      </c>
      <c r="K70" s="29" t="s">
        <v>12</v>
      </c>
      <c r="L70" s="54" t="s">
        <v>2244</v>
      </c>
      <c r="M70" s="29" t="s">
        <v>11</v>
      </c>
      <c r="N70" s="29" t="s">
        <v>389</v>
      </c>
    </row>
    <row r="71" spans="1:14" s="37" customFormat="1" ht="22.5" customHeight="1" x14ac:dyDescent="0.3">
      <c r="A71" s="29">
        <f t="shared" si="1"/>
        <v>65</v>
      </c>
      <c r="B71" s="30" t="s">
        <v>17</v>
      </c>
      <c r="C71" s="51" t="s">
        <v>2228</v>
      </c>
      <c r="D71" s="46" t="s">
        <v>2229</v>
      </c>
      <c r="E71" s="32" t="s">
        <v>2112</v>
      </c>
      <c r="F71" s="33">
        <v>27660000</v>
      </c>
      <c r="G71" s="34">
        <v>13830000</v>
      </c>
      <c r="H71" s="34">
        <f t="shared" ref="H71:H102" si="3">+F71+G71</f>
        <v>41490000</v>
      </c>
      <c r="I71" s="29" t="s">
        <v>20</v>
      </c>
      <c r="J71" s="35">
        <v>44561</v>
      </c>
      <c r="K71" s="29" t="s">
        <v>12</v>
      </c>
      <c r="L71" s="39" t="s">
        <v>2230</v>
      </c>
      <c r="M71" s="29" t="s">
        <v>11</v>
      </c>
      <c r="N71" s="29" t="s">
        <v>389</v>
      </c>
    </row>
    <row r="72" spans="1:14" s="37" customFormat="1" ht="22.5" customHeight="1" x14ac:dyDescent="0.3">
      <c r="A72" s="29">
        <f t="shared" si="1"/>
        <v>66</v>
      </c>
      <c r="B72" s="30" t="s">
        <v>17</v>
      </c>
      <c r="C72" s="51" t="s">
        <v>2234</v>
      </c>
      <c r="D72" s="46" t="s">
        <v>2235</v>
      </c>
      <c r="E72" s="32" t="s">
        <v>2236</v>
      </c>
      <c r="F72" s="33">
        <v>22800000</v>
      </c>
      <c r="G72" s="34">
        <v>11400000</v>
      </c>
      <c r="H72" s="34">
        <f t="shared" si="3"/>
        <v>34200000</v>
      </c>
      <c r="I72" s="29" t="s">
        <v>20</v>
      </c>
      <c r="J72" s="35">
        <v>44561</v>
      </c>
      <c r="K72" s="29" t="s">
        <v>12</v>
      </c>
      <c r="L72" s="39" t="s">
        <v>2237</v>
      </c>
      <c r="M72" s="29" t="s">
        <v>11</v>
      </c>
      <c r="N72" s="29" t="s">
        <v>389</v>
      </c>
    </row>
    <row r="73" spans="1:14" s="37" customFormat="1" ht="22.5" customHeight="1" x14ac:dyDescent="0.3">
      <c r="A73" s="29">
        <f t="shared" ref="A73:A130" si="4">+A72+1</f>
        <v>67</v>
      </c>
      <c r="B73" s="30" t="s">
        <v>17</v>
      </c>
      <c r="C73" s="51" t="s">
        <v>2245</v>
      </c>
      <c r="D73" s="46" t="s">
        <v>2246</v>
      </c>
      <c r="E73" s="32" t="s">
        <v>2247</v>
      </c>
      <c r="F73" s="33">
        <v>16800000</v>
      </c>
      <c r="G73" s="34">
        <v>5600000</v>
      </c>
      <c r="H73" s="34">
        <f t="shared" si="3"/>
        <v>22400000</v>
      </c>
      <c r="I73" s="29" t="s">
        <v>20</v>
      </c>
      <c r="J73" s="35">
        <v>44561</v>
      </c>
      <c r="K73" s="29" t="s">
        <v>12</v>
      </c>
      <c r="L73" s="45" t="s">
        <v>2248</v>
      </c>
      <c r="M73" s="29" t="s">
        <v>11</v>
      </c>
      <c r="N73" s="29" t="s">
        <v>389</v>
      </c>
    </row>
    <row r="74" spans="1:14" s="37" customFormat="1" ht="22.5" customHeight="1" x14ac:dyDescent="0.3">
      <c r="A74" s="29">
        <f t="shared" si="4"/>
        <v>68</v>
      </c>
      <c r="B74" s="30" t="s">
        <v>17</v>
      </c>
      <c r="C74" s="51" t="s">
        <v>2263</v>
      </c>
      <c r="D74" s="46" t="s">
        <v>2264</v>
      </c>
      <c r="E74" s="32" t="s">
        <v>2116</v>
      </c>
      <c r="F74" s="33">
        <v>20160000</v>
      </c>
      <c r="G74" s="34">
        <v>6720000</v>
      </c>
      <c r="H74" s="34">
        <f t="shared" si="3"/>
        <v>26880000</v>
      </c>
      <c r="I74" s="29" t="s">
        <v>20</v>
      </c>
      <c r="J74" s="35">
        <v>44561</v>
      </c>
      <c r="K74" s="29" t="s">
        <v>12</v>
      </c>
      <c r="L74" s="45" t="s">
        <v>2265</v>
      </c>
      <c r="M74" s="29" t="s">
        <v>11</v>
      </c>
      <c r="N74" s="29" t="s">
        <v>389</v>
      </c>
    </row>
    <row r="75" spans="1:14" s="37" customFormat="1" ht="22.5" customHeight="1" x14ac:dyDescent="0.3">
      <c r="A75" s="29">
        <f t="shared" si="4"/>
        <v>69</v>
      </c>
      <c r="B75" s="30" t="s">
        <v>17</v>
      </c>
      <c r="C75" s="51" t="s">
        <v>2256</v>
      </c>
      <c r="D75" s="46" t="s">
        <v>2257</v>
      </c>
      <c r="E75" s="32" t="s">
        <v>2116</v>
      </c>
      <c r="F75" s="33">
        <v>20160000</v>
      </c>
      <c r="G75" s="34">
        <v>0</v>
      </c>
      <c r="H75" s="34">
        <f t="shared" si="3"/>
        <v>20160000</v>
      </c>
      <c r="I75" s="29" t="s">
        <v>20</v>
      </c>
      <c r="J75" s="35">
        <v>44500</v>
      </c>
      <c r="K75" s="29" t="s">
        <v>12</v>
      </c>
      <c r="L75" s="45" t="s">
        <v>2258</v>
      </c>
      <c r="M75" s="29" t="s">
        <v>11</v>
      </c>
      <c r="N75" s="29" t="s">
        <v>389</v>
      </c>
    </row>
    <row r="76" spans="1:14" s="37" customFormat="1" ht="22.5" customHeight="1" x14ac:dyDescent="0.3">
      <c r="A76" s="29">
        <f t="shared" si="4"/>
        <v>70</v>
      </c>
      <c r="B76" s="30" t="s">
        <v>17</v>
      </c>
      <c r="C76" s="51" t="s">
        <v>2253</v>
      </c>
      <c r="D76" s="46" t="s">
        <v>2254</v>
      </c>
      <c r="E76" s="32" t="s">
        <v>2116</v>
      </c>
      <c r="F76" s="33">
        <v>19020000</v>
      </c>
      <c r="G76" s="34">
        <v>6340000</v>
      </c>
      <c r="H76" s="34">
        <f t="shared" si="3"/>
        <v>25360000</v>
      </c>
      <c r="I76" s="29" t="s">
        <v>20</v>
      </c>
      <c r="J76" s="35">
        <v>44561</v>
      </c>
      <c r="K76" s="29" t="s">
        <v>12</v>
      </c>
      <c r="L76" s="45" t="s">
        <v>2255</v>
      </c>
      <c r="M76" s="29" t="s">
        <v>11</v>
      </c>
      <c r="N76" s="29" t="s">
        <v>389</v>
      </c>
    </row>
    <row r="77" spans="1:14" s="37" customFormat="1" ht="22.5" customHeight="1" x14ac:dyDescent="0.3">
      <c r="A77" s="29">
        <f t="shared" si="4"/>
        <v>71</v>
      </c>
      <c r="B77" s="30" t="s">
        <v>17</v>
      </c>
      <c r="C77" s="51" t="s">
        <v>2259</v>
      </c>
      <c r="D77" s="46" t="s">
        <v>2260</v>
      </c>
      <c r="E77" s="32" t="s">
        <v>2261</v>
      </c>
      <c r="F77" s="33">
        <v>8400000</v>
      </c>
      <c r="G77" s="34">
        <v>0</v>
      </c>
      <c r="H77" s="34">
        <f t="shared" si="3"/>
        <v>8400000</v>
      </c>
      <c r="I77" s="29" t="s">
        <v>20</v>
      </c>
      <c r="J77" s="35">
        <v>44500</v>
      </c>
      <c r="K77" s="29" t="s">
        <v>12</v>
      </c>
      <c r="L77" s="45" t="s">
        <v>2262</v>
      </c>
      <c r="M77" s="29" t="s">
        <v>11</v>
      </c>
      <c r="N77" s="29" t="s">
        <v>389</v>
      </c>
    </row>
    <row r="78" spans="1:14" s="37" customFormat="1" ht="22.5" customHeight="1" x14ac:dyDescent="0.3">
      <c r="A78" s="29">
        <f t="shared" si="4"/>
        <v>72</v>
      </c>
      <c r="B78" s="30" t="s">
        <v>17</v>
      </c>
      <c r="C78" s="55" t="s">
        <v>2209</v>
      </c>
      <c r="D78" s="49" t="s">
        <v>2210</v>
      </c>
      <c r="E78" s="32" t="s">
        <v>2211</v>
      </c>
      <c r="F78" s="33">
        <v>26840000</v>
      </c>
      <c r="G78" s="34">
        <v>0</v>
      </c>
      <c r="H78" s="34">
        <f t="shared" si="3"/>
        <v>26840000</v>
      </c>
      <c r="I78" s="29" t="s">
        <v>20</v>
      </c>
      <c r="J78" s="35">
        <v>44439</v>
      </c>
      <c r="K78" s="29" t="s">
        <v>12</v>
      </c>
      <c r="L78" s="57" t="s">
        <v>2212</v>
      </c>
      <c r="M78" s="29" t="s">
        <v>11</v>
      </c>
      <c r="N78" s="29" t="s">
        <v>389</v>
      </c>
    </row>
    <row r="79" spans="1:14" s="37" customFormat="1" ht="22.5" customHeight="1" x14ac:dyDescent="0.3">
      <c r="A79" s="29">
        <f t="shared" si="4"/>
        <v>73</v>
      </c>
      <c r="B79" s="30" t="s">
        <v>17</v>
      </c>
      <c r="C79" s="52" t="s">
        <v>2270</v>
      </c>
      <c r="D79" s="47" t="s">
        <v>2271</v>
      </c>
      <c r="E79" s="32" t="s">
        <v>2130</v>
      </c>
      <c r="F79" s="33">
        <v>19020000</v>
      </c>
      <c r="G79" s="34">
        <v>6340000</v>
      </c>
      <c r="H79" s="34">
        <f t="shared" si="3"/>
        <v>25360000</v>
      </c>
      <c r="I79" s="29" t="s">
        <v>20</v>
      </c>
      <c r="J79" s="35">
        <v>44561</v>
      </c>
      <c r="K79" s="29" t="s">
        <v>12</v>
      </c>
      <c r="L79" s="50" t="s">
        <v>2272</v>
      </c>
      <c r="M79" s="29" t="s">
        <v>11</v>
      </c>
      <c r="N79" s="29" t="s">
        <v>389</v>
      </c>
    </row>
    <row r="80" spans="1:14" s="37" customFormat="1" ht="22.5" customHeight="1" x14ac:dyDescent="0.3">
      <c r="A80" s="29">
        <f t="shared" si="4"/>
        <v>74</v>
      </c>
      <c r="B80" s="30" t="s">
        <v>17</v>
      </c>
      <c r="C80" s="52" t="s">
        <v>2273</v>
      </c>
      <c r="D80" s="47" t="s">
        <v>2274</v>
      </c>
      <c r="E80" s="32" t="s">
        <v>2275</v>
      </c>
      <c r="F80" s="33">
        <v>7500000</v>
      </c>
      <c r="G80" s="34">
        <v>10000000</v>
      </c>
      <c r="H80" s="34">
        <f t="shared" si="3"/>
        <v>17500000</v>
      </c>
      <c r="I80" s="29" t="s">
        <v>20</v>
      </c>
      <c r="J80" s="35">
        <v>44561</v>
      </c>
      <c r="K80" s="29" t="s">
        <v>12</v>
      </c>
      <c r="L80" s="53" t="s">
        <v>2276</v>
      </c>
      <c r="M80" s="29" t="s">
        <v>11</v>
      </c>
      <c r="N80" s="29" t="s">
        <v>389</v>
      </c>
    </row>
    <row r="81" spans="1:14" s="37" customFormat="1" ht="22.5" customHeight="1" x14ac:dyDescent="0.3">
      <c r="A81" s="29">
        <f t="shared" si="4"/>
        <v>75</v>
      </c>
      <c r="B81" s="30" t="s">
        <v>17</v>
      </c>
      <c r="C81" s="51" t="s">
        <v>2277</v>
      </c>
      <c r="D81" s="46" t="s">
        <v>2278</v>
      </c>
      <c r="E81" s="32" t="s">
        <v>2275</v>
      </c>
      <c r="F81" s="33">
        <v>7500000</v>
      </c>
      <c r="G81" s="34">
        <v>10000000</v>
      </c>
      <c r="H81" s="34">
        <f t="shared" si="3"/>
        <v>17500000</v>
      </c>
      <c r="I81" s="29" t="s">
        <v>20</v>
      </c>
      <c r="J81" s="35">
        <v>44561</v>
      </c>
      <c r="K81" s="29" t="s">
        <v>12</v>
      </c>
      <c r="L81" s="39" t="s">
        <v>2279</v>
      </c>
      <c r="M81" s="29" t="s">
        <v>11</v>
      </c>
      <c r="N81" s="29" t="s">
        <v>389</v>
      </c>
    </row>
    <row r="82" spans="1:14" s="37" customFormat="1" ht="22.5" customHeight="1" x14ac:dyDescent="0.3">
      <c r="A82" s="29">
        <f t="shared" si="4"/>
        <v>76</v>
      </c>
      <c r="B82" s="30" t="s">
        <v>17</v>
      </c>
      <c r="C82" s="52" t="s">
        <v>2280</v>
      </c>
      <c r="D82" s="47" t="s">
        <v>2281</v>
      </c>
      <c r="E82" s="32" t="s">
        <v>2275</v>
      </c>
      <c r="F82" s="33">
        <v>7500000</v>
      </c>
      <c r="G82" s="34">
        <v>10000000</v>
      </c>
      <c r="H82" s="34">
        <f t="shared" si="3"/>
        <v>17500000</v>
      </c>
      <c r="I82" s="29" t="s">
        <v>20</v>
      </c>
      <c r="J82" s="56">
        <v>44561</v>
      </c>
      <c r="K82" s="29" t="s">
        <v>12</v>
      </c>
      <c r="L82" s="53" t="s">
        <v>2282</v>
      </c>
      <c r="M82" s="29" t="s">
        <v>11</v>
      </c>
      <c r="N82" s="29" t="s">
        <v>389</v>
      </c>
    </row>
    <row r="83" spans="1:14" s="37" customFormat="1" ht="22.5" customHeight="1" x14ac:dyDescent="0.3">
      <c r="A83" s="29">
        <f t="shared" si="4"/>
        <v>77</v>
      </c>
      <c r="B83" s="30" t="s">
        <v>17</v>
      </c>
      <c r="C83" s="52" t="s">
        <v>2283</v>
      </c>
      <c r="D83" s="47" t="s">
        <v>2284</v>
      </c>
      <c r="E83" s="32" t="s">
        <v>2285</v>
      </c>
      <c r="F83" s="33">
        <v>5400000</v>
      </c>
      <c r="G83" s="34">
        <v>0</v>
      </c>
      <c r="H83" s="34">
        <f t="shared" si="3"/>
        <v>5400000</v>
      </c>
      <c r="I83" s="29" t="s">
        <v>20</v>
      </c>
      <c r="J83" s="35">
        <v>44439</v>
      </c>
      <c r="K83" s="29" t="s">
        <v>12</v>
      </c>
      <c r="L83" s="57" t="s">
        <v>2286</v>
      </c>
      <c r="M83" s="29" t="s">
        <v>11</v>
      </c>
      <c r="N83" s="29" t="s">
        <v>389</v>
      </c>
    </row>
    <row r="84" spans="1:14" s="37" customFormat="1" ht="22.5" customHeight="1" x14ac:dyDescent="0.3">
      <c r="A84" s="29">
        <f t="shared" si="4"/>
        <v>78</v>
      </c>
      <c r="B84" s="30" t="s">
        <v>17</v>
      </c>
      <c r="C84" s="29" t="s">
        <v>2287</v>
      </c>
      <c r="D84" s="46" t="s">
        <v>2288</v>
      </c>
      <c r="E84" s="32" t="s">
        <v>2285</v>
      </c>
      <c r="F84" s="33">
        <v>5400000</v>
      </c>
      <c r="G84" s="34">
        <v>0</v>
      </c>
      <c r="H84" s="34">
        <f t="shared" si="3"/>
        <v>5400000</v>
      </c>
      <c r="I84" s="29" t="s">
        <v>20</v>
      </c>
      <c r="J84" s="35">
        <v>44439</v>
      </c>
      <c r="K84" s="29" t="s">
        <v>12</v>
      </c>
      <c r="L84" s="45" t="s">
        <v>2289</v>
      </c>
      <c r="M84" s="29" t="s">
        <v>11</v>
      </c>
      <c r="N84" s="29" t="s">
        <v>389</v>
      </c>
    </row>
    <row r="85" spans="1:14" s="37" customFormat="1" ht="22.5" customHeight="1" x14ac:dyDescent="0.3">
      <c r="A85" s="29">
        <f t="shared" si="4"/>
        <v>79</v>
      </c>
      <c r="B85" s="30" t="s">
        <v>17</v>
      </c>
      <c r="C85" s="29" t="s">
        <v>2290</v>
      </c>
      <c r="D85" s="46" t="s">
        <v>2291</v>
      </c>
      <c r="E85" s="32" t="s">
        <v>2285</v>
      </c>
      <c r="F85" s="33">
        <v>5400000</v>
      </c>
      <c r="G85" s="34">
        <v>7200000</v>
      </c>
      <c r="H85" s="34">
        <f t="shared" si="3"/>
        <v>12600000</v>
      </c>
      <c r="I85" s="29" t="s">
        <v>20</v>
      </c>
      <c r="J85" s="35">
        <v>44561</v>
      </c>
      <c r="K85" s="29" t="s">
        <v>12</v>
      </c>
      <c r="L85" s="39" t="s">
        <v>2292</v>
      </c>
      <c r="M85" s="29" t="s">
        <v>11</v>
      </c>
      <c r="N85" s="29" t="s">
        <v>389</v>
      </c>
    </row>
    <row r="86" spans="1:14" s="37" customFormat="1" ht="22.5" customHeight="1" x14ac:dyDescent="0.3">
      <c r="A86" s="29">
        <f t="shared" si="4"/>
        <v>80</v>
      </c>
      <c r="B86" s="30" t="s">
        <v>17</v>
      </c>
      <c r="C86" s="29" t="s">
        <v>2293</v>
      </c>
      <c r="D86" s="46" t="s">
        <v>2294</v>
      </c>
      <c r="E86" s="32" t="s">
        <v>2285</v>
      </c>
      <c r="F86" s="33">
        <v>5400000</v>
      </c>
      <c r="G86" s="34">
        <v>0</v>
      </c>
      <c r="H86" s="34">
        <f t="shared" si="3"/>
        <v>5400000</v>
      </c>
      <c r="I86" s="29" t="s">
        <v>20</v>
      </c>
      <c r="J86" s="35">
        <v>44439</v>
      </c>
      <c r="K86" s="29" t="s">
        <v>12</v>
      </c>
      <c r="L86" s="45" t="s">
        <v>2295</v>
      </c>
      <c r="M86" s="29" t="s">
        <v>11</v>
      </c>
      <c r="N86" s="29" t="s">
        <v>389</v>
      </c>
    </row>
    <row r="87" spans="1:14" s="37" customFormat="1" ht="22.5" customHeight="1" x14ac:dyDescent="0.3">
      <c r="A87" s="29">
        <f t="shared" si="4"/>
        <v>81</v>
      </c>
      <c r="B87" s="30" t="s">
        <v>17</v>
      </c>
      <c r="C87" s="29" t="s">
        <v>2296</v>
      </c>
      <c r="D87" s="46" t="s">
        <v>2297</v>
      </c>
      <c r="E87" s="32" t="s">
        <v>2298</v>
      </c>
      <c r="F87" s="33">
        <v>19020000</v>
      </c>
      <c r="G87" s="34">
        <v>0</v>
      </c>
      <c r="H87" s="34">
        <f t="shared" si="3"/>
        <v>19020000</v>
      </c>
      <c r="I87" s="29" t="s">
        <v>20</v>
      </c>
      <c r="J87" s="35">
        <v>44561</v>
      </c>
      <c r="K87" s="29" t="s">
        <v>12</v>
      </c>
      <c r="L87" s="41" t="s">
        <v>2299</v>
      </c>
      <c r="M87" s="29" t="s">
        <v>11</v>
      </c>
      <c r="N87" s="29" t="s">
        <v>389</v>
      </c>
    </row>
    <row r="88" spans="1:14" s="37" customFormat="1" ht="22.5" customHeight="1" x14ac:dyDescent="0.3">
      <c r="A88" s="29">
        <f t="shared" si="4"/>
        <v>82</v>
      </c>
      <c r="B88" s="30" t="s">
        <v>17</v>
      </c>
      <c r="C88" s="29" t="s">
        <v>2300</v>
      </c>
      <c r="D88" s="46" t="s">
        <v>2301</v>
      </c>
      <c r="E88" s="32" t="s">
        <v>2302</v>
      </c>
      <c r="F88" s="33">
        <v>17160000</v>
      </c>
      <c r="G88" s="34">
        <v>0</v>
      </c>
      <c r="H88" s="34">
        <f t="shared" si="3"/>
        <v>17160000</v>
      </c>
      <c r="I88" s="29" t="s">
        <v>20</v>
      </c>
      <c r="J88" s="35">
        <v>44561</v>
      </c>
      <c r="K88" s="29" t="s">
        <v>12</v>
      </c>
      <c r="L88" s="41" t="s">
        <v>2303</v>
      </c>
      <c r="M88" s="29" t="s">
        <v>11</v>
      </c>
      <c r="N88" s="29" t="s">
        <v>389</v>
      </c>
    </row>
    <row r="89" spans="1:14" s="37" customFormat="1" ht="22.5" customHeight="1" x14ac:dyDescent="0.3">
      <c r="A89" s="29">
        <f t="shared" si="4"/>
        <v>83</v>
      </c>
      <c r="B89" s="30" t="s">
        <v>17</v>
      </c>
      <c r="C89" s="29" t="s">
        <v>2304</v>
      </c>
      <c r="D89" s="46" t="s">
        <v>2305</v>
      </c>
      <c r="E89" s="32" t="s">
        <v>2302</v>
      </c>
      <c r="F89" s="33">
        <v>17160000</v>
      </c>
      <c r="G89" s="34">
        <v>0</v>
      </c>
      <c r="H89" s="34">
        <f t="shared" si="3"/>
        <v>17160000</v>
      </c>
      <c r="I89" s="29" t="s">
        <v>20</v>
      </c>
      <c r="J89" s="35">
        <v>44561</v>
      </c>
      <c r="K89" s="29" t="s">
        <v>12</v>
      </c>
      <c r="L89" s="39" t="s">
        <v>2306</v>
      </c>
      <c r="M89" s="29" t="s">
        <v>11</v>
      </c>
      <c r="N89" s="29" t="s">
        <v>389</v>
      </c>
    </row>
    <row r="90" spans="1:14" s="37" customFormat="1" ht="22.5" customHeight="1" x14ac:dyDescent="0.3">
      <c r="A90" s="29">
        <f t="shared" si="4"/>
        <v>84</v>
      </c>
      <c r="B90" s="30" t="s">
        <v>17</v>
      </c>
      <c r="C90" s="29" t="s">
        <v>2313</v>
      </c>
      <c r="D90" s="46" t="s">
        <v>2314</v>
      </c>
      <c r="E90" s="32" t="s">
        <v>2315</v>
      </c>
      <c r="F90" s="33">
        <v>17160000</v>
      </c>
      <c r="G90" s="34">
        <v>0</v>
      </c>
      <c r="H90" s="34">
        <f t="shared" si="3"/>
        <v>17160000</v>
      </c>
      <c r="I90" s="29" t="s">
        <v>20</v>
      </c>
      <c r="J90" s="35">
        <v>44561</v>
      </c>
      <c r="K90" s="29" t="s">
        <v>12</v>
      </c>
      <c r="L90" s="39" t="s">
        <v>2316</v>
      </c>
      <c r="M90" s="29" t="s">
        <v>11</v>
      </c>
      <c r="N90" s="29" t="s">
        <v>389</v>
      </c>
    </row>
    <row r="91" spans="1:14" s="37" customFormat="1" ht="22.5" customHeight="1" x14ac:dyDescent="0.3">
      <c r="A91" s="29">
        <f t="shared" si="4"/>
        <v>85</v>
      </c>
      <c r="B91" s="30" t="s">
        <v>17</v>
      </c>
      <c r="C91" s="29" t="s">
        <v>2307</v>
      </c>
      <c r="D91" s="46" t="s">
        <v>2308</v>
      </c>
      <c r="E91" s="32" t="s">
        <v>2285</v>
      </c>
      <c r="F91" s="33">
        <v>10800000</v>
      </c>
      <c r="G91" s="34">
        <v>0</v>
      </c>
      <c r="H91" s="34">
        <f t="shared" si="3"/>
        <v>10800000</v>
      </c>
      <c r="I91" s="29" t="s">
        <v>20</v>
      </c>
      <c r="J91" s="35">
        <v>44561</v>
      </c>
      <c r="K91" s="29" t="s">
        <v>12</v>
      </c>
      <c r="L91" s="39" t="s">
        <v>2309</v>
      </c>
      <c r="M91" s="29" t="s">
        <v>11</v>
      </c>
      <c r="N91" s="29" t="s">
        <v>389</v>
      </c>
    </row>
    <row r="92" spans="1:14" s="37" customFormat="1" ht="22.5" customHeight="1" x14ac:dyDescent="0.3">
      <c r="A92" s="29">
        <f t="shared" si="4"/>
        <v>86</v>
      </c>
      <c r="B92" s="30" t="s">
        <v>17</v>
      </c>
      <c r="C92" s="29" t="s">
        <v>2310</v>
      </c>
      <c r="D92" s="46" t="s">
        <v>2311</v>
      </c>
      <c r="E92" s="32" t="s">
        <v>2285</v>
      </c>
      <c r="F92" s="33">
        <v>10800000</v>
      </c>
      <c r="G92" s="34">
        <v>0</v>
      </c>
      <c r="H92" s="34">
        <f t="shared" si="3"/>
        <v>10800000</v>
      </c>
      <c r="I92" s="29" t="s">
        <v>20</v>
      </c>
      <c r="J92" s="35">
        <v>44561</v>
      </c>
      <c r="K92" s="29" t="s">
        <v>12</v>
      </c>
      <c r="L92" s="39" t="s">
        <v>2312</v>
      </c>
      <c r="M92" s="29" t="s">
        <v>11</v>
      </c>
      <c r="N92" s="29" t="s">
        <v>389</v>
      </c>
    </row>
    <row r="93" spans="1:14" s="37" customFormat="1" ht="22.5" customHeight="1" x14ac:dyDescent="0.3">
      <c r="A93" s="29">
        <f t="shared" si="4"/>
        <v>87</v>
      </c>
      <c r="B93" s="30" t="s">
        <v>17</v>
      </c>
      <c r="C93" s="29" t="s">
        <v>2324</v>
      </c>
      <c r="D93" s="46" t="s">
        <v>2325</v>
      </c>
      <c r="E93" s="32" t="s">
        <v>2302</v>
      </c>
      <c r="F93" s="33">
        <v>17160000</v>
      </c>
      <c r="G93" s="34">
        <v>0</v>
      </c>
      <c r="H93" s="34">
        <f t="shared" si="3"/>
        <v>17160000</v>
      </c>
      <c r="I93" s="29" t="s">
        <v>20</v>
      </c>
      <c r="J93" s="35">
        <v>44561</v>
      </c>
      <c r="K93" s="29" t="s">
        <v>12</v>
      </c>
      <c r="L93" s="39" t="s">
        <v>2326</v>
      </c>
      <c r="M93" s="29" t="s">
        <v>11</v>
      </c>
      <c r="N93" s="29" t="s">
        <v>389</v>
      </c>
    </row>
    <row r="94" spans="1:14" s="37" customFormat="1" ht="22.5" customHeight="1" x14ac:dyDescent="0.3">
      <c r="A94" s="29">
        <f t="shared" si="4"/>
        <v>88</v>
      </c>
      <c r="B94" s="30" t="s">
        <v>17</v>
      </c>
      <c r="C94" s="29" t="s">
        <v>2317</v>
      </c>
      <c r="D94" s="46" t="s">
        <v>2318</v>
      </c>
      <c r="E94" s="32" t="s">
        <v>2319</v>
      </c>
      <c r="F94" s="33">
        <v>14100000</v>
      </c>
      <c r="G94" s="34">
        <v>0</v>
      </c>
      <c r="H94" s="34">
        <f t="shared" si="3"/>
        <v>14100000</v>
      </c>
      <c r="I94" s="29" t="s">
        <v>20</v>
      </c>
      <c r="J94" s="35">
        <v>44561</v>
      </c>
      <c r="K94" s="29" t="s">
        <v>12</v>
      </c>
      <c r="L94" s="39" t="s">
        <v>2320</v>
      </c>
      <c r="M94" s="29" t="s">
        <v>11</v>
      </c>
      <c r="N94" s="29" t="s">
        <v>389</v>
      </c>
    </row>
    <row r="95" spans="1:14" s="37" customFormat="1" ht="22.5" customHeight="1" x14ac:dyDescent="0.3">
      <c r="A95" s="29">
        <f t="shared" si="4"/>
        <v>89</v>
      </c>
      <c r="B95" s="30" t="s">
        <v>17</v>
      </c>
      <c r="C95" s="29" t="s">
        <v>2321</v>
      </c>
      <c r="D95" s="46" t="s">
        <v>2322</v>
      </c>
      <c r="E95" s="32" t="s">
        <v>2319</v>
      </c>
      <c r="F95" s="33">
        <v>14100000</v>
      </c>
      <c r="G95" s="34">
        <v>0</v>
      </c>
      <c r="H95" s="34">
        <f t="shared" si="3"/>
        <v>14100000</v>
      </c>
      <c r="I95" s="29" t="s">
        <v>20</v>
      </c>
      <c r="J95" s="35">
        <v>44561</v>
      </c>
      <c r="K95" s="29" t="s">
        <v>12</v>
      </c>
      <c r="L95" s="39" t="s">
        <v>2323</v>
      </c>
      <c r="M95" s="29" t="s">
        <v>11</v>
      </c>
      <c r="N95" s="29" t="s">
        <v>389</v>
      </c>
    </row>
    <row r="96" spans="1:14" s="37" customFormat="1" ht="22.5" customHeight="1" x14ac:dyDescent="0.3">
      <c r="A96" s="29">
        <f t="shared" si="4"/>
        <v>90</v>
      </c>
      <c r="B96" s="30" t="s">
        <v>17</v>
      </c>
      <c r="C96" s="29" t="s">
        <v>2408</v>
      </c>
      <c r="D96" s="46" t="s">
        <v>2409</v>
      </c>
      <c r="E96" s="32" t="s">
        <v>2410</v>
      </c>
      <c r="F96" s="58">
        <v>24500000</v>
      </c>
      <c r="G96" s="34">
        <v>0</v>
      </c>
      <c r="H96" s="34">
        <f t="shared" si="3"/>
        <v>24500000</v>
      </c>
      <c r="I96" s="29" t="s">
        <v>20</v>
      </c>
      <c r="J96" s="35">
        <v>44561</v>
      </c>
      <c r="K96" s="29" t="s">
        <v>12</v>
      </c>
      <c r="L96" s="39" t="s">
        <v>2411</v>
      </c>
      <c r="M96" s="29" t="s">
        <v>11</v>
      </c>
      <c r="N96" s="29" t="s">
        <v>389</v>
      </c>
    </row>
    <row r="97" spans="1:14" s="37" customFormat="1" ht="22.5" customHeight="1" x14ac:dyDescent="0.3">
      <c r="A97" s="29">
        <f t="shared" si="4"/>
        <v>91</v>
      </c>
      <c r="B97" s="30" t="s">
        <v>17</v>
      </c>
      <c r="C97" s="29" t="s">
        <v>2327</v>
      </c>
      <c r="D97" s="46" t="s">
        <v>2328</v>
      </c>
      <c r="E97" s="32" t="s">
        <v>2329</v>
      </c>
      <c r="F97" s="33">
        <v>12654000</v>
      </c>
      <c r="G97" s="34">
        <v>0</v>
      </c>
      <c r="H97" s="34">
        <f t="shared" si="3"/>
        <v>12654000</v>
      </c>
      <c r="I97" s="29" t="s">
        <v>20</v>
      </c>
      <c r="J97" s="35">
        <v>44561</v>
      </c>
      <c r="K97" s="29" t="s">
        <v>12</v>
      </c>
      <c r="L97" s="39" t="s">
        <v>2330</v>
      </c>
      <c r="M97" s="29" t="s">
        <v>11</v>
      </c>
      <c r="N97" s="29" t="s">
        <v>389</v>
      </c>
    </row>
    <row r="98" spans="1:14" s="37" customFormat="1" ht="22.5" customHeight="1" x14ac:dyDescent="0.3">
      <c r="A98" s="29">
        <f t="shared" si="4"/>
        <v>92</v>
      </c>
      <c r="B98" s="30" t="s">
        <v>17</v>
      </c>
      <c r="C98" s="29" t="s">
        <v>2331</v>
      </c>
      <c r="D98" s="46" t="s">
        <v>2332</v>
      </c>
      <c r="E98" s="32" t="s">
        <v>2329</v>
      </c>
      <c r="F98" s="33">
        <v>12654000</v>
      </c>
      <c r="G98" s="34">
        <v>0</v>
      </c>
      <c r="H98" s="34">
        <f t="shared" si="3"/>
        <v>12654000</v>
      </c>
      <c r="I98" s="29" t="s">
        <v>20</v>
      </c>
      <c r="J98" s="35">
        <v>44561</v>
      </c>
      <c r="K98" s="29" t="s">
        <v>12</v>
      </c>
      <c r="L98" s="39" t="s">
        <v>2333</v>
      </c>
      <c r="M98" s="29" t="s">
        <v>11</v>
      </c>
      <c r="N98" s="29" t="s">
        <v>389</v>
      </c>
    </row>
    <row r="99" spans="1:14" s="37" customFormat="1" ht="22.5" customHeight="1" x14ac:dyDescent="0.3">
      <c r="A99" s="29">
        <f t="shared" si="4"/>
        <v>93</v>
      </c>
      <c r="B99" s="30" t="s">
        <v>17</v>
      </c>
      <c r="C99" s="29" t="s">
        <v>2334</v>
      </c>
      <c r="D99" s="46" t="s">
        <v>2335</v>
      </c>
      <c r="E99" s="32" t="s">
        <v>2329</v>
      </c>
      <c r="F99" s="58">
        <v>12654000</v>
      </c>
      <c r="G99" s="34">
        <v>0</v>
      </c>
      <c r="H99" s="34">
        <f t="shared" si="3"/>
        <v>12654000</v>
      </c>
      <c r="I99" s="29" t="s">
        <v>20</v>
      </c>
      <c r="J99" s="35">
        <v>44561</v>
      </c>
      <c r="K99" s="29" t="s">
        <v>12</v>
      </c>
      <c r="L99" s="39" t="s">
        <v>2336</v>
      </c>
      <c r="M99" s="29" t="s">
        <v>11</v>
      </c>
      <c r="N99" s="29" t="s">
        <v>389</v>
      </c>
    </row>
    <row r="100" spans="1:14" s="37" customFormat="1" ht="22.5" customHeight="1" x14ac:dyDescent="0.3">
      <c r="A100" s="29">
        <f t="shared" si="4"/>
        <v>94</v>
      </c>
      <c r="B100" s="30" t="s">
        <v>17</v>
      </c>
      <c r="C100" s="29" t="s">
        <v>2337</v>
      </c>
      <c r="D100" s="46" t="s">
        <v>2338</v>
      </c>
      <c r="E100" s="32" t="s">
        <v>2302</v>
      </c>
      <c r="F100" s="58">
        <v>11750000</v>
      </c>
      <c r="G100" s="34">
        <v>0</v>
      </c>
      <c r="H100" s="34">
        <f t="shared" si="3"/>
        <v>11750000</v>
      </c>
      <c r="I100" s="29" t="s">
        <v>20</v>
      </c>
      <c r="J100" s="35">
        <v>44561</v>
      </c>
      <c r="K100" s="29" t="s">
        <v>12</v>
      </c>
      <c r="L100" s="39" t="s">
        <v>2339</v>
      </c>
      <c r="M100" s="29" t="s">
        <v>11</v>
      </c>
      <c r="N100" s="29" t="s">
        <v>389</v>
      </c>
    </row>
    <row r="101" spans="1:14" s="37" customFormat="1" ht="22.5" customHeight="1" x14ac:dyDescent="0.3">
      <c r="A101" s="29">
        <f t="shared" si="4"/>
        <v>95</v>
      </c>
      <c r="B101" s="30" t="s">
        <v>17</v>
      </c>
      <c r="C101" s="29" t="s">
        <v>2340</v>
      </c>
      <c r="D101" s="46" t="s">
        <v>2341</v>
      </c>
      <c r="E101" s="32" t="s">
        <v>2302</v>
      </c>
      <c r="F101" s="58">
        <v>11750000</v>
      </c>
      <c r="G101" s="34">
        <v>0</v>
      </c>
      <c r="H101" s="34">
        <f t="shared" si="3"/>
        <v>11750000</v>
      </c>
      <c r="I101" s="29" t="s">
        <v>20</v>
      </c>
      <c r="J101" s="35">
        <v>44561</v>
      </c>
      <c r="K101" s="29" t="s">
        <v>12</v>
      </c>
      <c r="L101" s="39" t="s">
        <v>2342</v>
      </c>
      <c r="M101" s="29" t="s">
        <v>11</v>
      </c>
      <c r="N101" s="29" t="s">
        <v>389</v>
      </c>
    </row>
    <row r="102" spans="1:14" s="37" customFormat="1" ht="22.5" customHeight="1" x14ac:dyDescent="0.3">
      <c r="A102" s="29">
        <f t="shared" si="4"/>
        <v>96</v>
      </c>
      <c r="B102" s="30" t="s">
        <v>17</v>
      </c>
      <c r="C102" s="29" t="s">
        <v>2343</v>
      </c>
      <c r="D102" s="46" t="s">
        <v>2344</v>
      </c>
      <c r="E102" s="32" t="s">
        <v>2302</v>
      </c>
      <c r="F102" s="58">
        <v>11750000</v>
      </c>
      <c r="G102" s="34">
        <v>0</v>
      </c>
      <c r="H102" s="34">
        <f t="shared" si="3"/>
        <v>11750000</v>
      </c>
      <c r="I102" s="29" t="s">
        <v>20</v>
      </c>
      <c r="J102" s="35">
        <v>44561</v>
      </c>
      <c r="K102" s="29" t="s">
        <v>12</v>
      </c>
      <c r="L102" s="39" t="s">
        <v>2345</v>
      </c>
      <c r="M102" s="29" t="s">
        <v>11</v>
      </c>
      <c r="N102" s="29" t="s">
        <v>389</v>
      </c>
    </row>
    <row r="103" spans="1:14" s="37" customFormat="1" ht="22.5" customHeight="1" x14ac:dyDescent="0.3">
      <c r="A103" s="29">
        <f t="shared" si="4"/>
        <v>97</v>
      </c>
      <c r="B103" s="30" t="s">
        <v>17</v>
      </c>
      <c r="C103" s="29" t="s">
        <v>2346</v>
      </c>
      <c r="D103" s="46" t="s">
        <v>2347</v>
      </c>
      <c r="E103" s="32" t="s">
        <v>2302</v>
      </c>
      <c r="F103" s="58">
        <v>11750000</v>
      </c>
      <c r="G103" s="34">
        <v>0</v>
      </c>
      <c r="H103" s="34">
        <f t="shared" ref="H103:H130" si="5">+F103+G103</f>
        <v>11750000</v>
      </c>
      <c r="I103" s="29" t="s">
        <v>20</v>
      </c>
      <c r="J103" s="35">
        <v>44561</v>
      </c>
      <c r="K103" s="29" t="s">
        <v>12</v>
      </c>
      <c r="L103" s="39" t="s">
        <v>2348</v>
      </c>
      <c r="M103" s="29" t="s">
        <v>11</v>
      </c>
      <c r="N103" s="29" t="s">
        <v>389</v>
      </c>
    </row>
    <row r="104" spans="1:14" s="37" customFormat="1" ht="22.5" customHeight="1" x14ac:dyDescent="0.3">
      <c r="A104" s="29">
        <f t="shared" si="4"/>
        <v>98</v>
      </c>
      <c r="B104" s="30" t="s">
        <v>17</v>
      </c>
      <c r="C104" s="29" t="s">
        <v>2349</v>
      </c>
      <c r="D104" s="46" t="s">
        <v>2350</v>
      </c>
      <c r="E104" s="32" t="s">
        <v>2302</v>
      </c>
      <c r="F104" s="58">
        <v>11750000</v>
      </c>
      <c r="G104" s="34">
        <v>0</v>
      </c>
      <c r="H104" s="34">
        <f t="shared" si="5"/>
        <v>11750000</v>
      </c>
      <c r="I104" s="29" t="s">
        <v>20</v>
      </c>
      <c r="J104" s="35">
        <v>44561</v>
      </c>
      <c r="K104" s="29" t="s">
        <v>12</v>
      </c>
      <c r="L104" s="39" t="s">
        <v>2351</v>
      </c>
      <c r="M104" s="29" t="s">
        <v>11</v>
      </c>
      <c r="N104" s="29" t="s">
        <v>389</v>
      </c>
    </row>
    <row r="105" spans="1:14" s="37" customFormat="1" ht="22.5" customHeight="1" x14ac:dyDescent="0.3">
      <c r="A105" s="29">
        <f t="shared" si="4"/>
        <v>99</v>
      </c>
      <c r="B105" s="30" t="s">
        <v>17</v>
      </c>
      <c r="C105" s="29" t="s">
        <v>2352</v>
      </c>
      <c r="D105" s="46" t="s">
        <v>2353</v>
      </c>
      <c r="E105" s="32" t="s">
        <v>2302</v>
      </c>
      <c r="F105" s="58">
        <v>11750000</v>
      </c>
      <c r="G105" s="34">
        <v>0</v>
      </c>
      <c r="H105" s="34">
        <f t="shared" si="5"/>
        <v>11750000</v>
      </c>
      <c r="I105" s="29" t="s">
        <v>20</v>
      </c>
      <c r="J105" s="35">
        <v>44561</v>
      </c>
      <c r="K105" s="29" t="s">
        <v>12</v>
      </c>
      <c r="L105" s="39" t="s">
        <v>2354</v>
      </c>
      <c r="M105" s="29" t="s">
        <v>11</v>
      </c>
      <c r="N105" s="29" t="s">
        <v>389</v>
      </c>
    </row>
    <row r="106" spans="1:14" s="37" customFormat="1" ht="22.5" customHeight="1" x14ac:dyDescent="0.3">
      <c r="A106" s="29">
        <f t="shared" si="4"/>
        <v>100</v>
      </c>
      <c r="B106" s="30" t="s">
        <v>17</v>
      </c>
      <c r="C106" s="29" t="s">
        <v>2355</v>
      </c>
      <c r="D106" s="46" t="s">
        <v>2356</v>
      </c>
      <c r="E106" s="32" t="s">
        <v>2302</v>
      </c>
      <c r="F106" s="58">
        <v>11750000</v>
      </c>
      <c r="G106" s="34">
        <v>0</v>
      </c>
      <c r="H106" s="34">
        <f t="shared" si="5"/>
        <v>11750000</v>
      </c>
      <c r="I106" s="29" t="s">
        <v>20</v>
      </c>
      <c r="J106" s="35">
        <v>44561</v>
      </c>
      <c r="K106" s="29" t="s">
        <v>12</v>
      </c>
      <c r="L106" s="39" t="s">
        <v>2357</v>
      </c>
      <c r="M106" s="29" t="s">
        <v>11</v>
      </c>
      <c r="N106" s="29" t="s">
        <v>389</v>
      </c>
    </row>
    <row r="107" spans="1:14" s="37" customFormat="1" ht="22.5" customHeight="1" x14ac:dyDescent="0.3">
      <c r="A107" s="29">
        <f t="shared" si="4"/>
        <v>101</v>
      </c>
      <c r="B107" s="30" t="s">
        <v>17</v>
      </c>
      <c r="C107" s="29" t="s">
        <v>2358</v>
      </c>
      <c r="D107" s="46" t="s">
        <v>2359</v>
      </c>
      <c r="E107" s="32" t="s">
        <v>2302</v>
      </c>
      <c r="F107" s="58">
        <v>11750000</v>
      </c>
      <c r="G107" s="34">
        <v>0</v>
      </c>
      <c r="H107" s="34">
        <f t="shared" si="5"/>
        <v>11750000</v>
      </c>
      <c r="I107" s="29" t="s">
        <v>20</v>
      </c>
      <c r="J107" s="35">
        <v>44561</v>
      </c>
      <c r="K107" s="29" t="s">
        <v>12</v>
      </c>
      <c r="L107" s="39" t="s">
        <v>2360</v>
      </c>
      <c r="M107" s="29" t="s">
        <v>11</v>
      </c>
      <c r="N107" s="29" t="s">
        <v>389</v>
      </c>
    </row>
    <row r="108" spans="1:14" s="37" customFormat="1" ht="22.5" customHeight="1" x14ac:dyDescent="0.3">
      <c r="A108" s="29">
        <f t="shared" si="4"/>
        <v>102</v>
      </c>
      <c r="B108" s="30" t="s">
        <v>17</v>
      </c>
      <c r="C108" s="29" t="s">
        <v>2361</v>
      </c>
      <c r="D108" s="46" t="s">
        <v>2362</v>
      </c>
      <c r="E108" s="32" t="s">
        <v>2302</v>
      </c>
      <c r="F108" s="58">
        <v>11750000</v>
      </c>
      <c r="G108" s="34">
        <v>0</v>
      </c>
      <c r="H108" s="34">
        <f t="shared" si="5"/>
        <v>11750000</v>
      </c>
      <c r="I108" s="29" t="s">
        <v>20</v>
      </c>
      <c r="J108" s="35">
        <v>44561</v>
      </c>
      <c r="K108" s="29" t="s">
        <v>12</v>
      </c>
      <c r="L108" s="39" t="s">
        <v>2363</v>
      </c>
      <c r="M108" s="29" t="s">
        <v>11</v>
      </c>
      <c r="N108" s="29" t="s">
        <v>389</v>
      </c>
    </row>
    <row r="109" spans="1:14" s="37" customFormat="1" ht="22.5" customHeight="1" x14ac:dyDescent="0.3">
      <c r="A109" s="29">
        <f t="shared" si="4"/>
        <v>103</v>
      </c>
      <c r="B109" s="30" t="s">
        <v>17</v>
      </c>
      <c r="C109" s="29" t="s">
        <v>2364</v>
      </c>
      <c r="D109" s="46" t="s">
        <v>2365</v>
      </c>
      <c r="E109" s="32" t="s">
        <v>2302</v>
      </c>
      <c r="F109" s="58">
        <v>11750000</v>
      </c>
      <c r="G109" s="34">
        <v>0</v>
      </c>
      <c r="H109" s="34">
        <f t="shared" si="5"/>
        <v>11750000</v>
      </c>
      <c r="I109" s="29" t="s">
        <v>20</v>
      </c>
      <c r="J109" s="35">
        <v>44561</v>
      </c>
      <c r="K109" s="29" t="s">
        <v>12</v>
      </c>
      <c r="L109" s="39" t="s">
        <v>2366</v>
      </c>
      <c r="M109" s="29" t="s">
        <v>11</v>
      </c>
      <c r="N109" s="29" t="s">
        <v>389</v>
      </c>
    </row>
    <row r="110" spans="1:14" s="37" customFormat="1" ht="22.5" customHeight="1" x14ac:dyDescent="0.3">
      <c r="A110" s="29">
        <f t="shared" si="4"/>
        <v>104</v>
      </c>
      <c r="B110" s="30" t="s">
        <v>17</v>
      </c>
      <c r="C110" s="29" t="s">
        <v>2367</v>
      </c>
      <c r="D110" s="46" t="s">
        <v>2368</v>
      </c>
      <c r="E110" s="32" t="s">
        <v>2302</v>
      </c>
      <c r="F110" s="58">
        <v>11750000</v>
      </c>
      <c r="G110" s="34">
        <v>0</v>
      </c>
      <c r="H110" s="34">
        <f t="shared" si="5"/>
        <v>11750000</v>
      </c>
      <c r="I110" s="29" t="s">
        <v>20</v>
      </c>
      <c r="J110" s="35">
        <v>44561</v>
      </c>
      <c r="K110" s="29" t="s">
        <v>12</v>
      </c>
      <c r="L110" s="39" t="s">
        <v>2369</v>
      </c>
      <c r="M110" s="29" t="s">
        <v>11</v>
      </c>
      <c r="N110" s="29" t="s">
        <v>389</v>
      </c>
    </row>
    <row r="111" spans="1:14" s="37" customFormat="1" ht="22.5" customHeight="1" x14ac:dyDescent="0.3">
      <c r="A111" s="29">
        <f t="shared" si="4"/>
        <v>105</v>
      </c>
      <c r="B111" s="30" t="s">
        <v>17</v>
      </c>
      <c r="C111" s="29" t="s">
        <v>2370</v>
      </c>
      <c r="D111" s="46" t="s">
        <v>2371</v>
      </c>
      <c r="E111" s="32" t="s">
        <v>2302</v>
      </c>
      <c r="F111" s="58">
        <v>11750000</v>
      </c>
      <c r="G111" s="34">
        <v>0</v>
      </c>
      <c r="H111" s="34">
        <f t="shared" si="5"/>
        <v>11750000</v>
      </c>
      <c r="I111" s="29" t="s">
        <v>20</v>
      </c>
      <c r="J111" s="35">
        <v>44561</v>
      </c>
      <c r="K111" s="29" t="s">
        <v>12</v>
      </c>
      <c r="L111" s="39" t="s">
        <v>2372</v>
      </c>
      <c r="M111" s="29" t="s">
        <v>11</v>
      </c>
      <c r="N111" s="29" t="s">
        <v>389</v>
      </c>
    </row>
    <row r="112" spans="1:14" s="37" customFormat="1" ht="22.5" customHeight="1" x14ac:dyDescent="0.3">
      <c r="A112" s="29">
        <f t="shared" si="4"/>
        <v>106</v>
      </c>
      <c r="B112" s="30" t="s">
        <v>17</v>
      </c>
      <c r="C112" s="29" t="s">
        <v>2373</v>
      </c>
      <c r="D112" s="46" t="s">
        <v>2374</v>
      </c>
      <c r="E112" s="32" t="s">
        <v>2302</v>
      </c>
      <c r="F112" s="58">
        <v>11750000</v>
      </c>
      <c r="G112" s="34">
        <v>0</v>
      </c>
      <c r="H112" s="34">
        <f t="shared" si="5"/>
        <v>11750000</v>
      </c>
      <c r="I112" s="29" t="s">
        <v>20</v>
      </c>
      <c r="J112" s="35">
        <v>44561</v>
      </c>
      <c r="K112" s="29" t="s">
        <v>12</v>
      </c>
      <c r="L112" s="39" t="s">
        <v>2375</v>
      </c>
      <c r="M112" s="29" t="s">
        <v>11</v>
      </c>
      <c r="N112" s="29" t="s">
        <v>389</v>
      </c>
    </row>
    <row r="113" spans="1:14" s="37" customFormat="1" ht="22.5" customHeight="1" x14ac:dyDescent="0.3">
      <c r="A113" s="29">
        <f t="shared" si="4"/>
        <v>107</v>
      </c>
      <c r="B113" s="30" t="s">
        <v>17</v>
      </c>
      <c r="C113" s="29" t="s">
        <v>2376</v>
      </c>
      <c r="D113" s="46" t="s">
        <v>2377</v>
      </c>
      <c r="E113" s="32" t="s">
        <v>2302</v>
      </c>
      <c r="F113" s="58">
        <v>11750000</v>
      </c>
      <c r="G113" s="34">
        <v>0</v>
      </c>
      <c r="H113" s="34">
        <f t="shared" si="5"/>
        <v>11750000</v>
      </c>
      <c r="I113" s="29" t="s">
        <v>20</v>
      </c>
      <c r="J113" s="35">
        <v>44561</v>
      </c>
      <c r="K113" s="29" t="s">
        <v>12</v>
      </c>
      <c r="L113" s="39" t="s">
        <v>2378</v>
      </c>
      <c r="M113" s="29" t="s">
        <v>11</v>
      </c>
      <c r="N113" s="29" t="s">
        <v>389</v>
      </c>
    </row>
    <row r="114" spans="1:14" s="37" customFormat="1" ht="22.5" customHeight="1" x14ac:dyDescent="0.3">
      <c r="A114" s="29">
        <f t="shared" si="4"/>
        <v>108</v>
      </c>
      <c r="B114" s="30" t="s">
        <v>17</v>
      </c>
      <c r="C114" s="29" t="s">
        <v>2379</v>
      </c>
      <c r="D114" s="46" t="s">
        <v>2380</v>
      </c>
      <c r="E114" s="32" t="s">
        <v>2302</v>
      </c>
      <c r="F114" s="58">
        <v>11750000</v>
      </c>
      <c r="G114" s="34">
        <v>0</v>
      </c>
      <c r="H114" s="34">
        <f t="shared" si="5"/>
        <v>11750000</v>
      </c>
      <c r="I114" s="29" t="s">
        <v>20</v>
      </c>
      <c r="J114" s="35">
        <v>44561</v>
      </c>
      <c r="K114" s="29" t="s">
        <v>12</v>
      </c>
      <c r="L114" s="39" t="s">
        <v>2381</v>
      </c>
      <c r="M114" s="29" t="s">
        <v>11</v>
      </c>
      <c r="N114" s="29" t="s">
        <v>389</v>
      </c>
    </row>
    <row r="115" spans="1:14" s="37" customFormat="1" ht="22.5" customHeight="1" x14ac:dyDescent="0.3">
      <c r="A115" s="29">
        <f t="shared" si="4"/>
        <v>109</v>
      </c>
      <c r="B115" s="30" t="s">
        <v>17</v>
      </c>
      <c r="C115" s="29" t="s">
        <v>2382</v>
      </c>
      <c r="D115" s="46" t="s">
        <v>2383</v>
      </c>
      <c r="E115" s="32" t="s">
        <v>2302</v>
      </c>
      <c r="F115" s="58">
        <v>11750000</v>
      </c>
      <c r="G115" s="34">
        <v>0</v>
      </c>
      <c r="H115" s="34">
        <f t="shared" si="5"/>
        <v>11750000</v>
      </c>
      <c r="I115" s="29" t="s">
        <v>20</v>
      </c>
      <c r="J115" s="35">
        <v>44561</v>
      </c>
      <c r="K115" s="29" t="s">
        <v>12</v>
      </c>
      <c r="L115" s="39" t="s">
        <v>2384</v>
      </c>
      <c r="M115" s="29" t="s">
        <v>11</v>
      </c>
      <c r="N115" s="29" t="s">
        <v>389</v>
      </c>
    </row>
    <row r="116" spans="1:14" s="37" customFormat="1" ht="22.5" customHeight="1" x14ac:dyDescent="0.3">
      <c r="A116" s="29">
        <f t="shared" si="4"/>
        <v>110</v>
      </c>
      <c r="B116" s="30" t="s">
        <v>17</v>
      </c>
      <c r="C116" s="29" t="s">
        <v>2385</v>
      </c>
      <c r="D116" s="46" t="s">
        <v>2386</v>
      </c>
      <c r="E116" s="32" t="s">
        <v>2302</v>
      </c>
      <c r="F116" s="58">
        <v>11750000</v>
      </c>
      <c r="G116" s="34">
        <v>0</v>
      </c>
      <c r="H116" s="34">
        <f t="shared" si="5"/>
        <v>11750000</v>
      </c>
      <c r="I116" s="29" t="s">
        <v>20</v>
      </c>
      <c r="J116" s="35">
        <v>44561</v>
      </c>
      <c r="K116" s="29" t="s">
        <v>12</v>
      </c>
      <c r="L116" s="39" t="s">
        <v>2387</v>
      </c>
      <c r="M116" s="29" t="s">
        <v>11</v>
      </c>
      <c r="N116" s="29" t="s">
        <v>389</v>
      </c>
    </row>
    <row r="117" spans="1:14" s="37" customFormat="1" ht="22.5" customHeight="1" x14ac:dyDescent="0.3">
      <c r="A117" s="29">
        <f t="shared" si="4"/>
        <v>111</v>
      </c>
      <c r="B117" s="30" t="s">
        <v>17</v>
      </c>
      <c r="C117" s="29" t="s">
        <v>2388</v>
      </c>
      <c r="D117" s="46" t="s">
        <v>2389</v>
      </c>
      <c r="E117" s="32" t="s">
        <v>2390</v>
      </c>
      <c r="F117" s="58">
        <v>10545000</v>
      </c>
      <c r="G117" s="34">
        <v>0</v>
      </c>
      <c r="H117" s="34">
        <f t="shared" si="5"/>
        <v>10545000</v>
      </c>
      <c r="I117" s="29" t="s">
        <v>20</v>
      </c>
      <c r="J117" s="35">
        <v>44561</v>
      </c>
      <c r="K117" s="29" t="s">
        <v>12</v>
      </c>
      <c r="L117" s="39" t="s">
        <v>2391</v>
      </c>
      <c r="M117" s="29" t="s">
        <v>11</v>
      </c>
      <c r="N117" s="29" t="s">
        <v>389</v>
      </c>
    </row>
    <row r="118" spans="1:14" s="37" customFormat="1" ht="22.5" customHeight="1" x14ac:dyDescent="0.3">
      <c r="A118" s="29">
        <f t="shared" si="4"/>
        <v>112</v>
      </c>
      <c r="B118" s="30" t="s">
        <v>17</v>
      </c>
      <c r="C118" s="29" t="s">
        <v>2392</v>
      </c>
      <c r="D118" s="46" t="s">
        <v>2393</v>
      </c>
      <c r="E118" s="32" t="s">
        <v>2390</v>
      </c>
      <c r="F118" s="58">
        <v>10545000</v>
      </c>
      <c r="G118" s="34">
        <v>0</v>
      </c>
      <c r="H118" s="34">
        <f t="shared" si="5"/>
        <v>10545000</v>
      </c>
      <c r="I118" s="29" t="s">
        <v>20</v>
      </c>
      <c r="J118" s="35">
        <v>44561</v>
      </c>
      <c r="K118" s="29" t="s">
        <v>12</v>
      </c>
      <c r="L118" s="39" t="s">
        <v>2394</v>
      </c>
      <c r="M118" s="29" t="s">
        <v>11</v>
      </c>
      <c r="N118" s="29" t="s">
        <v>389</v>
      </c>
    </row>
    <row r="119" spans="1:14" s="37" customFormat="1" ht="22.5" customHeight="1" x14ac:dyDescent="0.3">
      <c r="A119" s="29">
        <f t="shared" si="4"/>
        <v>113</v>
      </c>
      <c r="B119" s="30" t="s">
        <v>17</v>
      </c>
      <c r="C119" s="29" t="s">
        <v>2395</v>
      </c>
      <c r="D119" s="46" t="s">
        <v>2396</v>
      </c>
      <c r="E119" s="32" t="s">
        <v>2390</v>
      </c>
      <c r="F119" s="58">
        <v>10545000</v>
      </c>
      <c r="G119" s="34">
        <v>0</v>
      </c>
      <c r="H119" s="34">
        <f t="shared" si="5"/>
        <v>10545000</v>
      </c>
      <c r="I119" s="29" t="s">
        <v>20</v>
      </c>
      <c r="J119" s="35">
        <v>44561</v>
      </c>
      <c r="K119" s="29" t="s">
        <v>12</v>
      </c>
      <c r="L119" s="39" t="s">
        <v>2397</v>
      </c>
      <c r="M119" s="29" t="s">
        <v>11</v>
      </c>
      <c r="N119" s="29" t="s">
        <v>389</v>
      </c>
    </row>
    <row r="120" spans="1:14" s="37" customFormat="1" ht="22.5" customHeight="1" x14ac:dyDescent="0.3">
      <c r="A120" s="29">
        <f t="shared" si="4"/>
        <v>114</v>
      </c>
      <c r="B120" s="30" t="s">
        <v>17</v>
      </c>
      <c r="C120" s="29" t="s">
        <v>2398</v>
      </c>
      <c r="D120" s="46" t="s">
        <v>2399</v>
      </c>
      <c r="E120" s="32" t="s">
        <v>2390</v>
      </c>
      <c r="F120" s="58">
        <v>10545000</v>
      </c>
      <c r="G120" s="34">
        <v>0</v>
      </c>
      <c r="H120" s="34">
        <f t="shared" si="5"/>
        <v>10545000</v>
      </c>
      <c r="I120" s="29" t="s">
        <v>20</v>
      </c>
      <c r="J120" s="35">
        <v>44561</v>
      </c>
      <c r="K120" s="29" t="s">
        <v>12</v>
      </c>
      <c r="L120" s="39" t="s">
        <v>2400</v>
      </c>
      <c r="M120" s="29" t="s">
        <v>11</v>
      </c>
      <c r="N120" s="29" t="s">
        <v>389</v>
      </c>
    </row>
    <row r="121" spans="1:14" s="37" customFormat="1" ht="22.5" customHeight="1" x14ac:dyDescent="0.3">
      <c r="A121" s="29">
        <f t="shared" si="4"/>
        <v>115</v>
      </c>
      <c r="B121" s="30" t="s">
        <v>17</v>
      </c>
      <c r="C121" s="29" t="s">
        <v>2401</v>
      </c>
      <c r="D121" s="46" t="s">
        <v>2402</v>
      </c>
      <c r="E121" s="32" t="s">
        <v>2390</v>
      </c>
      <c r="F121" s="58">
        <v>10545000</v>
      </c>
      <c r="G121" s="34">
        <v>0</v>
      </c>
      <c r="H121" s="34">
        <f t="shared" si="5"/>
        <v>10545000</v>
      </c>
      <c r="I121" s="29" t="s">
        <v>20</v>
      </c>
      <c r="J121" s="35">
        <v>44561</v>
      </c>
      <c r="K121" s="29" t="s">
        <v>12</v>
      </c>
      <c r="L121" s="39" t="s">
        <v>2403</v>
      </c>
      <c r="M121" s="29" t="s">
        <v>11</v>
      </c>
      <c r="N121" s="29" t="s">
        <v>389</v>
      </c>
    </row>
    <row r="122" spans="1:14" s="37" customFormat="1" ht="22.5" customHeight="1" x14ac:dyDescent="0.3">
      <c r="A122" s="29">
        <f t="shared" si="4"/>
        <v>116</v>
      </c>
      <c r="B122" s="30" t="s">
        <v>17</v>
      </c>
      <c r="C122" s="29" t="s">
        <v>2404</v>
      </c>
      <c r="D122" s="46" t="s">
        <v>2405</v>
      </c>
      <c r="E122" s="32" t="s">
        <v>2406</v>
      </c>
      <c r="F122" s="58">
        <v>10545000</v>
      </c>
      <c r="G122" s="34">
        <v>0</v>
      </c>
      <c r="H122" s="34">
        <f t="shared" si="5"/>
        <v>10545000</v>
      </c>
      <c r="I122" s="29" t="s">
        <v>20</v>
      </c>
      <c r="J122" s="35">
        <v>44561</v>
      </c>
      <c r="K122" s="29" t="s">
        <v>12</v>
      </c>
      <c r="L122" s="39" t="s">
        <v>2407</v>
      </c>
      <c r="M122" s="29" t="s">
        <v>11</v>
      </c>
      <c r="N122" s="29" t="s">
        <v>389</v>
      </c>
    </row>
    <row r="123" spans="1:14" s="37" customFormat="1" ht="22.5" customHeight="1" x14ac:dyDescent="0.3">
      <c r="A123" s="29">
        <f t="shared" si="4"/>
        <v>117</v>
      </c>
      <c r="B123" s="30" t="s">
        <v>17</v>
      </c>
      <c r="C123" s="29" t="s">
        <v>2416</v>
      </c>
      <c r="D123" s="46" t="s">
        <v>2417</v>
      </c>
      <c r="E123" s="32" t="s">
        <v>2418</v>
      </c>
      <c r="F123" s="58">
        <v>12680000</v>
      </c>
      <c r="G123" s="34">
        <v>0</v>
      </c>
      <c r="H123" s="34">
        <f t="shared" si="5"/>
        <v>12680000</v>
      </c>
      <c r="I123" s="29" t="s">
        <v>20</v>
      </c>
      <c r="J123" s="35">
        <v>44561</v>
      </c>
      <c r="K123" s="29" t="s">
        <v>12</v>
      </c>
      <c r="L123" s="39" t="s">
        <v>2419</v>
      </c>
      <c r="M123" s="29" t="s">
        <v>11</v>
      </c>
      <c r="N123" s="29" t="s">
        <v>389</v>
      </c>
    </row>
    <row r="124" spans="1:14" s="37" customFormat="1" ht="22.5" customHeight="1" x14ac:dyDescent="0.3">
      <c r="A124" s="29">
        <f t="shared" si="4"/>
        <v>118</v>
      </c>
      <c r="B124" s="30" t="s">
        <v>17</v>
      </c>
      <c r="C124" s="29" t="s">
        <v>2420</v>
      </c>
      <c r="D124" s="46" t="s">
        <v>2421</v>
      </c>
      <c r="E124" s="32" t="s">
        <v>2422</v>
      </c>
      <c r="F124" s="58">
        <v>10720000</v>
      </c>
      <c r="G124" s="34">
        <v>0</v>
      </c>
      <c r="H124" s="34">
        <f t="shared" si="5"/>
        <v>10720000</v>
      </c>
      <c r="I124" s="29" t="s">
        <v>20</v>
      </c>
      <c r="J124" s="35">
        <v>44561</v>
      </c>
      <c r="K124" s="29" t="s">
        <v>12</v>
      </c>
      <c r="L124" s="39" t="s">
        <v>2423</v>
      </c>
      <c r="M124" s="29" t="s">
        <v>11</v>
      </c>
      <c r="N124" s="29" t="s">
        <v>389</v>
      </c>
    </row>
    <row r="125" spans="1:14" s="37" customFormat="1" ht="22.5" customHeight="1" x14ac:dyDescent="0.3">
      <c r="A125" s="29">
        <f t="shared" si="4"/>
        <v>119</v>
      </c>
      <c r="B125" s="30" t="s">
        <v>17</v>
      </c>
      <c r="C125" s="51" t="s">
        <v>2412</v>
      </c>
      <c r="D125" s="46" t="s">
        <v>2413</v>
      </c>
      <c r="E125" s="32" t="s">
        <v>2406</v>
      </c>
      <c r="F125" s="58">
        <v>8436000</v>
      </c>
      <c r="G125" s="34">
        <v>0</v>
      </c>
      <c r="H125" s="34">
        <f t="shared" si="5"/>
        <v>8436000</v>
      </c>
      <c r="I125" s="29" t="s">
        <v>20</v>
      </c>
      <c r="J125" s="35">
        <v>44561</v>
      </c>
      <c r="K125" s="29" t="s">
        <v>12</v>
      </c>
      <c r="L125" s="41" t="s">
        <v>2032</v>
      </c>
      <c r="M125" s="29" t="s">
        <v>11</v>
      </c>
      <c r="N125" s="29" t="s">
        <v>389</v>
      </c>
    </row>
    <row r="126" spans="1:14" s="37" customFormat="1" ht="22.5" customHeight="1" x14ac:dyDescent="0.3">
      <c r="A126" s="29">
        <f t="shared" si="4"/>
        <v>120</v>
      </c>
      <c r="B126" s="30" t="s">
        <v>17</v>
      </c>
      <c r="C126" s="51" t="s">
        <v>2430</v>
      </c>
      <c r="D126" s="46" t="s">
        <v>2431</v>
      </c>
      <c r="E126" s="32" t="s">
        <v>2432</v>
      </c>
      <c r="F126" s="58">
        <v>8436000</v>
      </c>
      <c r="G126" s="34">
        <v>0</v>
      </c>
      <c r="H126" s="34">
        <f t="shared" si="5"/>
        <v>8436000</v>
      </c>
      <c r="I126" s="29" t="s">
        <v>20</v>
      </c>
      <c r="J126" s="35">
        <v>44561</v>
      </c>
      <c r="K126" s="29" t="s">
        <v>12</v>
      </c>
      <c r="L126" s="39" t="s">
        <v>2433</v>
      </c>
      <c r="M126" s="29" t="s">
        <v>11</v>
      </c>
      <c r="N126" s="29" t="s">
        <v>389</v>
      </c>
    </row>
    <row r="127" spans="1:14" s="37" customFormat="1" ht="22.5" customHeight="1" x14ac:dyDescent="0.3">
      <c r="A127" s="29">
        <f t="shared" si="4"/>
        <v>121</v>
      </c>
      <c r="B127" s="30" t="s">
        <v>17</v>
      </c>
      <c r="C127" s="51" t="s">
        <v>2414</v>
      </c>
      <c r="D127" s="46" t="s">
        <v>2415</v>
      </c>
      <c r="E127" s="32" t="s">
        <v>2211</v>
      </c>
      <c r="F127" s="58">
        <v>19520000</v>
      </c>
      <c r="G127" s="34">
        <v>0</v>
      </c>
      <c r="H127" s="34">
        <f t="shared" si="5"/>
        <v>19520000</v>
      </c>
      <c r="I127" s="29" t="s">
        <v>20</v>
      </c>
      <c r="J127" s="35">
        <v>44561</v>
      </c>
      <c r="K127" s="29" t="s">
        <v>12</v>
      </c>
      <c r="L127" s="45" t="s">
        <v>2212</v>
      </c>
      <c r="M127" s="29" t="s">
        <v>11</v>
      </c>
      <c r="N127" s="29" t="s">
        <v>389</v>
      </c>
    </row>
    <row r="128" spans="1:14" s="37" customFormat="1" ht="22.5" customHeight="1" x14ac:dyDescent="0.3">
      <c r="A128" s="29">
        <f t="shared" si="4"/>
        <v>122</v>
      </c>
      <c r="B128" s="30" t="s">
        <v>17</v>
      </c>
      <c r="C128" s="29" t="s">
        <v>2434</v>
      </c>
      <c r="D128" s="46" t="s">
        <v>2435</v>
      </c>
      <c r="E128" s="32" t="s">
        <v>2150</v>
      </c>
      <c r="F128" s="58">
        <v>14640000</v>
      </c>
      <c r="G128" s="34">
        <v>0</v>
      </c>
      <c r="H128" s="34">
        <f t="shared" si="5"/>
        <v>14640000</v>
      </c>
      <c r="I128" s="29" t="s">
        <v>20</v>
      </c>
      <c r="J128" s="35">
        <v>44561</v>
      </c>
      <c r="K128" s="29" t="s">
        <v>12</v>
      </c>
      <c r="L128" s="39" t="s">
        <v>2151</v>
      </c>
      <c r="M128" s="29" t="s">
        <v>11</v>
      </c>
      <c r="N128" s="29" t="s">
        <v>389</v>
      </c>
    </row>
    <row r="129" spans="1:14" s="37" customFormat="1" ht="22.5" customHeight="1" x14ac:dyDescent="0.3">
      <c r="A129" s="29">
        <f t="shared" si="4"/>
        <v>123</v>
      </c>
      <c r="B129" s="30" t="s">
        <v>17</v>
      </c>
      <c r="C129" s="29" t="s">
        <v>2436</v>
      </c>
      <c r="D129" s="46" t="s">
        <v>2437</v>
      </c>
      <c r="E129" s="32" t="s">
        <v>2285</v>
      </c>
      <c r="F129" s="58">
        <v>5400000</v>
      </c>
      <c r="G129" s="34">
        <v>0</v>
      </c>
      <c r="H129" s="34">
        <f t="shared" si="5"/>
        <v>5400000</v>
      </c>
      <c r="I129" s="29" t="s">
        <v>20</v>
      </c>
      <c r="J129" s="35">
        <v>44561</v>
      </c>
      <c r="K129" s="29" t="s">
        <v>12</v>
      </c>
      <c r="L129" s="43" t="s">
        <v>2438</v>
      </c>
      <c r="M129" s="29" t="s">
        <v>11</v>
      </c>
      <c r="N129" s="29" t="s">
        <v>389</v>
      </c>
    </row>
    <row r="130" spans="1:14" s="37" customFormat="1" ht="22.5" customHeight="1" x14ac:dyDescent="0.3">
      <c r="A130" s="29">
        <f t="shared" si="4"/>
        <v>124</v>
      </c>
      <c r="B130" s="30" t="s">
        <v>17</v>
      </c>
      <c r="C130" s="29" t="s">
        <v>2439</v>
      </c>
      <c r="D130" s="46" t="s">
        <v>2440</v>
      </c>
      <c r="E130" s="32" t="s">
        <v>2441</v>
      </c>
      <c r="F130" s="58">
        <v>9510000</v>
      </c>
      <c r="G130" s="34">
        <v>0</v>
      </c>
      <c r="H130" s="34">
        <f t="shared" si="5"/>
        <v>9510000</v>
      </c>
      <c r="I130" s="29" t="s">
        <v>20</v>
      </c>
      <c r="J130" s="35">
        <v>44561</v>
      </c>
      <c r="K130" s="29" t="s">
        <v>12</v>
      </c>
      <c r="L130" s="43" t="s">
        <v>2442</v>
      </c>
      <c r="M130" s="29" t="s">
        <v>11</v>
      </c>
      <c r="N130" s="29" t="s">
        <v>389</v>
      </c>
    </row>
  </sheetData>
  <sortState ref="C7:N130">
    <sortCondition ref="C7:C130"/>
  </sortState>
  <mergeCells count="2">
    <mergeCell ref="A1:B5"/>
    <mergeCell ref="C1:N5"/>
  </mergeCells>
  <conditionalFormatting sqref="C7:C130">
    <cfRule type="duplicateValues" dxfId="29" priority="1"/>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'C:\Users\Heapaz\AppData\Local\Temp\[Copia de Public contratos pagina WEB 2021.xlsx]Listas'!#REF!</xm:f>
          </x14:formula1>
          <xm:sqref>M7:M130 B7:B130 I7:I130 K7:K130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N160"/>
  <sheetViews>
    <sheetView zoomScale="90" zoomScaleNormal="90" workbookViewId="0">
      <selection activeCell="D6" sqref="D6"/>
    </sheetView>
  </sheetViews>
  <sheetFormatPr baseColWidth="10" defaultRowHeight="14.4" x14ac:dyDescent="0.3"/>
  <cols>
    <col min="1" max="1" width="7.44140625" style="134" customWidth="1"/>
    <col min="2" max="2" width="25.109375" style="134" customWidth="1"/>
    <col min="3" max="3" width="16.109375" style="134" customWidth="1"/>
    <col min="4" max="4" width="19.5546875" style="134" customWidth="1"/>
    <col min="5" max="5" width="40" style="195" customWidth="1"/>
    <col min="6" max="8" width="20.5546875" style="2" customWidth="1"/>
    <col min="9" max="9" width="16.5546875" style="134" customWidth="1"/>
    <col min="10" max="10" width="15.44140625" style="2" customWidth="1"/>
    <col min="11" max="11" width="21.44140625" style="2" customWidth="1"/>
    <col min="12" max="12" width="36.6640625" style="2" customWidth="1"/>
    <col min="13" max="13" width="24.44140625" style="134" customWidth="1"/>
    <col min="14" max="14" width="42.5546875" style="2" customWidth="1"/>
    <col min="15" max="16384" width="11.5546875" style="2"/>
  </cols>
  <sheetData>
    <row r="1" spans="1:14" x14ac:dyDescent="0.3">
      <c r="A1" s="299"/>
      <c r="B1" s="299"/>
      <c r="C1" s="303" t="s">
        <v>27</v>
      </c>
      <c r="D1" s="303"/>
      <c r="E1" s="303"/>
      <c r="F1" s="303"/>
      <c r="G1" s="303"/>
      <c r="H1" s="303"/>
      <c r="I1" s="303"/>
      <c r="J1" s="303"/>
      <c r="K1" s="303"/>
      <c r="L1" s="303"/>
      <c r="M1" s="303"/>
      <c r="N1" s="303"/>
    </row>
    <row r="2" spans="1:14" x14ac:dyDescent="0.3">
      <c r="A2" s="299"/>
      <c r="B2" s="299"/>
      <c r="C2" s="303"/>
      <c r="D2" s="303"/>
      <c r="E2" s="303"/>
      <c r="F2" s="303"/>
      <c r="G2" s="303"/>
      <c r="H2" s="303"/>
      <c r="I2" s="303"/>
      <c r="J2" s="303"/>
      <c r="K2" s="303"/>
      <c r="L2" s="303"/>
      <c r="M2" s="303"/>
      <c r="N2" s="303"/>
    </row>
    <row r="3" spans="1:14" x14ac:dyDescent="0.3">
      <c r="A3" s="299"/>
      <c r="B3" s="299"/>
      <c r="C3" s="303"/>
      <c r="D3" s="303"/>
      <c r="E3" s="303"/>
      <c r="F3" s="303"/>
      <c r="G3" s="303"/>
      <c r="H3" s="303"/>
      <c r="I3" s="303"/>
      <c r="J3" s="303"/>
      <c r="K3" s="303"/>
      <c r="L3" s="303"/>
      <c r="M3" s="303"/>
      <c r="N3" s="303"/>
    </row>
    <row r="4" spans="1:14" x14ac:dyDescent="0.3">
      <c r="A4" s="299"/>
      <c r="B4" s="299"/>
      <c r="C4" s="303"/>
      <c r="D4" s="303"/>
      <c r="E4" s="303"/>
      <c r="F4" s="303"/>
      <c r="G4" s="303"/>
      <c r="H4" s="303"/>
      <c r="I4" s="303"/>
      <c r="J4" s="303"/>
      <c r="K4" s="303"/>
      <c r="L4" s="303"/>
      <c r="M4" s="303"/>
      <c r="N4" s="303"/>
    </row>
    <row r="5" spans="1:14" x14ac:dyDescent="0.3">
      <c r="A5" s="301"/>
      <c r="B5" s="301"/>
      <c r="C5" s="304"/>
      <c r="D5" s="304"/>
      <c r="E5" s="304"/>
      <c r="F5" s="304"/>
      <c r="G5" s="304"/>
      <c r="H5" s="304"/>
      <c r="I5" s="304"/>
      <c r="J5" s="304"/>
      <c r="K5" s="304"/>
      <c r="L5" s="304"/>
      <c r="M5" s="304"/>
      <c r="N5" s="304"/>
    </row>
    <row r="6" spans="1:14" s="3" customFormat="1" ht="43.5" customHeight="1" x14ac:dyDescent="0.3">
      <c r="A6" s="27" t="s">
        <v>9</v>
      </c>
      <c r="B6" s="190" t="s">
        <v>8</v>
      </c>
      <c r="C6" s="190" t="s">
        <v>7</v>
      </c>
      <c r="D6" s="190" t="s">
        <v>25</v>
      </c>
      <c r="E6" s="190" t="s">
        <v>4</v>
      </c>
      <c r="F6" s="190" t="s">
        <v>22</v>
      </c>
      <c r="G6" s="190" t="s">
        <v>23</v>
      </c>
      <c r="H6" s="190" t="s">
        <v>24</v>
      </c>
      <c r="I6" s="190" t="s">
        <v>2</v>
      </c>
      <c r="J6" s="190" t="s">
        <v>26</v>
      </c>
      <c r="K6" s="190" t="s">
        <v>5</v>
      </c>
      <c r="L6" s="190" t="s">
        <v>6</v>
      </c>
      <c r="M6" s="190" t="s">
        <v>21</v>
      </c>
      <c r="N6" s="190" t="s">
        <v>3</v>
      </c>
    </row>
    <row r="7" spans="1:14" ht="90.75" customHeight="1" x14ac:dyDescent="0.3">
      <c r="A7" s="7">
        <v>1</v>
      </c>
      <c r="B7" s="178" t="s">
        <v>5085</v>
      </c>
      <c r="C7" s="7" t="s">
        <v>5132</v>
      </c>
      <c r="D7" s="288" t="s">
        <v>5133</v>
      </c>
      <c r="E7" s="80" t="s">
        <v>5104</v>
      </c>
      <c r="F7" s="13">
        <v>9984615</v>
      </c>
      <c r="G7" s="13">
        <v>0</v>
      </c>
      <c r="H7" s="13">
        <f t="shared" ref="H7:H38" si="0">F7+G7</f>
        <v>9984615</v>
      </c>
      <c r="I7" s="7" t="s">
        <v>20</v>
      </c>
      <c r="J7" s="192">
        <v>44273</v>
      </c>
      <c r="K7" s="7" t="s">
        <v>12</v>
      </c>
      <c r="L7" s="166" t="s">
        <v>5134</v>
      </c>
      <c r="M7" s="7" t="s">
        <v>11</v>
      </c>
      <c r="N7" s="7" t="s">
        <v>2700</v>
      </c>
    </row>
    <row r="8" spans="1:14" ht="81" customHeight="1" x14ac:dyDescent="0.3">
      <c r="A8" s="7">
        <f>+A7+1</f>
        <v>2</v>
      </c>
      <c r="B8" s="178" t="s">
        <v>5085</v>
      </c>
      <c r="C8" s="7" t="s">
        <v>5135</v>
      </c>
      <c r="D8" s="7" t="s">
        <v>5136</v>
      </c>
      <c r="E8" s="80" t="s">
        <v>5137</v>
      </c>
      <c r="F8" s="13">
        <v>18724662</v>
      </c>
      <c r="G8" s="13">
        <v>18724662</v>
      </c>
      <c r="H8" s="13">
        <f t="shared" si="0"/>
        <v>37449324</v>
      </c>
      <c r="I8" s="7" t="s">
        <v>20</v>
      </c>
      <c r="J8" s="191">
        <v>44561</v>
      </c>
      <c r="K8" s="7" t="s">
        <v>12</v>
      </c>
      <c r="L8" s="166" t="s">
        <v>5138</v>
      </c>
      <c r="M8" s="7" t="s">
        <v>11</v>
      </c>
      <c r="N8" s="7" t="s">
        <v>2700</v>
      </c>
    </row>
    <row r="9" spans="1:14" ht="60.75" customHeight="1" x14ac:dyDescent="0.3">
      <c r="A9" s="7">
        <f t="shared" ref="A9:A72" si="1">+A8+1</f>
        <v>3</v>
      </c>
      <c r="B9" s="178" t="s">
        <v>5085</v>
      </c>
      <c r="C9" s="7" t="s">
        <v>5403</v>
      </c>
      <c r="D9" s="7" t="s">
        <v>5404</v>
      </c>
      <c r="E9" s="80" t="s">
        <v>5208</v>
      </c>
      <c r="F9" s="13">
        <v>5190468</v>
      </c>
      <c r="G9" s="13">
        <v>0</v>
      </c>
      <c r="H9" s="13">
        <f t="shared" si="0"/>
        <v>5190468</v>
      </c>
      <c r="I9" s="7" t="s">
        <v>20</v>
      </c>
      <c r="J9" s="192">
        <v>44286</v>
      </c>
      <c r="K9" s="7" t="s">
        <v>12</v>
      </c>
      <c r="L9" s="166" t="s">
        <v>5405</v>
      </c>
      <c r="M9" s="7" t="s">
        <v>11</v>
      </c>
      <c r="N9" s="7" t="s">
        <v>2700</v>
      </c>
    </row>
    <row r="10" spans="1:14" ht="118.8" x14ac:dyDescent="0.3">
      <c r="A10" s="7">
        <f t="shared" si="1"/>
        <v>4</v>
      </c>
      <c r="B10" s="178" t="s">
        <v>5085</v>
      </c>
      <c r="C10" s="180" t="s">
        <v>5139</v>
      </c>
      <c r="D10" s="7" t="s">
        <v>5140</v>
      </c>
      <c r="E10" s="80" t="s">
        <v>5104</v>
      </c>
      <c r="F10" s="13">
        <v>19969230</v>
      </c>
      <c r="G10" s="13">
        <v>19969230</v>
      </c>
      <c r="H10" s="13">
        <f t="shared" si="0"/>
        <v>39938460</v>
      </c>
      <c r="I10" s="7" t="s">
        <v>20</v>
      </c>
      <c r="J10" s="191">
        <v>44561</v>
      </c>
      <c r="K10" s="7" t="s">
        <v>12</v>
      </c>
      <c r="L10" s="166" t="s">
        <v>5141</v>
      </c>
      <c r="M10" s="7" t="s">
        <v>11</v>
      </c>
      <c r="N10" s="7" t="s">
        <v>2700</v>
      </c>
    </row>
    <row r="11" spans="1:14" ht="118.8" x14ac:dyDescent="0.3">
      <c r="A11" s="7">
        <f t="shared" si="1"/>
        <v>5</v>
      </c>
      <c r="B11" s="178" t="s">
        <v>5085</v>
      </c>
      <c r="C11" s="7" t="s">
        <v>5142</v>
      </c>
      <c r="D11" s="288" t="s">
        <v>5143</v>
      </c>
      <c r="E11" s="80" t="s">
        <v>5104</v>
      </c>
      <c r="F11" s="13">
        <v>3328205</v>
      </c>
      <c r="G11" s="13">
        <v>0</v>
      </c>
      <c r="H11" s="13">
        <f t="shared" si="0"/>
        <v>3328205</v>
      </c>
      <c r="I11" s="7" t="s">
        <v>20</v>
      </c>
      <c r="J11" s="191">
        <v>44231</v>
      </c>
      <c r="K11" s="7" t="s">
        <v>12</v>
      </c>
      <c r="L11" s="166" t="s">
        <v>5144</v>
      </c>
      <c r="M11" s="7" t="s">
        <v>11</v>
      </c>
      <c r="N11" s="7" t="s">
        <v>2700</v>
      </c>
    </row>
    <row r="12" spans="1:14" ht="118.8" x14ac:dyDescent="0.3">
      <c r="A12" s="7">
        <f t="shared" si="1"/>
        <v>6</v>
      </c>
      <c r="B12" s="178" t="s">
        <v>5085</v>
      </c>
      <c r="C12" s="180" t="s">
        <v>5145</v>
      </c>
      <c r="D12" s="7" t="s">
        <v>5146</v>
      </c>
      <c r="E12" s="80" t="s">
        <v>5104</v>
      </c>
      <c r="F12" s="13">
        <v>9984615</v>
      </c>
      <c r="G12" s="13">
        <v>0</v>
      </c>
      <c r="H12" s="13">
        <f t="shared" si="0"/>
        <v>9984615</v>
      </c>
      <c r="I12" s="7" t="s">
        <v>20</v>
      </c>
      <c r="J12" s="193">
        <v>44286</v>
      </c>
      <c r="K12" s="7" t="s">
        <v>12</v>
      </c>
      <c r="L12" s="166" t="s">
        <v>5147</v>
      </c>
      <c r="M12" s="7" t="s">
        <v>11</v>
      </c>
      <c r="N12" s="7" t="s">
        <v>2700</v>
      </c>
    </row>
    <row r="13" spans="1:14" ht="118.8" x14ac:dyDescent="0.3">
      <c r="A13" s="7">
        <f t="shared" si="1"/>
        <v>7</v>
      </c>
      <c r="B13" s="178" t="s">
        <v>5085</v>
      </c>
      <c r="C13" s="7" t="s">
        <v>5148</v>
      </c>
      <c r="D13" s="7" t="s">
        <v>5149</v>
      </c>
      <c r="E13" s="80" t="s">
        <v>5104</v>
      </c>
      <c r="F13" s="13">
        <v>19969230</v>
      </c>
      <c r="G13" s="13">
        <v>19969230</v>
      </c>
      <c r="H13" s="13">
        <f t="shared" si="0"/>
        <v>39938460</v>
      </c>
      <c r="I13" s="7" t="s">
        <v>20</v>
      </c>
      <c r="J13" s="191">
        <v>44561</v>
      </c>
      <c r="K13" s="7" t="s">
        <v>12</v>
      </c>
      <c r="L13" s="166" t="s">
        <v>5150</v>
      </c>
      <c r="M13" s="7" t="s">
        <v>11</v>
      </c>
      <c r="N13" s="7" t="s">
        <v>2700</v>
      </c>
    </row>
    <row r="14" spans="1:14" ht="118.8" x14ac:dyDescent="0.3">
      <c r="A14" s="7">
        <f t="shared" si="1"/>
        <v>8</v>
      </c>
      <c r="B14" s="178" t="s">
        <v>5085</v>
      </c>
      <c r="C14" s="7" t="s">
        <v>5151</v>
      </c>
      <c r="D14" s="7" t="s">
        <v>5152</v>
      </c>
      <c r="E14" s="80" t="s">
        <v>5104</v>
      </c>
      <c r="F14" s="13">
        <v>19969230</v>
      </c>
      <c r="G14" s="13">
        <v>19969230</v>
      </c>
      <c r="H14" s="13">
        <f t="shared" si="0"/>
        <v>39938460</v>
      </c>
      <c r="I14" s="7" t="s">
        <v>20</v>
      </c>
      <c r="J14" s="191">
        <v>44561</v>
      </c>
      <c r="K14" s="7" t="s">
        <v>12</v>
      </c>
      <c r="L14" s="166" t="s">
        <v>5153</v>
      </c>
      <c r="M14" s="7" t="s">
        <v>11</v>
      </c>
      <c r="N14" s="7" t="s">
        <v>2700</v>
      </c>
    </row>
    <row r="15" spans="1:14" ht="118.8" x14ac:dyDescent="0.3">
      <c r="A15" s="7">
        <f t="shared" si="1"/>
        <v>9</v>
      </c>
      <c r="B15" s="178" t="s">
        <v>5085</v>
      </c>
      <c r="C15" s="7" t="s">
        <v>5154</v>
      </c>
      <c r="D15" s="7" t="s">
        <v>5155</v>
      </c>
      <c r="E15" s="80" t="s">
        <v>5156</v>
      </c>
      <c r="F15" s="13">
        <v>6228561</v>
      </c>
      <c r="G15" s="13">
        <v>0</v>
      </c>
      <c r="H15" s="13">
        <f t="shared" si="0"/>
        <v>6228561</v>
      </c>
      <c r="I15" s="7" t="s">
        <v>20</v>
      </c>
      <c r="J15" s="192">
        <v>44286</v>
      </c>
      <c r="K15" s="7" t="s">
        <v>12</v>
      </c>
      <c r="L15" s="166" t="s">
        <v>5157</v>
      </c>
      <c r="M15" s="7" t="s">
        <v>11</v>
      </c>
      <c r="N15" s="7" t="s">
        <v>2700</v>
      </c>
    </row>
    <row r="16" spans="1:14" ht="118.8" x14ac:dyDescent="0.3">
      <c r="A16" s="7">
        <f t="shared" si="1"/>
        <v>10</v>
      </c>
      <c r="B16" s="178" t="s">
        <v>5085</v>
      </c>
      <c r="C16" s="7" t="s">
        <v>5158</v>
      </c>
      <c r="D16" s="7" t="s">
        <v>5159</v>
      </c>
      <c r="E16" s="80" t="s">
        <v>5104</v>
      </c>
      <c r="F16" s="13">
        <v>9984615</v>
      </c>
      <c r="G16" s="13">
        <v>0</v>
      </c>
      <c r="H16" s="13">
        <f t="shared" si="0"/>
        <v>9984615</v>
      </c>
      <c r="I16" s="7" t="s">
        <v>20</v>
      </c>
      <c r="J16" s="192">
        <v>44286</v>
      </c>
      <c r="K16" s="7" t="s">
        <v>12</v>
      </c>
      <c r="L16" s="166" t="s">
        <v>5160</v>
      </c>
      <c r="M16" s="7" t="s">
        <v>11</v>
      </c>
      <c r="N16" s="7" t="s">
        <v>2700</v>
      </c>
    </row>
    <row r="17" spans="1:14" ht="118.8" x14ac:dyDescent="0.3">
      <c r="A17" s="7">
        <f t="shared" si="1"/>
        <v>11</v>
      </c>
      <c r="B17" s="178" t="s">
        <v>5085</v>
      </c>
      <c r="C17" s="7" t="s">
        <v>5161</v>
      </c>
      <c r="D17" s="7" t="s">
        <v>5162</v>
      </c>
      <c r="E17" s="80" t="s">
        <v>5104</v>
      </c>
      <c r="F17" s="13">
        <v>19969230</v>
      </c>
      <c r="G17" s="13">
        <v>19969230</v>
      </c>
      <c r="H17" s="13">
        <f t="shared" si="0"/>
        <v>39938460</v>
      </c>
      <c r="I17" s="7" t="s">
        <v>20</v>
      </c>
      <c r="J17" s="191">
        <v>44561</v>
      </c>
      <c r="K17" s="7" t="s">
        <v>12</v>
      </c>
      <c r="L17" s="166" t="s">
        <v>5163</v>
      </c>
      <c r="M17" s="7" t="s">
        <v>11</v>
      </c>
      <c r="N17" s="7" t="s">
        <v>2700</v>
      </c>
    </row>
    <row r="18" spans="1:14" ht="118.8" x14ac:dyDescent="0.3">
      <c r="A18" s="7">
        <f t="shared" si="1"/>
        <v>12</v>
      </c>
      <c r="B18" s="178" t="s">
        <v>5085</v>
      </c>
      <c r="C18" s="7" t="s">
        <v>5164</v>
      </c>
      <c r="D18" s="7" t="s">
        <v>5165</v>
      </c>
      <c r="E18" s="80" t="s">
        <v>5104</v>
      </c>
      <c r="F18" s="13">
        <v>9984615</v>
      </c>
      <c r="G18" s="13">
        <v>0</v>
      </c>
      <c r="H18" s="13">
        <f t="shared" si="0"/>
        <v>9984615</v>
      </c>
      <c r="I18" s="7" t="s">
        <v>20</v>
      </c>
      <c r="J18" s="192">
        <v>44286</v>
      </c>
      <c r="K18" s="7" t="s">
        <v>12</v>
      </c>
      <c r="L18" s="166" t="s">
        <v>5166</v>
      </c>
      <c r="M18" s="7" t="s">
        <v>11</v>
      </c>
      <c r="N18" s="7" t="s">
        <v>2700</v>
      </c>
    </row>
    <row r="19" spans="1:14" ht="79.2" x14ac:dyDescent="0.3">
      <c r="A19" s="7">
        <f t="shared" si="1"/>
        <v>13</v>
      </c>
      <c r="B19" s="178" t="s">
        <v>5085</v>
      </c>
      <c r="C19" s="7" t="s">
        <v>5167</v>
      </c>
      <c r="D19" s="7" t="s">
        <v>5168</v>
      </c>
      <c r="E19" s="80" t="s">
        <v>5137</v>
      </c>
      <c r="F19" s="13">
        <v>18724662</v>
      </c>
      <c r="G19" s="13">
        <v>18724662</v>
      </c>
      <c r="H19" s="13">
        <f t="shared" si="0"/>
        <v>37449324</v>
      </c>
      <c r="I19" s="7" t="s">
        <v>20</v>
      </c>
      <c r="J19" s="191">
        <v>44561</v>
      </c>
      <c r="K19" s="7" t="s">
        <v>12</v>
      </c>
      <c r="L19" s="166" t="s">
        <v>5169</v>
      </c>
      <c r="M19" s="7" t="s">
        <v>11</v>
      </c>
      <c r="N19" s="7" t="s">
        <v>2700</v>
      </c>
    </row>
    <row r="20" spans="1:14" ht="118.8" x14ac:dyDescent="0.3">
      <c r="A20" s="7">
        <f t="shared" si="1"/>
        <v>14</v>
      </c>
      <c r="B20" s="178" t="s">
        <v>5085</v>
      </c>
      <c r="C20" s="7" t="s">
        <v>5170</v>
      </c>
      <c r="D20" s="7" t="s">
        <v>5171</v>
      </c>
      <c r="E20" s="80" t="s">
        <v>5104</v>
      </c>
      <c r="F20" s="13">
        <v>18724662</v>
      </c>
      <c r="G20" s="13">
        <v>18724662</v>
      </c>
      <c r="H20" s="13">
        <f t="shared" si="0"/>
        <v>37449324</v>
      </c>
      <c r="I20" s="7" t="s">
        <v>20</v>
      </c>
      <c r="J20" s="191">
        <v>44561</v>
      </c>
      <c r="K20" s="7" t="s">
        <v>12</v>
      </c>
      <c r="L20" s="166" t="s">
        <v>5172</v>
      </c>
      <c r="M20" s="7" t="s">
        <v>11</v>
      </c>
      <c r="N20" s="7" t="s">
        <v>2700</v>
      </c>
    </row>
    <row r="21" spans="1:14" ht="118.8" x14ac:dyDescent="0.3">
      <c r="A21" s="7">
        <f t="shared" si="1"/>
        <v>15</v>
      </c>
      <c r="B21" s="178" t="s">
        <v>5085</v>
      </c>
      <c r="C21" s="7" t="s">
        <v>5173</v>
      </c>
      <c r="D21" s="7" t="s">
        <v>5174</v>
      </c>
      <c r="E21" s="80" t="s">
        <v>5104</v>
      </c>
      <c r="F21" s="13">
        <v>9984615</v>
      </c>
      <c r="G21" s="13">
        <v>0</v>
      </c>
      <c r="H21" s="13">
        <f t="shared" si="0"/>
        <v>9984615</v>
      </c>
      <c r="I21" s="7" t="s">
        <v>20</v>
      </c>
      <c r="J21" s="192">
        <v>44286</v>
      </c>
      <c r="K21" s="7" t="s">
        <v>12</v>
      </c>
      <c r="L21" s="166" t="s">
        <v>5175</v>
      </c>
      <c r="M21" s="7" t="s">
        <v>11</v>
      </c>
      <c r="N21" s="7" t="s">
        <v>2700</v>
      </c>
    </row>
    <row r="22" spans="1:14" ht="118.8" x14ac:dyDescent="0.3">
      <c r="A22" s="7">
        <f t="shared" si="1"/>
        <v>16</v>
      </c>
      <c r="B22" s="178" t="s">
        <v>5085</v>
      </c>
      <c r="C22" s="7" t="s">
        <v>5176</v>
      </c>
      <c r="D22" s="7" t="s">
        <v>5177</v>
      </c>
      <c r="E22" s="80" t="s">
        <v>5104</v>
      </c>
      <c r="F22" s="13">
        <v>9984615</v>
      </c>
      <c r="G22" s="13">
        <v>0</v>
      </c>
      <c r="H22" s="13">
        <f t="shared" si="0"/>
        <v>9984615</v>
      </c>
      <c r="I22" s="7" t="s">
        <v>20</v>
      </c>
      <c r="J22" s="192">
        <v>44286</v>
      </c>
      <c r="K22" s="7" t="s">
        <v>12</v>
      </c>
      <c r="L22" s="166" t="s">
        <v>5178</v>
      </c>
      <c r="M22" s="7" t="s">
        <v>11</v>
      </c>
      <c r="N22" s="7" t="s">
        <v>2700</v>
      </c>
    </row>
    <row r="23" spans="1:14" ht="118.8" x14ac:dyDescent="0.3">
      <c r="A23" s="7">
        <f t="shared" si="1"/>
        <v>17</v>
      </c>
      <c r="B23" s="178" t="s">
        <v>5085</v>
      </c>
      <c r="C23" s="7" t="s">
        <v>5179</v>
      </c>
      <c r="D23" s="7" t="s">
        <v>5180</v>
      </c>
      <c r="E23" s="80" t="s">
        <v>5104</v>
      </c>
      <c r="F23" s="13">
        <v>19969230</v>
      </c>
      <c r="G23" s="13">
        <v>19969230</v>
      </c>
      <c r="H23" s="13">
        <f t="shared" si="0"/>
        <v>39938460</v>
      </c>
      <c r="I23" s="7" t="s">
        <v>20</v>
      </c>
      <c r="J23" s="191">
        <v>44561</v>
      </c>
      <c r="K23" s="7" t="s">
        <v>12</v>
      </c>
      <c r="L23" s="166" t="s">
        <v>5181</v>
      </c>
      <c r="M23" s="7" t="s">
        <v>11</v>
      </c>
      <c r="N23" s="7" t="s">
        <v>2700</v>
      </c>
    </row>
    <row r="24" spans="1:14" ht="118.8" x14ac:dyDescent="0.3">
      <c r="A24" s="7">
        <f t="shared" si="1"/>
        <v>18</v>
      </c>
      <c r="B24" s="178" t="s">
        <v>5085</v>
      </c>
      <c r="C24" s="7" t="s">
        <v>5102</v>
      </c>
      <c r="D24" s="7" t="s">
        <v>5103</v>
      </c>
      <c r="E24" s="80" t="s">
        <v>5104</v>
      </c>
      <c r="F24" s="13">
        <v>19969230</v>
      </c>
      <c r="G24" s="13">
        <v>19969230</v>
      </c>
      <c r="H24" s="13">
        <f t="shared" si="0"/>
        <v>39938460</v>
      </c>
      <c r="I24" s="7" t="s">
        <v>20</v>
      </c>
      <c r="J24" s="191">
        <v>44561</v>
      </c>
      <c r="K24" s="7" t="s">
        <v>12</v>
      </c>
      <c r="L24" s="166" t="s">
        <v>5105</v>
      </c>
      <c r="M24" s="7" t="s">
        <v>11</v>
      </c>
      <c r="N24" s="7" t="s">
        <v>2700</v>
      </c>
    </row>
    <row r="25" spans="1:14" ht="118.8" x14ac:dyDescent="0.3">
      <c r="A25" s="7">
        <f t="shared" si="1"/>
        <v>19</v>
      </c>
      <c r="B25" s="178" t="s">
        <v>5085</v>
      </c>
      <c r="C25" s="7" t="s">
        <v>5106</v>
      </c>
      <c r="D25" s="7" t="s">
        <v>5107</v>
      </c>
      <c r="E25" s="80" t="s">
        <v>5104</v>
      </c>
      <c r="F25" s="13">
        <v>9984615</v>
      </c>
      <c r="G25" s="13">
        <v>0</v>
      </c>
      <c r="H25" s="13">
        <f t="shared" si="0"/>
        <v>9984615</v>
      </c>
      <c r="I25" s="7" t="s">
        <v>20</v>
      </c>
      <c r="J25" s="192">
        <v>44286</v>
      </c>
      <c r="K25" s="7" t="s">
        <v>12</v>
      </c>
      <c r="L25" s="166" t="s">
        <v>5108</v>
      </c>
      <c r="M25" s="7" t="s">
        <v>11</v>
      </c>
      <c r="N25" s="7" t="s">
        <v>2700</v>
      </c>
    </row>
    <row r="26" spans="1:14" ht="118.8" x14ac:dyDescent="0.3">
      <c r="A26" s="7">
        <f t="shared" si="1"/>
        <v>20</v>
      </c>
      <c r="B26" s="178" t="s">
        <v>5085</v>
      </c>
      <c r="C26" s="7" t="s">
        <v>5109</v>
      </c>
      <c r="D26" s="7" t="s">
        <v>5110</v>
      </c>
      <c r="E26" s="80" t="s">
        <v>5111</v>
      </c>
      <c r="F26" s="13">
        <v>8444403</v>
      </c>
      <c r="G26" s="13">
        <v>0</v>
      </c>
      <c r="H26" s="13">
        <f t="shared" si="0"/>
        <v>8444403</v>
      </c>
      <c r="I26" s="7" t="s">
        <v>20</v>
      </c>
      <c r="J26" s="192">
        <v>44286</v>
      </c>
      <c r="K26" s="7" t="s">
        <v>12</v>
      </c>
      <c r="L26" s="166" t="s">
        <v>5112</v>
      </c>
      <c r="M26" s="7" t="s">
        <v>11</v>
      </c>
      <c r="N26" s="7" t="s">
        <v>2700</v>
      </c>
    </row>
    <row r="27" spans="1:14" ht="118.8" x14ac:dyDescent="0.3">
      <c r="A27" s="7">
        <f t="shared" si="1"/>
        <v>21</v>
      </c>
      <c r="B27" s="178" t="s">
        <v>5085</v>
      </c>
      <c r="C27" s="7" t="s">
        <v>5373</v>
      </c>
      <c r="D27" s="7" t="s">
        <v>5374</v>
      </c>
      <c r="E27" s="80" t="s">
        <v>5375</v>
      </c>
      <c r="F27" s="13">
        <v>7037002</v>
      </c>
      <c r="G27" s="13">
        <v>0</v>
      </c>
      <c r="H27" s="13">
        <f t="shared" si="0"/>
        <v>7037002</v>
      </c>
      <c r="I27" s="7" t="s">
        <v>20</v>
      </c>
      <c r="J27" s="192">
        <v>44286</v>
      </c>
      <c r="K27" s="7" t="s">
        <v>12</v>
      </c>
      <c r="L27" s="166" t="s">
        <v>5376</v>
      </c>
      <c r="M27" s="7" t="s">
        <v>11</v>
      </c>
      <c r="N27" s="7" t="s">
        <v>2700</v>
      </c>
    </row>
    <row r="28" spans="1:14" ht="118.8" x14ac:dyDescent="0.3">
      <c r="A28" s="7">
        <f t="shared" si="1"/>
        <v>22</v>
      </c>
      <c r="B28" s="178" t="s">
        <v>5085</v>
      </c>
      <c r="C28" s="7" t="s">
        <v>5206</v>
      </c>
      <c r="D28" s="7" t="s">
        <v>5207</v>
      </c>
      <c r="E28" s="80" t="s">
        <v>5208</v>
      </c>
      <c r="F28" s="13">
        <v>6656410</v>
      </c>
      <c r="G28" s="13">
        <v>0</v>
      </c>
      <c r="H28" s="13">
        <f t="shared" si="0"/>
        <v>6656410</v>
      </c>
      <c r="I28" s="7" t="s">
        <v>20</v>
      </c>
      <c r="J28" s="191">
        <v>44255</v>
      </c>
      <c r="K28" s="7" t="s">
        <v>12</v>
      </c>
      <c r="L28" s="166" t="s">
        <v>5209</v>
      </c>
      <c r="M28" s="7" t="s">
        <v>11</v>
      </c>
      <c r="N28" s="7" t="s">
        <v>2700</v>
      </c>
    </row>
    <row r="29" spans="1:14" ht="79.2" x14ac:dyDescent="0.3">
      <c r="A29" s="7">
        <f t="shared" si="1"/>
        <v>23</v>
      </c>
      <c r="B29" s="178" t="s">
        <v>5085</v>
      </c>
      <c r="C29" s="7" t="s">
        <v>5210</v>
      </c>
      <c r="D29" s="7" t="s">
        <v>5211</v>
      </c>
      <c r="E29" s="80" t="s">
        <v>5137</v>
      </c>
      <c r="F29" s="13">
        <v>6241554</v>
      </c>
      <c r="G29" s="13">
        <v>0</v>
      </c>
      <c r="H29" s="13">
        <f t="shared" si="0"/>
        <v>6241554</v>
      </c>
      <c r="I29" s="7" t="s">
        <v>20</v>
      </c>
      <c r="J29" s="191">
        <v>44255</v>
      </c>
      <c r="K29" s="7" t="s">
        <v>12</v>
      </c>
      <c r="L29" s="166" t="s">
        <v>516</v>
      </c>
      <c r="M29" s="7" t="s">
        <v>11</v>
      </c>
      <c r="N29" s="7" t="s">
        <v>2700</v>
      </c>
    </row>
    <row r="30" spans="1:14" ht="118.8" x14ac:dyDescent="0.3">
      <c r="A30" s="7">
        <f t="shared" si="1"/>
        <v>24</v>
      </c>
      <c r="B30" s="178" t="s">
        <v>5085</v>
      </c>
      <c r="C30" s="7" t="s">
        <v>5212</v>
      </c>
      <c r="D30" s="7" t="s">
        <v>5213</v>
      </c>
      <c r="E30" s="80" t="s">
        <v>5104</v>
      </c>
      <c r="F30" s="13">
        <v>9984615</v>
      </c>
      <c r="G30" s="13">
        <v>0</v>
      </c>
      <c r="H30" s="13">
        <f t="shared" si="0"/>
        <v>9984615</v>
      </c>
      <c r="I30" s="7" t="s">
        <v>20</v>
      </c>
      <c r="J30" s="192">
        <v>44286</v>
      </c>
      <c r="K30" s="7" t="s">
        <v>12</v>
      </c>
      <c r="L30" s="166" t="s">
        <v>5214</v>
      </c>
      <c r="M30" s="7" t="s">
        <v>11</v>
      </c>
      <c r="N30" s="7" t="s">
        <v>2700</v>
      </c>
    </row>
    <row r="31" spans="1:14" ht="118.8" x14ac:dyDescent="0.3">
      <c r="A31" s="7">
        <f t="shared" si="1"/>
        <v>25</v>
      </c>
      <c r="B31" s="178" t="s">
        <v>5085</v>
      </c>
      <c r="C31" s="7" t="s">
        <v>5397</v>
      </c>
      <c r="D31" s="7" t="s">
        <v>5398</v>
      </c>
      <c r="E31" s="80" t="s">
        <v>5208</v>
      </c>
      <c r="F31" s="13">
        <v>7801943</v>
      </c>
      <c r="G31" s="13">
        <v>0</v>
      </c>
      <c r="H31" s="13">
        <f t="shared" si="0"/>
        <v>7801943</v>
      </c>
      <c r="I31" s="7" t="s">
        <v>20</v>
      </c>
      <c r="J31" s="192">
        <v>44286</v>
      </c>
      <c r="K31" s="7" t="s">
        <v>12</v>
      </c>
      <c r="L31" s="166" t="s">
        <v>5399</v>
      </c>
      <c r="M31" s="7" t="s">
        <v>11</v>
      </c>
      <c r="N31" s="7" t="s">
        <v>2700</v>
      </c>
    </row>
    <row r="32" spans="1:14" ht="118.8" x14ac:dyDescent="0.3">
      <c r="A32" s="7">
        <f t="shared" si="1"/>
        <v>26</v>
      </c>
      <c r="B32" s="178" t="s">
        <v>5085</v>
      </c>
      <c r="C32" s="7" t="s">
        <v>5215</v>
      </c>
      <c r="D32" s="7" t="s">
        <v>5216</v>
      </c>
      <c r="E32" s="80" t="s">
        <v>5104</v>
      </c>
      <c r="F32" s="13">
        <v>19969230</v>
      </c>
      <c r="G32" s="13">
        <v>19969230</v>
      </c>
      <c r="H32" s="13">
        <f t="shared" si="0"/>
        <v>39938460</v>
      </c>
      <c r="I32" s="7" t="s">
        <v>20</v>
      </c>
      <c r="J32" s="191">
        <v>44561</v>
      </c>
      <c r="K32" s="7" t="s">
        <v>12</v>
      </c>
      <c r="L32" s="166" t="s">
        <v>5217</v>
      </c>
      <c r="M32" s="7" t="s">
        <v>11</v>
      </c>
      <c r="N32" s="7" t="s">
        <v>2700</v>
      </c>
    </row>
    <row r="33" spans="1:14" ht="118.8" x14ac:dyDescent="0.3">
      <c r="A33" s="7">
        <f t="shared" si="1"/>
        <v>27</v>
      </c>
      <c r="B33" s="178" t="s">
        <v>5085</v>
      </c>
      <c r="C33" s="7" t="s">
        <v>5414</v>
      </c>
      <c r="D33" s="7" t="s">
        <v>5415</v>
      </c>
      <c r="E33" s="80" t="s">
        <v>5208</v>
      </c>
      <c r="F33" s="13">
        <v>15603885</v>
      </c>
      <c r="G33" s="13">
        <v>18724662</v>
      </c>
      <c r="H33" s="13">
        <f t="shared" si="0"/>
        <v>34328547</v>
      </c>
      <c r="I33" s="7" t="s">
        <v>20</v>
      </c>
      <c r="J33" s="191">
        <v>44561</v>
      </c>
      <c r="K33" s="7" t="s">
        <v>12</v>
      </c>
      <c r="L33" s="166" t="s">
        <v>5416</v>
      </c>
      <c r="M33" s="7" t="s">
        <v>11</v>
      </c>
      <c r="N33" s="7" t="s">
        <v>2700</v>
      </c>
    </row>
    <row r="34" spans="1:14" ht="118.8" x14ac:dyDescent="0.3">
      <c r="A34" s="7">
        <f t="shared" si="1"/>
        <v>28</v>
      </c>
      <c r="B34" s="178" t="s">
        <v>5085</v>
      </c>
      <c r="C34" s="7" t="s">
        <v>5424</v>
      </c>
      <c r="D34" s="7" t="s">
        <v>5425</v>
      </c>
      <c r="E34" s="80" t="s">
        <v>5208</v>
      </c>
      <c r="F34" s="13">
        <v>15603885</v>
      </c>
      <c r="G34" s="13">
        <v>0</v>
      </c>
      <c r="H34" s="13">
        <f t="shared" si="0"/>
        <v>15603885</v>
      </c>
      <c r="I34" s="7" t="s">
        <v>20</v>
      </c>
      <c r="J34" s="191">
        <v>44377</v>
      </c>
      <c r="K34" s="7" t="s">
        <v>12</v>
      </c>
      <c r="L34" s="166" t="s">
        <v>5426</v>
      </c>
      <c r="M34" s="7" t="s">
        <v>11</v>
      </c>
      <c r="N34" s="7" t="s">
        <v>2700</v>
      </c>
    </row>
    <row r="35" spans="1:14" ht="118.8" x14ac:dyDescent="0.3">
      <c r="A35" s="7">
        <f t="shared" si="1"/>
        <v>29</v>
      </c>
      <c r="B35" s="178" t="s">
        <v>5085</v>
      </c>
      <c r="C35" s="7" t="s">
        <v>5221</v>
      </c>
      <c r="D35" s="7" t="s">
        <v>5222</v>
      </c>
      <c r="E35" s="80" t="s">
        <v>5104</v>
      </c>
      <c r="F35" s="13">
        <v>18724662</v>
      </c>
      <c r="G35" s="13">
        <v>18724662</v>
      </c>
      <c r="H35" s="13">
        <f t="shared" si="0"/>
        <v>37449324</v>
      </c>
      <c r="I35" s="7" t="s">
        <v>20</v>
      </c>
      <c r="J35" s="191">
        <v>44561</v>
      </c>
      <c r="K35" s="7" t="s">
        <v>12</v>
      </c>
      <c r="L35" s="166" t="s">
        <v>5223</v>
      </c>
      <c r="M35" s="7" t="s">
        <v>11</v>
      </c>
      <c r="N35" s="7" t="s">
        <v>2700</v>
      </c>
    </row>
    <row r="36" spans="1:14" ht="118.8" x14ac:dyDescent="0.3">
      <c r="A36" s="7">
        <f t="shared" si="1"/>
        <v>30</v>
      </c>
      <c r="B36" s="178" t="s">
        <v>5085</v>
      </c>
      <c r="C36" s="7" t="s">
        <v>5231</v>
      </c>
      <c r="D36" s="7" t="s">
        <v>5232</v>
      </c>
      <c r="E36" s="80" t="s">
        <v>5104</v>
      </c>
      <c r="F36" s="13">
        <v>6241554</v>
      </c>
      <c r="G36" s="13">
        <v>0</v>
      </c>
      <c r="H36" s="13">
        <f t="shared" si="0"/>
        <v>6241554</v>
      </c>
      <c r="I36" s="7" t="s">
        <v>20</v>
      </c>
      <c r="J36" s="191">
        <v>44255</v>
      </c>
      <c r="K36" s="7" t="s">
        <v>12</v>
      </c>
      <c r="L36" s="166" t="s">
        <v>5233</v>
      </c>
      <c r="M36" s="7" t="s">
        <v>11</v>
      </c>
      <c r="N36" s="7" t="s">
        <v>2700</v>
      </c>
    </row>
    <row r="37" spans="1:14" ht="118.8" x14ac:dyDescent="0.3">
      <c r="A37" s="7">
        <f t="shared" si="1"/>
        <v>31</v>
      </c>
      <c r="B37" s="178" t="s">
        <v>5085</v>
      </c>
      <c r="C37" s="7" t="s">
        <v>5234</v>
      </c>
      <c r="D37" s="7" t="s">
        <v>5235</v>
      </c>
      <c r="E37" s="80" t="s">
        <v>5111</v>
      </c>
      <c r="F37" s="13">
        <v>8444403</v>
      </c>
      <c r="G37" s="13">
        <v>0</v>
      </c>
      <c r="H37" s="13">
        <f t="shared" si="0"/>
        <v>8444403</v>
      </c>
      <c r="I37" s="7" t="s">
        <v>20</v>
      </c>
      <c r="J37" s="192">
        <v>44286</v>
      </c>
      <c r="K37" s="7" t="s">
        <v>12</v>
      </c>
      <c r="L37" s="166" t="s">
        <v>5236</v>
      </c>
      <c r="M37" s="7" t="s">
        <v>11</v>
      </c>
      <c r="N37" s="7" t="s">
        <v>2700</v>
      </c>
    </row>
    <row r="38" spans="1:14" ht="118.8" x14ac:dyDescent="0.3">
      <c r="A38" s="7">
        <f t="shared" si="1"/>
        <v>32</v>
      </c>
      <c r="B38" s="178" t="s">
        <v>5085</v>
      </c>
      <c r="C38" s="7" t="s">
        <v>5113</v>
      </c>
      <c r="D38" s="7" t="s">
        <v>5114</v>
      </c>
      <c r="E38" s="80" t="s">
        <v>5104</v>
      </c>
      <c r="F38" s="13">
        <v>18724662</v>
      </c>
      <c r="G38" s="13">
        <v>18724662</v>
      </c>
      <c r="H38" s="13">
        <f t="shared" si="0"/>
        <v>37449324</v>
      </c>
      <c r="I38" s="7" t="s">
        <v>20</v>
      </c>
      <c r="J38" s="191">
        <v>44561</v>
      </c>
      <c r="K38" s="7" t="s">
        <v>12</v>
      </c>
      <c r="L38" s="166" t="s">
        <v>5115</v>
      </c>
      <c r="M38" s="7" t="s">
        <v>11</v>
      </c>
      <c r="N38" s="7" t="s">
        <v>2700</v>
      </c>
    </row>
    <row r="39" spans="1:14" ht="118.8" x14ac:dyDescent="0.3">
      <c r="A39" s="7">
        <f t="shared" si="1"/>
        <v>33</v>
      </c>
      <c r="B39" s="178" t="s">
        <v>5085</v>
      </c>
      <c r="C39" s="7" t="s">
        <v>5116</v>
      </c>
      <c r="D39" s="7" t="s">
        <v>5117</v>
      </c>
      <c r="E39" s="80" t="s">
        <v>5104</v>
      </c>
      <c r="F39" s="13">
        <v>19969230</v>
      </c>
      <c r="G39" s="13">
        <v>19969230</v>
      </c>
      <c r="H39" s="13">
        <f t="shared" ref="H39:H70" si="2">F39+G39</f>
        <v>39938460</v>
      </c>
      <c r="I39" s="7" t="s">
        <v>20</v>
      </c>
      <c r="J39" s="191">
        <v>44561</v>
      </c>
      <c r="K39" s="7" t="s">
        <v>12</v>
      </c>
      <c r="L39" s="166" t="s">
        <v>5118</v>
      </c>
      <c r="M39" s="7" t="s">
        <v>11</v>
      </c>
      <c r="N39" s="7" t="s">
        <v>2700</v>
      </c>
    </row>
    <row r="40" spans="1:14" ht="118.8" x14ac:dyDescent="0.3">
      <c r="A40" s="7">
        <f t="shared" si="1"/>
        <v>34</v>
      </c>
      <c r="B40" s="178" t="s">
        <v>5085</v>
      </c>
      <c r="C40" s="7" t="s">
        <v>5182</v>
      </c>
      <c r="D40" s="7" t="s">
        <v>5183</v>
      </c>
      <c r="E40" s="80" t="s">
        <v>5156</v>
      </c>
      <c r="F40" s="13">
        <v>6228561</v>
      </c>
      <c r="G40" s="13">
        <v>0</v>
      </c>
      <c r="H40" s="13">
        <f t="shared" si="2"/>
        <v>6228561</v>
      </c>
      <c r="I40" s="7" t="s">
        <v>20</v>
      </c>
      <c r="J40" s="192">
        <v>44286</v>
      </c>
      <c r="K40" s="7" t="s">
        <v>12</v>
      </c>
      <c r="L40" s="166" t="s">
        <v>5184</v>
      </c>
      <c r="M40" s="7" t="s">
        <v>11</v>
      </c>
      <c r="N40" s="7" t="s">
        <v>2700</v>
      </c>
    </row>
    <row r="41" spans="1:14" ht="66" x14ac:dyDescent="0.3">
      <c r="A41" s="7">
        <f t="shared" si="1"/>
        <v>35</v>
      </c>
      <c r="B41" s="178" t="s">
        <v>5085</v>
      </c>
      <c r="C41" s="7" t="s">
        <v>5119</v>
      </c>
      <c r="D41" s="7" t="s">
        <v>5120</v>
      </c>
      <c r="E41" s="80" t="s">
        <v>5121</v>
      </c>
      <c r="F41" s="13">
        <v>9463668</v>
      </c>
      <c r="G41" s="13">
        <v>9463668</v>
      </c>
      <c r="H41" s="13">
        <f t="shared" si="2"/>
        <v>18927336</v>
      </c>
      <c r="I41" s="7" t="s">
        <v>20</v>
      </c>
      <c r="J41" s="191">
        <v>44561</v>
      </c>
      <c r="K41" s="7" t="s">
        <v>12</v>
      </c>
      <c r="L41" s="166" t="s">
        <v>5122</v>
      </c>
      <c r="M41" s="7" t="s">
        <v>11</v>
      </c>
      <c r="N41" s="7" t="s">
        <v>2700</v>
      </c>
    </row>
    <row r="42" spans="1:14" ht="66" x14ac:dyDescent="0.3">
      <c r="A42" s="7">
        <f t="shared" si="1"/>
        <v>36</v>
      </c>
      <c r="B42" s="178" t="s">
        <v>5085</v>
      </c>
      <c r="C42" s="7" t="s">
        <v>5123</v>
      </c>
      <c r="D42" s="7" t="s">
        <v>5124</v>
      </c>
      <c r="E42" s="80" t="s">
        <v>5121</v>
      </c>
      <c r="F42" s="13">
        <v>12457122</v>
      </c>
      <c r="G42" s="13">
        <v>12457122</v>
      </c>
      <c r="H42" s="13">
        <f t="shared" si="2"/>
        <v>24914244</v>
      </c>
      <c r="I42" s="7" t="s">
        <v>20</v>
      </c>
      <c r="J42" s="191">
        <v>44561</v>
      </c>
      <c r="K42" s="7" t="s">
        <v>12</v>
      </c>
      <c r="L42" s="166" t="s">
        <v>5125</v>
      </c>
      <c r="M42" s="7" t="s">
        <v>11</v>
      </c>
      <c r="N42" s="7" t="s">
        <v>2700</v>
      </c>
    </row>
    <row r="43" spans="1:14" ht="66" x14ac:dyDescent="0.3">
      <c r="A43" s="7">
        <f t="shared" si="1"/>
        <v>37</v>
      </c>
      <c r="B43" s="178" t="s">
        <v>5085</v>
      </c>
      <c r="C43" s="7" t="s">
        <v>5126</v>
      </c>
      <c r="D43" s="7" t="s">
        <v>5127</v>
      </c>
      <c r="E43" s="80" t="s">
        <v>5121</v>
      </c>
      <c r="F43" s="13">
        <v>6228561</v>
      </c>
      <c r="G43" s="13">
        <v>0</v>
      </c>
      <c r="H43" s="13">
        <f t="shared" si="2"/>
        <v>6228561</v>
      </c>
      <c r="I43" s="7" t="s">
        <v>20</v>
      </c>
      <c r="J43" s="192">
        <v>44286</v>
      </c>
      <c r="K43" s="7" t="s">
        <v>12</v>
      </c>
      <c r="L43" s="166" t="s">
        <v>5128</v>
      </c>
      <c r="M43" s="7" t="s">
        <v>11</v>
      </c>
      <c r="N43" s="7" t="s">
        <v>2700</v>
      </c>
    </row>
    <row r="44" spans="1:14" ht="66" x14ac:dyDescent="0.3">
      <c r="A44" s="7">
        <f t="shared" si="1"/>
        <v>38</v>
      </c>
      <c r="B44" s="178" t="s">
        <v>5085</v>
      </c>
      <c r="C44" s="7" t="s">
        <v>5129</v>
      </c>
      <c r="D44" s="7" t="s">
        <v>5130</v>
      </c>
      <c r="E44" s="80" t="s">
        <v>5121</v>
      </c>
      <c r="F44" s="13">
        <v>9463668</v>
      </c>
      <c r="G44" s="13">
        <v>9463668</v>
      </c>
      <c r="H44" s="13">
        <f t="shared" si="2"/>
        <v>18927336</v>
      </c>
      <c r="I44" s="7" t="s">
        <v>20</v>
      </c>
      <c r="J44" s="191">
        <v>44561</v>
      </c>
      <c r="K44" s="7" t="s">
        <v>12</v>
      </c>
      <c r="L44" s="166" t="s">
        <v>5131</v>
      </c>
      <c r="M44" s="7" t="s">
        <v>11</v>
      </c>
      <c r="N44" s="7" t="s">
        <v>2700</v>
      </c>
    </row>
    <row r="45" spans="1:14" ht="66" x14ac:dyDescent="0.3">
      <c r="A45" s="7">
        <f t="shared" si="1"/>
        <v>39</v>
      </c>
      <c r="B45" s="178" t="s">
        <v>5085</v>
      </c>
      <c r="C45" s="7" t="s">
        <v>5185</v>
      </c>
      <c r="D45" s="7" t="s">
        <v>5186</v>
      </c>
      <c r="E45" s="80" t="s">
        <v>5121</v>
      </c>
      <c r="F45" s="13">
        <v>12457122</v>
      </c>
      <c r="G45" s="13">
        <v>12457122</v>
      </c>
      <c r="H45" s="13">
        <f t="shared" si="2"/>
        <v>24914244</v>
      </c>
      <c r="I45" s="7" t="s">
        <v>20</v>
      </c>
      <c r="J45" s="191">
        <v>44561</v>
      </c>
      <c r="K45" s="7" t="s">
        <v>12</v>
      </c>
      <c r="L45" s="166" t="s">
        <v>5187</v>
      </c>
      <c r="M45" s="7" t="s">
        <v>11</v>
      </c>
      <c r="N45" s="7" t="s">
        <v>2700</v>
      </c>
    </row>
    <row r="46" spans="1:14" ht="66" x14ac:dyDescent="0.3">
      <c r="A46" s="7">
        <f t="shared" si="1"/>
        <v>40</v>
      </c>
      <c r="B46" s="178" t="s">
        <v>5085</v>
      </c>
      <c r="C46" s="7" t="s">
        <v>5188</v>
      </c>
      <c r="D46" s="7" t="s">
        <v>5189</v>
      </c>
      <c r="E46" s="80" t="s">
        <v>5121</v>
      </c>
      <c r="F46" s="13">
        <v>12457122</v>
      </c>
      <c r="G46" s="13">
        <v>0</v>
      </c>
      <c r="H46" s="13">
        <f t="shared" si="2"/>
        <v>12457122</v>
      </c>
      <c r="I46" s="7" t="s">
        <v>20</v>
      </c>
      <c r="J46" s="191">
        <v>44377</v>
      </c>
      <c r="K46" s="7" t="s">
        <v>12</v>
      </c>
      <c r="L46" s="166" t="s">
        <v>5190</v>
      </c>
      <c r="M46" s="7" t="s">
        <v>11</v>
      </c>
      <c r="N46" s="7" t="s">
        <v>2700</v>
      </c>
    </row>
    <row r="47" spans="1:14" ht="66" x14ac:dyDescent="0.3">
      <c r="A47" s="7">
        <f t="shared" si="1"/>
        <v>41</v>
      </c>
      <c r="B47" s="178" t="s">
        <v>5085</v>
      </c>
      <c r="C47" s="7" t="s">
        <v>5191</v>
      </c>
      <c r="D47" s="7" t="s">
        <v>5192</v>
      </c>
      <c r="E47" s="80" t="s">
        <v>5121</v>
      </c>
      <c r="F47" s="13">
        <v>12457122</v>
      </c>
      <c r="G47" s="13">
        <v>12457122</v>
      </c>
      <c r="H47" s="13">
        <f t="shared" si="2"/>
        <v>24914244</v>
      </c>
      <c r="I47" s="7" t="s">
        <v>20</v>
      </c>
      <c r="J47" s="191">
        <v>44561</v>
      </c>
      <c r="K47" s="7" t="s">
        <v>12</v>
      </c>
      <c r="L47" s="166" t="s">
        <v>5193</v>
      </c>
      <c r="M47" s="7" t="s">
        <v>11</v>
      </c>
      <c r="N47" s="7" t="s">
        <v>2700</v>
      </c>
    </row>
    <row r="48" spans="1:14" ht="66" x14ac:dyDescent="0.3">
      <c r="A48" s="7">
        <f t="shared" si="1"/>
        <v>42</v>
      </c>
      <c r="B48" s="178" t="s">
        <v>5085</v>
      </c>
      <c r="C48" s="7" t="s">
        <v>5194</v>
      </c>
      <c r="D48" s="7" t="s">
        <v>5195</v>
      </c>
      <c r="E48" s="80" t="s">
        <v>5121</v>
      </c>
      <c r="F48" s="13">
        <v>9463668</v>
      </c>
      <c r="G48" s="13">
        <v>9463668</v>
      </c>
      <c r="H48" s="13">
        <f t="shared" si="2"/>
        <v>18927336</v>
      </c>
      <c r="I48" s="7" t="s">
        <v>20</v>
      </c>
      <c r="J48" s="191">
        <v>44561</v>
      </c>
      <c r="K48" s="7" t="s">
        <v>12</v>
      </c>
      <c r="L48" s="166" t="s">
        <v>5196</v>
      </c>
      <c r="M48" s="7" t="s">
        <v>11</v>
      </c>
      <c r="N48" s="7" t="s">
        <v>2700</v>
      </c>
    </row>
    <row r="49" spans="1:14" ht="66" x14ac:dyDescent="0.3">
      <c r="A49" s="7">
        <f t="shared" si="1"/>
        <v>43</v>
      </c>
      <c r="B49" s="178" t="s">
        <v>5085</v>
      </c>
      <c r="C49" s="7" t="s">
        <v>5197</v>
      </c>
      <c r="D49" s="7" t="s">
        <v>5198</v>
      </c>
      <c r="E49" s="80" t="s">
        <v>5121</v>
      </c>
      <c r="F49" s="13">
        <v>4152374</v>
      </c>
      <c r="G49" s="13">
        <v>0</v>
      </c>
      <c r="H49" s="13">
        <f t="shared" si="2"/>
        <v>4152374</v>
      </c>
      <c r="I49" s="7" t="s">
        <v>20</v>
      </c>
      <c r="J49" s="191">
        <v>44255</v>
      </c>
      <c r="K49" s="7" t="s">
        <v>12</v>
      </c>
      <c r="L49" s="166" t="s">
        <v>5199</v>
      </c>
      <c r="M49" s="7" t="s">
        <v>11</v>
      </c>
      <c r="N49" s="7" t="s">
        <v>2700</v>
      </c>
    </row>
    <row r="50" spans="1:14" ht="66" x14ac:dyDescent="0.3">
      <c r="A50" s="7">
        <f t="shared" si="1"/>
        <v>44</v>
      </c>
      <c r="B50" s="178" t="s">
        <v>5085</v>
      </c>
      <c r="C50" s="7" t="s">
        <v>5200</v>
      </c>
      <c r="D50" s="7" t="s">
        <v>5201</v>
      </c>
      <c r="E50" s="80" t="s">
        <v>5121</v>
      </c>
      <c r="F50" s="13">
        <v>6228561</v>
      </c>
      <c r="G50" s="13">
        <v>0</v>
      </c>
      <c r="H50" s="13">
        <f t="shared" si="2"/>
        <v>6228561</v>
      </c>
      <c r="I50" s="7" t="s">
        <v>20</v>
      </c>
      <c r="J50" s="192">
        <v>44286</v>
      </c>
      <c r="K50" s="7" t="s">
        <v>12</v>
      </c>
      <c r="L50" s="166" t="s">
        <v>5202</v>
      </c>
      <c r="M50" s="7" t="s">
        <v>11</v>
      </c>
      <c r="N50" s="7" t="s">
        <v>2700</v>
      </c>
    </row>
    <row r="51" spans="1:14" ht="66" x14ac:dyDescent="0.3">
      <c r="A51" s="7">
        <f t="shared" si="1"/>
        <v>45</v>
      </c>
      <c r="B51" s="178" t="s">
        <v>5085</v>
      </c>
      <c r="C51" s="7" t="s">
        <v>5203</v>
      </c>
      <c r="D51" s="7" t="s">
        <v>5204</v>
      </c>
      <c r="E51" s="80" t="s">
        <v>5121</v>
      </c>
      <c r="F51" s="13">
        <v>6228561</v>
      </c>
      <c r="G51" s="13">
        <v>0</v>
      </c>
      <c r="H51" s="13">
        <f t="shared" si="2"/>
        <v>6228561</v>
      </c>
      <c r="I51" s="7" t="s">
        <v>20</v>
      </c>
      <c r="J51" s="192">
        <v>44286</v>
      </c>
      <c r="K51" s="7" t="s">
        <v>12</v>
      </c>
      <c r="L51" s="166" t="s">
        <v>5205</v>
      </c>
      <c r="M51" s="7" t="s">
        <v>11</v>
      </c>
      <c r="N51" s="7" t="s">
        <v>2700</v>
      </c>
    </row>
    <row r="52" spans="1:14" ht="66" x14ac:dyDescent="0.3">
      <c r="A52" s="7">
        <f t="shared" si="1"/>
        <v>46</v>
      </c>
      <c r="B52" s="178" t="s">
        <v>5085</v>
      </c>
      <c r="C52" s="7" t="s">
        <v>5246</v>
      </c>
      <c r="D52" s="7" t="s">
        <v>5247</v>
      </c>
      <c r="E52" s="80" t="s">
        <v>5121</v>
      </c>
      <c r="F52" s="13">
        <v>6228561</v>
      </c>
      <c r="G52" s="13">
        <v>0</v>
      </c>
      <c r="H52" s="13">
        <f t="shared" si="2"/>
        <v>6228561</v>
      </c>
      <c r="I52" s="7" t="s">
        <v>20</v>
      </c>
      <c r="J52" s="192">
        <v>44286</v>
      </c>
      <c r="K52" s="7" t="s">
        <v>12</v>
      </c>
      <c r="L52" s="166" t="s">
        <v>5248</v>
      </c>
      <c r="M52" s="7" t="s">
        <v>11</v>
      </c>
      <c r="N52" s="7" t="s">
        <v>2700</v>
      </c>
    </row>
    <row r="53" spans="1:14" ht="66" x14ac:dyDescent="0.3">
      <c r="A53" s="7">
        <f t="shared" si="1"/>
        <v>47</v>
      </c>
      <c r="B53" s="178" t="s">
        <v>5085</v>
      </c>
      <c r="C53" s="7" t="s">
        <v>5218</v>
      </c>
      <c r="D53" s="7" t="s">
        <v>5219</v>
      </c>
      <c r="E53" s="80" t="s">
        <v>5121</v>
      </c>
      <c r="F53" s="13">
        <v>12457122</v>
      </c>
      <c r="G53" s="13">
        <v>12457122</v>
      </c>
      <c r="H53" s="13">
        <f t="shared" si="2"/>
        <v>24914244</v>
      </c>
      <c r="I53" s="7" t="s">
        <v>20</v>
      </c>
      <c r="J53" s="191">
        <v>44561</v>
      </c>
      <c r="K53" s="7" t="s">
        <v>12</v>
      </c>
      <c r="L53" s="166" t="s">
        <v>5220</v>
      </c>
      <c r="M53" s="7" t="s">
        <v>11</v>
      </c>
      <c r="N53" s="7" t="s">
        <v>2700</v>
      </c>
    </row>
    <row r="54" spans="1:14" ht="66" x14ac:dyDescent="0.3">
      <c r="A54" s="7">
        <f t="shared" si="1"/>
        <v>48</v>
      </c>
      <c r="B54" s="178" t="s">
        <v>5085</v>
      </c>
      <c r="C54" s="7" t="s">
        <v>5224</v>
      </c>
      <c r="D54" s="7" t="s">
        <v>5225</v>
      </c>
      <c r="E54" s="80" t="s">
        <v>5121</v>
      </c>
      <c r="F54" s="13">
        <v>12457122</v>
      </c>
      <c r="G54" s="13">
        <v>12457122</v>
      </c>
      <c r="H54" s="13">
        <f t="shared" si="2"/>
        <v>24914244</v>
      </c>
      <c r="I54" s="7" t="s">
        <v>20</v>
      </c>
      <c r="J54" s="191">
        <v>44561</v>
      </c>
      <c r="K54" s="7" t="s">
        <v>12</v>
      </c>
      <c r="L54" s="166" t="s">
        <v>5226</v>
      </c>
      <c r="M54" s="7" t="s">
        <v>11</v>
      </c>
      <c r="N54" s="7" t="s">
        <v>2700</v>
      </c>
    </row>
    <row r="55" spans="1:14" ht="66" x14ac:dyDescent="0.3">
      <c r="A55" s="7">
        <f t="shared" si="1"/>
        <v>49</v>
      </c>
      <c r="B55" s="178" t="s">
        <v>5085</v>
      </c>
      <c r="C55" s="7" t="s">
        <v>5227</v>
      </c>
      <c r="D55" s="7" t="s">
        <v>5228</v>
      </c>
      <c r="E55" s="80" t="s">
        <v>5229</v>
      </c>
      <c r="F55" s="13">
        <v>4152374</v>
      </c>
      <c r="G55" s="13">
        <v>0</v>
      </c>
      <c r="H55" s="13">
        <f t="shared" si="2"/>
        <v>4152374</v>
      </c>
      <c r="I55" s="7" t="s">
        <v>20</v>
      </c>
      <c r="J55" s="191">
        <v>44255</v>
      </c>
      <c r="K55" s="7" t="s">
        <v>12</v>
      </c>
      <c r="L55" s="166" t="s">
        <v>5230</v>
      </c>
      <c r="M55" s="7" t="s">
        <v>11</v>
      </c>
      <c r="N55" s="7" t="s">
        <v>2700</v>
      </c>
    </row>
    <row r="56" spans="1:14" ht="66" x14ac:dyDescent="0.3">
      <c r="A56" s="7">
        <f t="shared" si="1"/>
        <v>50</v>
      </c>
      <c r="B56" s="178" t="s">
        <v>5085</v>
      </c>
      <c r="C56" s="7" t="s">
        <v>5237</v>
      </c>
      <c r="D56" s="7" t="s">
        <v>5238</v>
      </c>
      <c r="E56" s="80" t="s">
        <v>5121</v>
      </c>
      <c r="F56" s="13">
        <v>12457122</v>
      </c>
      <c r="G56" s="13">
        <v>12457122</v>
      </c>
      <c r="H56" s="13">
        <f t="shared" si="2"/>
        <v>24914244</v>
      </c>
      <c r="I56" s="7" t="s">
        <v>20</v>
      </c>
      <c r="J56" s="191">
        <v>44561</v>
      </c>
      <c r="K56" s="7" t="s">
        <v>12</v>
      </c>
      <c r="L56" s="166" t="s">
        <v>5239</v>
      </c>
      <c r="M56" s="7" t="s">
        <v>11</v>
      </c>
      <c r="N56" s="7" t="s">
        <v>2700</v>
      </c>
    </row>
    <row r="57" spans="1:14" ht="66" x14ac:dyDescent="0.3">
      <c r="A57" s="7">
        <f t="shared" si="1"/>
        <v>51</v>
      </c>
      <c r="B57" s="178" t="s">
        <v>5085</v>
      </c>
      <c r="C57" s="7" t="s">
        <v>5240</v>
      </c>
      <c r="D57" s="7" t="s">
        <v>5241</v>
      </c>
      <c r="E57" s="80" t="s">
        <v>5121</v>
      </c>
      <c r="F57" s="13">
        <v>12457122</v>
      </c>
      <c r="G57" s="13">
        <v>12457122</v>
      </c>
      <c r="H57" s="13">
        <f t="shared" si="2"/>
        <v>24914244</v>
      </c>
      <c r="I57" s="7" t="s">
        <v>20</v>
      </c>
      <c r="J57" s="191">
        <v>44561</v>
      </c>
      <c r="K57" s="7" t="s">
        <v>12</v>
      </c>
      <c r="L57" s="166" t="s">
        <v>5242</v>
      </c>
      <c r="M57" s="7" t="s">
        <v>11</v>
      </c>
      <c r="N57" s="7" t="s">
        <v>2700</v>
      </c>
    </row>
    <row r="58" spans="1:14" ht="66" x14ac:dyDescent="0.3">
      <c r="A58" s="7">
        <f t="shared" si="1"/>
        <v>52</v>
      </c>
      <c r="B58" s="178" t="s">
        <v>5085</v>
      </c>
      <c r="C58" s="7" t="s">
        <v>5243</v>
      </c>
      <c r="D58" s="7" t="s">
        <v>5244</v>
      </c>
      <c r="E58" s="80" t="s">
        <v>5121</v>
      </c>
      <c r="F58" s="13">
        <v>12457122</v>
      </c>
      <c r="G58" s="13">
        <v>12457122</v>
      </c>
      <c r="H58" s="13">
        <f t="shared" si="2"/>
        <v>24914244</v>
      </c>
      <c r="I58" s="7" t="s">
        <v>20</v>
      </c>
      <c r="J58" s="191">
        <v>44561</v>
      </c>
      <c r="K58" s="7" t="s">
        <v>12</v>
      </c>
      <c r="L58" s="166" t="s">
        <v>5245</v>
      </c>
      <c r="M58" s="7" t="s">
        <v>11</v>
      </c>
      <c r="N58" s="7" t="s">
        <v>2700</v>
      </c>
    </row>
    <row r="59" spans="1:14" ht="158.4" x14ac:dyDescent="0.3">
      <c r="A59" s="7">
        <f t="shared" si="1"/>
        <v>53</v>
      </c>
      <c r="B59" s="178" t="s">
        <v>5085</v>
      </c>
      <c r="C59" s="7" t="s">
        <v>5377</v>
      </c>
      <c r="D59" s="7" t="s">
        <v>5378</v>
      </c>
      <c r="E59" s="80" t="s">
        <v>5265</v>
      </c>
      <c r="F59" s="13">
        <v>11419029</v>
      </c>
      <c r="G59" s="13">
        <v>12457122</v>
      </c>
      <c r="H59" s="13">
        <f t="shared" si="2"/>
        <v>23876151</v>
      </c>
      <c r="I59" s="7" t="s">
        <v>20</v>
      </c>
      <c r="J59" s="191">
        <v>44561</v>
      </c>
      <c r="K59" s="7" t="s">
        <v>12</v>
      </c>
      <c r="L59" s="166" t="s">
        <v>5379</v>
      </c>
      <c r="M59" s="7" t="s">
        <v>11</v>
      </c>
      <c r="N59" s="7" t="s">
        <v>2700</v>
      </c>
    </row>
    <row r="60" spans="1:14" ht="158.4" x14ac:dyDescent="0.3">
      <c r="A60" s="7">
        <f t="shared" si="1"/>
        <v>54</v>
      </c>
      <c r="B60" s="178" t="s">
        <v>5085</v>
      </c>
      <c r="C60" s="7" t="s">
        <v>5249</v>
      </c>
      <c r="D60" s="7" t="s">
        <v>5250</v>
      </c>
      <c r="E60" s="80" t="s">
        <v>5251</v>
      </c>
      <c r="F60" s="13">
        <v>18724662</v>
      </c>
      <c r="G60" s="13">
        <v>18724662</v>
      </c>
      <c r="H60" s="13">
        <f t="shared" si="2"/>
        <v>37449324</v>
      </c>
      <c r="I60" s="7" t="s">
        <v>20</v>
      </c>
      <c r="J60" s="191">
        <v>44561</v>
      </c>
      <c r="K60" s="7" t="s">
        <v>12</v>
      </c>
      <c r="L60" s="166" t="s">
        <v>5252</v>
      </c>
      <c r="M60" s="7" t="s">
        <v>11</v>
      </c>
      <c r="N60" s="7" t="s">
        <v>2700</v>
      </c>
    </row>
    <row r="61" spans="1:14" ht="145.19999999999999" x14ac:dyDescent="0.3">
      <c r="A61" s="7">
        <f t="shared" si="1"/>
        <v>55</v>
      </c>
      <c r="B61" s="178" t="s">
        <v>5085</v>
      </c>
      <c r="C61" s="7" t="s">
        <v>5253</v>
      </c>
      <c r="D61" s="7" t="s">
        <v>5254</v>
      </c>
      <c r="E61" s="80" t="s">
        <v>5255</v>
      </c>
      <c r="F61" s="13">
        <v>16888806</v>
      </c>
      <c r="G61" s="13">
        <v>16888806</v>
      </c>
      <c r="H61" s="13">
        <f t="shared" si="2"/>
        <v>33777612</v>
      </c>
      <c r="I61" s="7" t="s">
        <v>20</v>
      </c>
      <c r="J61" s="191">
        <v>44561</v>
      </c>
      <c r="K61" s="7" t="s">
        <v>12</v>
      </c>
      <c r="L61" s="166" t="s">
        <v>5256</v>
      </c>
      <c r="M61" s="7" t="s">
        <v>11</v>
      </c>
      <c r="N61" s="7" t="s">
        <v>2700</v>
      </c>
    </row>
    <row r="62" spans="1:14" ht="145.19999999999999" x14ac:dyDescent="0.3">
      <c r="A62" s="7">
        <f t="shared" si="1"/>
        <v>56</v>
      </c>
      <c r="B62" s="178" t="s">
        <v>5085</v>
      </c>
      <c r="C62" s="7" t="s">
        <v>5257</v>
      </c>
      <c r="D62" s="7" t="s">
        <v>5258</v>
      </c>
      <c r="E62" s="80" t="s">
        <v>5255</v>
      </c>
      <c r="F62" s="13">
        <v>16888806</v>
      </c>
      <c r="G62" s="13">
        <v>16888806</v>
      </c>
      <c r="H62" s="13">
        <f t="shared" si="2"/>
        <v>33777612</v>
      </c>
      <c r="I62" s="7" t="s">
        <v>20</v>
      </c>
      <c r="J62" s="191">
        <v>44561</v>
      </c>
      <c r="K62" s="7" t="s">
        <v>12</v>
      </c>
      <c r="L62" s="166" t="s">
        <v>5259</v>
      </c>
      <c r="M62" s="7" t="s">
        <v>11</v>
      </c>
      <c r="N62" s="7" t="s">
        <v>2700</v>
      </c>
    </row>
    <row r="63" spans="1:14" ht="158.4" x14ac:dyDescent="0.3">
      <c r="A63" s="7">
        <f t="shared" si="1"/>
        <v>57</v>
      </c>
      <c r="B63" s="178" t="s">
        <v>5085</v>
      </c>
      <c r="C63" s="7" t="s">
        <v>5260</v>
      </c>
      <c r="D63" s="7" t="s">
        <v>5261</v>
      </c>
      <c r="E63" s="80" t="s">
        <v>5251</v>
      </c>
      <c r="F63" s="13">
        <v>18724662</v>
      </c>
      <c r="G63" s="13">
        <v>18724662</v>
      </c>
      <c r="H63" s="13">
        <f t="shared" si="2"/>
        <v>37449324</v>
      </c>
      <c r="I63" s="7" t="s">
        <v>20</v>
      </c>
      <c r="J63" s="191">
        <v>44561</v>
      </c>
      <c r="K63" s="7" t="s">
        <v>12</v>
      </c>
      <c r="L63" s="166" t="s">
        <v>5262</v>
      </c>
      <c r="M63" s="7" t="s">
        <v>11</v>
      </c>
      <c r="N63" s="7" t="s">
        <v>2700</v>
      </c>
    </row>
    <row r="64" spans="1:14" ht="158.4" x14ac:dyDescent="0.3">
      <c r="A64" s="7">
        <f t="shared" si="1"/>
        <v>58</v>
      </c>
      <c r="B64" s="178" t="s">
        <v>5085</v>
      </c>
      <c r="C64" s="7" t="s">
        <v>5263</v>
      </c>
      <c r="D64" s="7" t="s">
        <v>5264</v>
      </c>
      <c r="E64" s="80" t="s">
        <v>5265</v>
      </c>
      <c r="F64" s="13">
        <v>12457122</v>
      </c>
      <c r="G64" s="13">
        <v>12457122</v>
      </c>
      <c r="H64" s="13">
        <f t="shared" si="2"/>
        <v>24914244</v>
      </c>
      <c r="I64" s="7" t="s">
        <v>20</v>
      </c>
      <c r="J64" s="191">
        <v>44561</v>
      </c>
      <c r="K64" s="7" t="s">
        <v>12</v>
      </c>
      <c r="L64" s="166" t="s">
        <v>5266</v>
      </c>
      <c r="M64" s="7" t="s">
        <v>11</v>
      </c>
      <c r="N64" s="7" t="s">
        <v>2700</v>
      </c>
    </row>
    <row r="65" spans="1:14" ht="145.19999999999999" x14ac:dyDescent="0.3">
      <c r="A65" s="7">
        <f t="shared" si="1"/>
        <v>59</v>
      </c>
      <c r="B65" s="178" t="s">
        <v>5085</v>
      </c>
      <c r="C65" s="7" t="s">
        <v>5267</v>
      </c>
      <c r="D65" s="7" t="s">
        <v>5268</v>
      </c>
      <c r="E65" s="80" t="s">
        <v>5255</v>
      </c>
      <c r="F65" s="13">
        <v>16888806</v>
      </c>
      <c r="G65" s="13">
        <v>16888806</v>
      </c>
      <c r="H65" s="13">
        <f t="shared" si="2"/>
        <v>33777612</v>
      </c>
      <c r="I65" s="7" t="s">
        <v>20</v>
      </c>
      <c r="J65" s="191">
        <v>44561</v>
      </c>
      <c r="K65" s="7" t="s">
        <v>12</v>
      </c>
      <c r="L65" s="166" t="s">
        <v>5269</v>
      </c>
      <c r="M65" s="7" t="s">
        <v>11</v>
      </c>
      <c r="N65" s="7" t="s">
        <v>2700</v>
      </c>
    </row>
    <row r="66" spans="1:14" ht="158.4" x14ac:dyDescent="0.3">
      <c r="A66" s="7">
        <f t="shared" si="1"/>
        <v>60</v>
      </c>
      <c r="B66" s="178" t="s">
        <v>5085</v>
      </c>
      <c r="C66" s="7" t="s">
        <v>5270</v>
      </c>
      <c r="D66" s="7" t="s">
        <v>5271</v>
      </c>
      <c r="E66" s="80" t="s">
        <v>5251</v>
      </c>
      <c r="F66" s="13">
        <v>18724662</v>
      </c>
      <c r="G66" s="13">
        <v>18724662</v>
      </c>
      <c r="H66" s="13">
        <f t="shared" si="2"/>
        <v>37449324</v>
      </c>
      <c r="I66" s="7" t="s">
        <v>20</v>
      </c>
      <c r="J66" s="191">
        <v>44561</v>
      </c>
      <c r="K66" s="7" t="s">
        <v>12</v>
      </c>
      <c r="L66" s="166" t="s">
        <v>5272</v>
      </c>
      <c r="M66" s="7" t="s">
        <v>11</v>
      </c>
      <c r="N66" s="7" t="s">
        <v>2700</v>
      </c>
    </row>
    <row r="67" spans="1:14" ht="145.19999999999999" x14ac:dyDescent="0.3">
      <c r="A67" s="7">
        <f t="shared" si="1"/>
        <v>61</v>
      </c>
      <c r="B67" s="178" t="s">
        <v>5085</v>
      </c>
      <c r="C67" s="7" t="s">
        <v>5273</v>
      </c>
      <c r="D67" s="7" t="s">
        <v>5274</v>
      </c>
      <c r="E67" s="80" t="s">
        <v>5255</v>
      </c>
      <c r="F67" s="13">
        <v>16888806</v>
      </c>
      <c r="G67" s="13">
        <v>16888806</v>
      </c>
      <c r="H67" s="13">
        <f t="shared" si="2"/>
        <v>33777612</v>
      </c>
      <c r="I67" s="7" t="s">
        <v>20</v>
      </c>
      <c r="J67" s="191">
        <v>44561</v>
      </c>
      <c r="K67" s="7" t="s">
        <v>12</v>
      </c>
      <c r="L67" s="166" t="s">
        <v>5275</v>
      </c>
      <c r="M67" s="7" t="s">
        <v>11</v>
      </c>
      <c r="N67" s="7" t="s">
        <v>2700</v>
      </c>
    </row>
    <row r="68" spans="1:14" ht="158.4" x14ac:dyDescent="0.3">
      <c r="A68" s="7">
        <f t="shared" si="1"/>
        <v>62</v>
      </c>
      <c r="B68" s="178" t="s">
        <v>5085</v>
      </c>
      <c r="C68" s="7" t="s">
        <v>5280</v>
      </c>
      <c r="D68" s="7" t="s">
        <v>5281</v>
      </c>
      <c r="E68" s="80" t="s">
        <v>5251</v>
      </c>
      <c r="F68" s="13">
        <v>18724662</v>
      </c>
      <c r="G68" s="13">
        <v>18724662</v>
      </c>
      <c r="H68" s="13">
        <f t="shared" si="2"/>
        <v>37449324</v>
      </c>
      <c r="I68" s="7" t="s">
        <v>20</v>
      </c>
      <c r="J68" s="191">
        <v>44561</v>
      </c>
      <c r="K68" s="7" t="s">
        <v>12</v>
      </c>
      <c r="L68" s="166" t="s">
        <v>5282</v>
      </c>
      <c r="M68" s="7" t="s">
        <v>11</v>
      </c>
      <c r="N68" s="7" t="s">
        <v>2700</v>
      </c>
    </row>
    <row r="69" spans="1:14" ht="145.19999999999999" x14ac:dyDescent="0.3">
      <c r="A69" s="7">
        <f t="shared" si="1"/>
        <v>63</v>
      </c>
      <c r="B69" s="178" t="s">
        <v>5085</v>
      </c>
      <c r="C69" s="7" t="s">
        <v>5519</v>
      </c>
      <c r="D69" s="288" t="s">
        <v>5520</v>
      </c>
      <c r="E69" s="80" t="s">
        <v>5521</v>
      </c>
      <c r="F69" s="13">
        <v>8444403</v>
      </c>
      <c r="G69" s="13">
        <v>5629602</v>
      </c>
      <c r="H69" s="13">
        <f t="shared" si="2"/>
        <v>14074005</v>
      </c>
      <c r="I69" s="7" t="s">
        <v>20</v>
      </c>
      <c r="J69" s="191">
        <v>44439</v>
      </c>
      <c r="K69" s="7" t="s">
        <v>12</v>
      </c>
      <c r="L69" s="166" t="s">
        <v>5522</v>
      </c>
      <c r="M69" s="7" t="s">
        <v>11</v>
      </c>
      <c r="N69" s="7" t="s">
        <v>2700</v>
      </c>
    </row>
    <row r="70" spans="1:14" ht="158.4" x14ac:dyDescent="0.3">
      <c r="A70" s="7">
        <f t="shared" si="1"/>
        <v>64</v>
      </c>
      <c r="B70" s="178" t="s">
        <v>5085</v>
      </c>
      <c r="C70" s="7" t="s">
        <v>5283</v>
      </c>
      <c r="D70" s="7" t="s">
        <v>5284</v>
      </c>
      <c r="E70" s="80" t="s">
        <v>5251</v>
      </c>
      <c r="F70" s="13">
        <v>18724662</v>
      </c>
      <c r="G70" s="13">
        <v>18724662</v>
      </c>
      <c r="H70" s="13">
        <f t="shared" si="2"/>
        <v>37449324</v>
      </c>
      <c r="I70" s="7" t="s">
        <v>20</v>
      </c>
      <c r="J70" s="191">
        <v>44561</v>
      </c>
      <c r="K70" s="7" t="s">
        <v>12</v>
      </c>
      <c r="L70" s="166" t="s">
        <v>5285</v>
      </c>
      <c r="M70" s="7" t="s">
        <v>11</v>
      </c>
      <c r="N70" s="7" t="s">
        <v>2700</v>
      </c>
    </row>
    <row r="71" spans="1:14" ht="158.4" x14ac:dyDescent="0.3">
      <c r="A71" s="7">
        <f t="shared" si="1"/>
        <v>65</v>
      </c>
      <c r="B71" s="178" t="s">
        <v>5085</v>
      </c>
      <c r="C71" s="7" t="s">
        <v>5295</v>
      </c>
      <c r="D71" s="7" t="s">
        <v>5296</v>
      </c>
      <c r="E71" s="80" t="s">
        <v>5251</v>
      </c>
      <c r="F71" s="13">
        <v>18724662</v>
      </c>
      <c r="G71" s="13">
        <v>18724662</v>
      </c>
      <c r="H71" s="13">
        <f t="shared" ref="H71:H102" si="3">F71+G71</f>
        <v>37449324</v>
      </c>
      <c r="I71" s="7" t="s">
        <v>20</v>
      </c>
      <c r="J71" s="191">
        <v>44561</v>
      </c>
      <c r="K71" s="7" t="s">
        <v>12</v>
      </c>
      <c r="L71" s="166" t="s">
        <v>5297</v>
      </c>
      <c r="M71" s="7" t="s">
        <v>11</v>
      </c>
      <c r="N71" s="7" t="s">
        <v>2700</v>
      </c>
    </row>
    <row r="72" spans="1:14" ht="158.4" x14ac:dyDescent="0.3">
      <c r="A72" s="7">
        <f t="shared" si="1"/>
        <v>66</v>
      </c>
      <c r="B72" s="178" t="s">
        <v>5085</v>
      </c>
      <c r="C72" s="7" t="s">
        <v>5286</v>
      </c>
      <c r="D72" s="7" t="s">
        <v>5287</v>
      </c>
      <c r="E72" s="80" t="s">
        <v>5251</v>
      </c>
      <c r="F72" s="13">
        <v>18724662</v>
      </c>
      <c r="G72" s="13">
        <v>18724662</v>
      </c>
      <c r="H72" s="13">
        <f t="shared" si="3"/>
        <v>37449324</v>
      </c>
      <c r="I72" s="7" t="s">
        <v>20</v>
      </c>
      <c r="J72" s="191">
        <v>44561</v>
      </c>
      <c r="K72" s="7" t="s">
        <v>12</v>
      </c>
      <c r="L72" s="166" t="s">
        <v>5288</v>
      </c>
      <c r="M72" s="7" t="s">
        <v>11</v>
      </c>
      <c r="N72" s="7" t="s">
        <v>2700</v>
      </c>
    </row>
    <row r="73" spans="1:14" ht="158.4" x14ac:dyDescent="0.3">
      <c r="A73" s="7">
        <f t="shared" ref="A73:A136" si="4">+A72+1</f>
        <v>67</v>
      </c>
      <c r="B73" s="178" t="s">
        <v>5085</v>
      </c>
      <c r="C73" s="7" t="s">
        <v>5289</v>
      </c>
      <c r="D73" s="7" t="s">
        <v>5290</v>
      </c>
      <c r="E73" s="80" t="s">
        <v>5251</v>
      </c>
      <c r="F73" s="13">
        <v>18724662</v>
      </c>
      <c r="G73" s="13">
        <v>18724662</v>
      </c>
      <c r="H73" s="13">
        <f t="shared" si="3"/>
        <v>37449324</v>
      </c>
      <c r="I73" s="7" t="s">
        <v>20</v>
      </c>
      <c r="J73" s="191">
        <v>44561</v>
      </c>
      <c r="K73" s="7" t="s">
        <v>12</v>
      </c>
      <c r="L73" s="166" t="s">
        <v>5291</v>
      </c>
      <c r="M73" s="7" t="s">
        <v>11</v>
      </c>
      <c r="N73" s="7" t="s">
        <v>2700</v>
      </c>
    </row>
    <row r="74" spans="1:14" ht="145.19999999999999" x14ac:dyDescent="0.3">
      <c r="A74" s="7">
        <f t="shared" si="4"/>
        <v>68</v>
      </c>
      <c r="B74" s="178" t="s">
        <v>5085</v>
      </c>
      <c r="C74" s="7" t="s">
        <v>5292</v>
      </c>
      <c r="D74" s="7" t="s">
        <v>5293</v>
      </c>
      <c r="E74" s="80" t="s">
        <v>5255</v>
      </c>
      <c r="F74" s="13">
        <v>12457122</v>
      </c>
      <c r="G74" s="13">
        <v>12457122</v>
      </c>
      <c r="H74" s="13">
        <f t="shared" si="3"/>
        <v>24914244</v>
      </c>
      <c r="I74" s="7" t="s">
        <v>20</v>
      </c>
      <c r="J74" s="191">
        <v>44561</v>
      </c>
      <c r="K74" s="7" t="s">
        <v>12</v>
      </c>
      <c r="L74" s="166" t="s">
        <v>5294</v>
      </c>
      <c r="M74" s="7" t="s">
        <v>11</v>
      </c>
      <c r="N74" s="7" t="s">
        <v>2700</v>
      </c>
    </row>
    <row r="75" spans="1:14" s="4" customFormat="1" ht="66" x14ac:dyDescent="0.3">
      <c r="A75" s="7">
        <f t="shared" si="4"/>
        <v>69</v>
      </c>
      <c r="B75" s="178" t="s">
        <v>5085</v>
      </c>
      <c r="C75" s="7" t="s">
        <v>5302</v>
      </c>
      <c r="D75" s="7" t="s">
        <v>5303</v>
      </c>
      <c r="E75" s="80" t="s">
        <v>5304</v>
      </c>
      <c r="F75" s="13">
        <v>12483108</v>
      </c>
      <c r="G75" s="13">
        <v>24966216</v>
      </c>
      <c r="H75" s="13">
        <f t="shared" si="3"/>
        <v>37449324</v>
      </c>
      <c r="I75" s="7" t="s">
        <v>20</v>
      </c>
      <c r="J75" s="191">
        <v>44561</v>
      </c>
      <c r="K75" s="7" t="s">
        <v>12</v>
      </c>
      <c r="L75" s="166" t="s">
        <v>5305</v>
      </c>
      <c r="M75" s="7" t="s">
        <v>11</v>
      </c>
      <c r="N75" s="7" t="s">
        <v>2700</v>
      </c>
    </row>
    <row r="76" spans="1:14" s="4" customFormat="1" ht="66" x14ac:dyDescent="0.3">
      <c r="A76" s="7">
        <f t="shared" si="4"/>
        <v>70</v>
      </c>
      <c r="B76" s="178" t="s">
        <v>5085</v>
      </c>
      <c r="C76" s="7" t="s">
        <v>5333</v>
      </c>
      <c r="D76" s="7" t="s">
        <v>5334</v>
      </c>
      <c r="E76" s="80" t="s">
        <v>5335</v>
      </c>
      <c r="F76" s="13">
        <v>12483108</v>
      </c>
      <c r="G76" s="13">
        <v>6241554</v>
      </c>
      <c r="H76" s="13">
        <f t="shared" si="3"/>
        <v>18724662</v>
      </c>
      <c r="I76" s="7" t="s">
        <v>20</v>
      </c>
      <c r="J76" s="191">
        <v>44377</v>
      </c>
      <c r="K76" s="7" t="s">
        <v>12</v>
      </c>
      <c r="L76" s="166" t="s">
        <v>5336</v>
      </c>
      <c r="M76" s="7" t="s">
        <v>11</v>
      </c>
      <c r="N76" s="7" t="s">
        <v>2700</v>
      </c>
    </row>
    <row r="77" spans="1:14" s="4" customFormat="1" ht="52.8" x14ac:dyDescent="0.3">
      <c r="A77" s="7">
        <f t="shared" si="4"/>
        <v>71</v>
      </c>
      <c r="B77" s="178" t="s">
        <v>5085</v>
      </c>
      <c r="C77" s="7" t="s">
        <v>5306</v>
      </c>
      <c r="D77" s="7" t="s">
        <v>5307</v>
      </c>
      <c r="E77" s="80" t="s">
        <v>5308</v>
      </c>
      <c r="F77" s="13">
        <v>11259204</v>
      </c>
      <c r="G77" s="13">
        <v>22518408</v>
      </c>
      <c r="H77" s="13">
        <f t="shared" si="3"/>
        <v>33777612</v>
      </c>
      <c r="I77" s="7" t="s">
        <v>20</v>
      </c>
      <c r="J77" s="191">
        <v>44561</v>
      </c>
      <c r="K77" s="7" t="s">
        <v>12</v>
      </c>
      <c r="L77" s="166" t="s">
        <v>5309</v>
      </c>
      <c r="M77" s="7" t="s">
        <v>11</v>
      </c>
      <c r="N77" s="7" t="s">
        <v>2700</v>
      </c>
    </row>
    <row r="78" spans="1:14" s="4" customFormat="1" ht="39.6" x14ac:dyDescent="0.3">
      <c r="A78" s="7">
        <f t="shared" si="4"/>
        <v>72</v>
      </c>
      <c r="B78" s="178" t="s">
        <v>5085</v>
      </c>
      <c r="C78" s="7" t="s">
        <v>5314</v>
      </c>
      <c r="D78" s="7" t="s">
        <v>5315</v>
      </c>
      <c r="E78" s="80" t="s">
        <v>5316</v>
      </c>
      <c r="F78" s="13">
        <v>8304748</v>
      </c>
      <c r="G78" s="13">
        <v>4152374</v>
      </c>
      <c r="H78" s="13">
        <f t="shared" si="3"/>
        <v>12457122</v>
      </c>
      <c r="I78" s="7" t="s">
        <v>20</v>
      </c>
      <c r="J78" s="191">
        <v>44377</v>
      </c>
      <c r="K78" s="7" t="s">
        <v>12</v>
      </c>
      <c r="L78" s="166" t="s">
        <v>5317</v>
      </c>
      <c r="M78" s="7" t="s">
        <v>11</v>
      </c>
      <c r="N78" s="7" t="s">
        <v>2700</v>
      </c>
    </row>
    <row r="79" spans="1:14" s="4" customFormat="1" ht="66" x14ac:dyDescent="0.3">
      <c r="A79" s="7">
        <f t="shared" si="4"/>
        <v>73</v>
      </c>
      <c r="B79" s="178" t="s">
        <v>5085</v>
      </c>
      <c r="C79" s="7" t="s">
        <v>5410</v>
      </c>
      <c r="D79" s="7" t="s">
        <v>5411</v>
      </c>
      <c r="E79" s="80" t="s">
        <v>5412</v>
      </c>
      <c r="F79" s="13">
        <v>45000000</v>
      </c>
      <c r="G79" s="13">
        <v>54000000</v>
      </c>
      <c r="H79" s="13">
        <f t="shared" si="3"/>
        <v>99000000</v>
      </c>
      <c r="I79" s="7" t="s">
        <v>20</v>
      </c>
      <c r="J79" s="191">
        <v>44561</v>
      </c>
      <c r="K79" s="7" t="s">
        <v>12</v>
      </c>
      <c r="L79" s="166" t="s">
        <v>5413</v>
      </c>
      <c r="M79" s="7" t="s">
        <v>11</v>
      </c>
      <c r="N79" s="7" t="s">
        <v>2700</v>
      </c>
    </row>
    <row r="80" spans="1:14" s="4" customFormat="1" ht="92.4" x14ac:dyDescent="0.3">
      <c r="A80" s="7">
        <f t="shared" si="4"/>
        <v>74</v>
      </c>
      <c r="B80" s="178" t="s">
        <v>5085</v>
      </c>
      <c r="C80" s="7" t="s">
        <v>5091</v>
      </c>
      <c r="D80" s="7" t="s">
        <v>5092</v>
      </c>
      <c r="E80" s="80" t="s">
        <v>5093</v>
      </c>
      <c r="F80" s="13">
        <v>35604000</v>
      </c>
      <c r="G80" s="13">
        <v>35604000</v>
      </c>
      <c r="H80" s="13">
        <f t="shared" si="3"/>
        <v>71208000</v>
      </c>
      <c r="I80" s="7" t="s">
        <v>20</v>
      </c>
      <c r="J80" s="191">
        <v>44561</v>
      </c>
      <c r="K80" s="7" t="s">
        <v>12</v>
      </c>
      <c r="L80" s="166" t="s">
        <v>5094</v>
      </c>
      <c r="M80" s="7" t="s">
        <v>11</v>
      </c>
      <c r="N80" s="7" t="s">
        <v>2700</v>
      </c>
    </row>
    <row r="81" spans="1:14" s="4" customFormat="1" ht="132" x14ac:dyDescent="0.3">
      <c r="A81" s="7">
        <f t="shared" si="4"/>
        <v>75</v>
      </c>
      <c r="B81" s="178" t="s">
        <v>5085</v>
      </c>
      <c r="C81" s="7" t="s">
        <v>5337</v>
      </c>
      <c r="D81" s="7" t="s">
        <v>5338</v>
      </c>
      <c r="E81" s="80" t="s">
        <v>5339</v>
      </c>
      <c r="F81" s="13">
        <v>12000000</v>
      </c>
      <c r="G81" s="13">
        <v>0</v>
      </c>
      <c r="H81" s="13">
        <f t="shared" si="3"/>
        <v>12000000</v>
      </c>
      <c r="I81" s="7" t="s">
        <v>20</v>
      </c>
      <c r="J81" s="192">
        <v>44281</v>
      </c>
      <c r="K81" s="7" t="s">
        <v>12</v>
      </c>
      <c r="L81" s="166" t="s">
        <v>5340</v>
      </c>
      <c r="M81" s="7" t="s">
        <v>11</v>
      </c>
      <c r="N81" s="7" t="s">
        <v>2700</v>
      </c>
    </row>
    <row r="82" spans="1:14" s="4" customFormat="1" ht="92.4" x14ac:dyDescent="0.3">
      <c r="A82" s="7">
        <f t="shared" si="4"/>
        <v>76</v>
      </c>
      <c r="B82" s="178" t="s">
        <v>5085</v>
      </c>
      <c r="C82" s="7" t="s">
        <v>5087</v>
      </c>
      <c r="D82" s="7" t="s">
        <v>5088</v>
      </c>
      <c r="E82" s="80" t="s">
        <v>5089</v>
      </c>
      <c r="F82" s="13">
        <v>26268000</v>
      </c>
      <c r="G82" s="13">
        <v>26268000</v>
      </c>
      <c r="H82" s="13">
        <f t="shared" si="3"/>
        <v>52536000</v>
      </c>
      <c r="I82" s="7" t="s">
        <v>20</v>
      </c>
      <c r="J82" s="191">
        <v>44561</v>
      </c>
      <c r="K82" s="7" t="s">
        <v>12</v>
      </c>
      <c r="L82" s="166" t="s">
        <v>5090</v>
      </c>
      <c r="M82" s="7" t="s">
        <v>11</v>
      </c>
      <c r="N82" s="7" t="s">
        <v>2700</v>
      </c>
    </row>
    <row r="83" spans="1:14" s="4" customFormat="1" ht="105.6" x14ac:dyDescent="0.3">
      <c r="A83" s="7">
        <f t="shared" si="4"/>
        <v>77</v>
      </c>
      <c r="B83" s="178" t="s">
        <v>5085</v>
      </c>
      <c r="C83" s="7" t="s">
        <v>5099</v>
      </c>
      <c r="D83" s="288" t="s">
        <v>5100</v>
      </c>
      <c r="E83" s="80" t="s">
        <v>5101</v>
      </c>
      <c r="F83" s="13">
        <v>3328205</v>
      </c>
      <c r="G83" s="13">
        <v>0</v>
      </c>
      <c r="H83" s="13">
        <f t="shared" si="3"/>
        <v>3328205</v>
      </c>
      <c r="I83" s="7" t="s">
        <v>20</v>
      </c>
      <c r="J83" s="191">
        <v>44228</v>
      </c>
      <c r="K83" s="7" t="s">
        <v>12</v>
      </c>
      <c r="L83" s="166" t="s">
        <v>680</v>
      </c>
      <c r="M83" s="7" t="s">
        <v>11</v>
      </c>
      <c r="N83" s="7" t="s">
        <v>2700</v>
      </c>
    </row>
    <row r="84" spans="1:14" s="4" customFormat="1" ht="39.6" x14ac:dyDescent="0.3">
      <c r="A84" s="7">
        <f t="shared" si="4"/>
        <v>78</v>
      </c>
      <c r="B84" s="178" t="s">
        <v>5085</v>
      </c>
      <c r="C84" s="7" t="s">
        <v>5095</v>
      </c>
      <c r="D84" s="7" t="s">
        <v>5096</v>
      </c>
      <c r="E84" s="80" t="s">
        <v>5097</v>
      </c>
      <c r="F84" s="13">
        <v>15832764</v>
      </c>
      <c r="G84" s="13">
        <v>15832764</v>
      </c>
      <c r="H84" s="13">
        <f t="shared" si="3"/>
        <v>31665528</v>
      </c>
      <c r="I84" s="7" t="s">
        <v>20</v>
      </c>
      <c r="J84" s="191">
        <v>44561</v>
      </c>
      <c r="K84" s="7" t="s">
        <v>12</v>
      </c>
      <c r="L84" s="166" t="s">
        <v>5098</v>
      </c>
      <c r="M84" s="7" t="s">
        <v>11</v>
      </c>
      <c r="N84" s="7" t="s">
        <v>2700</v>
      </c>
    </row>
    <row r="85" spans="1:14" s="4" customFormat="1" ht="39.6" x14ac:dyDescent="0.3">
      <c r="A85" s="7">
        <f t="shared" si="4"/>
        <v>79</v>
      </c>
      <c r="B85" s="178" t="s">
        <v>5085</v>
      </c>
      <c r="C85" s="7" t="s">
        <v>5341</v>
      </c>
      <c r="D85" s="7" t="s">
        <v>5342</v>
      </c>
      <c r="E85" s="80" t="s">
        <v>5320</v>
      </c>
      <c r="F85" s="13">
        <v>12457122</v>
      </c>
      <c r="G85" s="13">
        <v>12457122</v>
      </c>
      <c r="H85" s="13">
        <f t="shared" si="3"/>
        <v>24914244</v>
      </c>
      <c r="I85" s="7" t="s">
        <v>20</v>
      </c>
      <c r="J85" s="191">
        <v>44561</v>
      </c>
      <c r="K85" s="7" t="s">
        <v>12</v>
      </c>
      <c r="L85" s="166" t="s">
        <v>5343</v>
      </c>
      <c r="M85" s="7" t="s">
        <v>11</v>
      </c>
      <c r="N85" s="7" t="s">
        <v>2700</v>
      </c>
    </row>
    <row r="86" spans="1:14" s="4" customFormat="1" ht="52.8" x14ac:dyDescent="0.3">
      <c r="A86" s="7">
        <f t="shared" si="4"/>
        <v>80</v>
      </c>
      <c r="B86" s="178" t="s">
        <v>5085</v>
      </c>
      <c r="C86" s="7" t="s">
        <v>5310</v>
      </c>
      <c r="D86" s="7" t="s">
        <v>5311</v>
      </c>
      <c r="E86" s="80" t="s">
        <v>5312</v>
      </c>
      <c r="F86" s="13">
        <v>27000000</v>
      </c>
      <c r="G86" s="13">
        <v>27000000</v>
      </c>
      <c r="H86" s="13">
        <f t="shared" si="3"/>
        <v>54000000</v>
      </c>
      <c r="I86" s="7" t="s">
        <v>20</v>
      </c>
      <c r="J86" s="191">
        <v>44561</v>
      </c>
      <c r="K86" s="7" t="s">
        <v>12</v>
      </c>
      <c r="L86" s="166" t="s">
        <v>5313</v>
      </c>
      <c r="M86" s="7" t="s">
        <v>11</v>
      </c>
      <c r="N86" s="7" t="s">
        <v>2700</v>
      </c>
    </row>
    <row r="87" spans="1:14" s="4" customFormat="1" ht="39.6" x14ac:dyDescent="0.3">
      <c r="A87" s="7">
        <f t="shared" si="4"/>
        <v>81</v>
      </c>
      <c r="B87" s="178" t="s">
        <v>5085</v>
      </c>
      <c r="C87" s="7" t="s">
        <v>5318</v>
      </c>
      <c r="D87" s="7" t="s">
        <v>5319</v>
      </c>
      <c r="E87" s="80" t="s">
        <v>5320</v>
      </c>
      <c r="F87" s="13">
        <v>9463668</v>
      </c>
      <c r="G87" s="13">
        <v>9463668</v>
      </c>
      <c r="H87" s="13">
        <f t="shared" si="3"/>
        <v>18927336</v>
      </c>
      <c r="I87" s="7" t="s">
        <v>20</v>
      </c>
      <c r="J87" s="191">
        <v>44561</v>
      </c>
      <c r="K87" s="7" t="s">
        <v>12</v>
      </c>
      <c r="L87" s="166" t="s">
        <v>5321</v>
      </c>
      <c r="M87" s="7" t="s">
        <v>11</v>
      </c>
      <c r="N87" s="7" t="s">
        <v>2700</v>
      </c>
    </row>
    <row r="88" spans="1:14" s="4" customFormat="1" ht="118.8" x14ac:dyDescent="0.3">
      <c r="A88" s="7">
        <f t="shared" si="4"/>
        <v>82</v>
      </c>
      <c r="B88" s="178" t="s">
        <v>5085</v>
      </c>
      <c r="C88" s="7" t="s">
        <v>5329</v>
      </c>
      <c r="D88" s="7" t="s">
        <v>5330</v>
      </c>
      <c r="E88" s="80" t="s">
        <v>5331</v>
      </c>
      <c r="F88" s="13">
        <v>27000000</v>
      </c>
      <c r="G88" s="13">
        <v>27000000</v>
      </c>
      <c r="H88" s="13">
        <f t="shared" si="3"/>
        <v>54000000</v>
      </c>
      <c r="I88" s="7" t="s">
        <v>20</v>
      </c>
      <c r="J88" s="191">
        <v>44561</v>
      </c>
      <c r="K88" s="7" t="s">
        <v>12</v>
      </c>
      <c r="L88" s="166" t="s">
        <v>5332</v>
      </c>
      <c r="M88" s="7" t="s">
        <v>11</v>
      </c>
      <c r="N88" s="7" t="s">
        <v>2700</v>
      </c>
    </row>
    <row r="89" spans="1:14" s="4" customFormat="1" ht="52.8" x14ac:dyDescent="0.3">
      <c r="A89" s="7">
        <f t="shared" si="4"/>
        <v>83</v>
      </c>
      <c r="B89" s="178" t="s">
        <v>5085</v>
      </c>
      <c r="C89" s="7" t="s">
        <v>5406</v>
      </c>
      <c r="D89" s="7" t="s">
        <v>5407</v>
      </c>
      <c r="E89" s="80" t="s">
        <v>5408</v>
      </c>
      <c r="F89" s="13">
        <v>6750000</v>
      </c>
      <c r="G89" s="13">
        <v>0</v>
      </c>
      <c r="H89" s="13">
        <f t="shared" si="3"/>
        <v>6750000</v>
      </c>
      <c r="I89" s="7" t="s">
        <v>20</v>
      </c>
      <c r="J89" s="191">
        <v>44255</v>
      </c>
      <c r="K89" s="7" t="s">
        <v>12</v>
      </c>
      <c r="L89" s="166" t="s">
        <v>5409</v>
      </c>
      <c r="M89" s="7" t="s">
        <v>11</v>
      </c>
      <c r="N89" s="7" t="s">
        <v>2700</v>
      </c>
    </row>
    <row r="90" spans="1:14" s="4" customFormat="1" ht="92.4" x14ac:dyDescent="0.3">
      <c r="A90" s="7">
        <f t="shared" si="4"/>
        <v>84</v>
      </c>
      <c r="B90" s="178" t="s">
        <v>5085</v>
      </c>
      <c r="C90" s="7" t="s">
        <v>5298</v>
      </c>
      <c r="D90" s="7" t="s">
        <v>5299</v>
      </c>
      <c r="E90" s="80" t="s">
        <v>5300</v>
      </c>
      <c r="F90" s="13">
        <v>22482000</v>
      </c>
      <c r="G90" s="13">
        <v>22482000</v>
      </c>
      <c r="H90" s="13">
        <f t="shared" si="3"/>
        <v>44964000</v>
      </c>
      <c r="I90" s="7" t="s">
        <v>20</v>
      </c>
      <c r="J90" s="191">
        <v>44561</v>
      </c>
      <c r="K90" s="7" t="s">
        <v>12</v>
      </c>
      <c r="L90" s="166" t="s">
        <v>5301</v>
      </c>
      <c r="M90" s="7" t="s">
        <v>11</v>
      </c>
      <c r="N90" s="7" t="s">
        <v>2700</v>
      </c>
    </row>
    <row r="91" spans="1:14" s="4" customFormat="1" ht="92.4" x14ac:dyDescent="0.3">
      <c r="A91" s="7">
        <f t="shared" si="4"/>
        <v>85</v>
      </c>
      <c r="B91" s="178" t="s">
        <v>5085</v>
      </c>
      <c r="C91" s="7" t="s">
        <v>5322</v>
      </c>
      <c r="D91" s="7" t="s">
        <v>5323</v>
      </c>
      <c r="E91" s="80" t="s">
        <v>5300</v>
      </c>
      <c r="F91" s="13">
        <v>22482000</v>
      </c>
      <c r="G91" s="13">
        <v>0</v>
      </c>
      <c r="H91" s="13">
        <f t="shared" si="3"/>
        <v>22482000</v>
      </c>
      <c r="I91" s="7" t="s">
        <v>20</v>
      </c>
      <c r="J91" s="191">
        <v>44377</v>
      </c>
      <c r="K91" s="7" t="s">
        <v>12</v>
      </c>
      <c r="L91" s="166" t="s">
        <v>5324</v>
      </c>
      <c r="M91" s="7" t="s">
        <v>11</v>
      </c>
      <c r="N91" s="7" t="s">
        <v>2700</v>
      </c>
    </row>
    <row r="92" spans="1:14" s="4" customFormat="1" ht="52.8" x14ac:dyDescent="0.3">
      <c r="A92" s="7">
        <f t="shared" si="4"/>
        <v>86</v>
      </c>
      <c r="B92" s="178" t="s">
        <v>5085</v>
      </c>
      <c r="C92" s="7" t="s">
        <v>5325</v>
      </c>
      <c r="D92" s="7" t="s">
        <v>5326</v>
      </c>
      <c r="E92" s="80" t="s">
        <v>5327</v>
      </c>
      <c r="F92" s="13">
        <v>12457122</v>
      </c>
      <c r="G92" s="13">
        <v>12457122</v>
      </c>
      <c r="H92" s="13">
        <f t="shared" si="3"/>
        <v>24914244</v>
      </c>
      <c r="I92" s="7" t="s">
        <v>20</v>
      </c>
      <c r="J92" s="191">
        <v>44462</v>
      </c>
      <c r="K92" s="7" t="s">
        <v>12</v>
      </c>
      <c r="L92" s="166" t="s">
        <v>5328</v>
      </c>
      <c r="M92" s="7" t="s">
        <v>11</v>
      </c>
      <c r="N92" s="7" t="s">
        <v>2700</v>
      </c>
    </row>
    <row r="93" spans="1:14" s="4" customFormat="1" ht="118.8" x14ac:dyDescent="0.3">
      <c r="A93" s="7">
        <f t="shared" si="4"/>
        <v>87</v>
      </c>
      <c r="B93" s="178" t="s">
        <v>5085</v>
      </c>
      <c r="C93" s="7" t="s">
        <v>5276</v>
      </c>
      <c r="D93" s="7" t="s">
        <v>5277</v>
      </c>
      <c r="E93" s="80" t="s">
        <v>5278</v>
      </c>
      <c r="F93" s="13">
        <v>12457122</v>
      </c>
      <c r="G93" s="13">
        <v>12457122</v>
      </c>
      <c r="H93" s="13">
        <f t="shared" si="3"/>
        <v>24914244</v>
      </c>
      <c r="I93" s="7" t="s">
        <v>20</v>
      </c>
      <c r="J93" s="191">
        <v>44561</v>
      </c>
      <c r="K93" s="7" t="s">
        <v>12</v>
      </c>
      <c r="L93" s="166" t="s">
        <v>5279</v>
      </c>
      <c r="M93" s="7" t="s">
        <v>11</v>
      </c>
      <c r="N93" s="7" t="s">
        <v>2700</v>
      </c>
    </row>
    <row r="94" spans="1:14" s="4" customFormat="1" ht="118.8" x14ac:dyDescent="0.3">
      <c r="A94" s="7">
        <f t="shared" si="4"/>
        <v>88</v>
      </c>
      <c r="B94" s="178" t="s">
        <v>5085</v>
      </c>
      <c r="C94" s="7" t="s">
        <v>5344</v>
      </c>
      <c r="D94" s="7" t="s">
        <v>5345</v>
      </c>
      <c r="E94" s="80" t="s">
        <v>5208</v>
      </c>
      <c r="F94" s="13">
        <v>17976228</v>
      </c>
      <c r="G94" s="13">
        <v>17976228</v>
      </c>
      <c r="H94" s="13">
        <f t="shared" si="3"/>
        <v>35952456</v>
      </c>
      <c r="I94" s="7" t="s">
        <v>20</v>
      </c>
      <c r="J94" s="191">
        <v>44561</v>
      </c>
      <c r="K94" s="7" t="s">
        <v>12</v>
      </c>
      <c r="L94" s="166" t="s">
        <v>5346</v>
      </c>
      <c r="M94" s="7" t="s">
        <v>11</v>
      </c>
      <c r="N94" s="7" t="s">
        <v>2700</v>
      </c>
    </row>
    <row r="95" spans="1:14" s="4" customFormat="1" ht="132" x14ac:dyDescent="0.3">
      <c r="A95" s="7">
        <f t="shared" si="4"/>
        <v>89</v>
      </c>
      <c r="B95" s="178" t="s">
        <v>5085</v>
      </c>
      <c r="C95" s="7" t="s">
        <v>5350</v>
      </c>
      <c r="D95" s="7" t="s">
        <v>5351</v>
      </c>
      <c r="E95" s="80" t="s">
        <v>5352</v>
      </c>
      <c r="F95" s="13">
        <v>17976228</v>
      </c>
      <c r="G95" s="13">
        <v>17976228</v>
      </c>
      <c r="H95" s="13">
        <f t="shared" si="3"/>
        <v>35952456</v>
      </c>
      <c r="I95" s="7" t="s">
        <v>20</v>
      </c>
      <c r="J95" s="191">
        <v>44561</v>
      </c>
      <c r="K95" s="7" t="s">
        <v>12</v>
      </c>
      <c r="L95" s="166" t="s">
        <v>5353</v>
      </c>
      <c r="M95" s="7" t="s">
        <v>11</v>
      </c>
      <c r="N95" s="7" t="s">
        <v>2700</v>
      </c>
    </row>
    <row r="96" spans="1:14" s="4" customFormat="1" ht="39.6" x14ac:dyDescent="0.3">
      <c r="A96" s="7">
        <f t="shared" si="4"/>
        <v>90</v>
      </c>
      <c r="B96" s="178" t="s">
        <v>5085</v>
      </c>
      <c r="C96" s="7" t="s">
        <v>5347</v>
      </c>
      <c r="D96" s="7" t="s">
        <v>5348</v>
      </c>
      <c r="E96" s="80" t="s">
        <v>5320</v>
      </c>
      <c r="F96" s="13">
        <v>15832764</v>
      </c>
      <c r="G96" s="13">
        <v>15832764</v>
      </c>
      <c r="H96" s="13">
        <f t="shared" si="3"/>
        <v>31665528</v>
      </c>
      <c r="I96" s="7" t="s">
        <v>20</v>
      </c>
      <c r="J96" s="191">
        <v>44561</v>
      </c>
      <c r="K96" s="7" t="s">
        <v>12</v>
      </c>
      <c r="L96" s="166" t="s">
        <v>5349</v>
      </c>
      <c r="M96" s="7" t="s">
        <v>11</v>
      </c>
      <c r="N96" s="7" t="s">
        <v>2700</v>
      </c>
    </row>
    <row r="97" spans="1:14" s="4" customFormat="1" ht="39.6" x14ac:dyDescent="0.3">
      <c r="A97" s="7">
        <f t="shared" si="4"/>
        <v>91</v>
      </c>
      <c r="B97" s="178" t="s">
        <v>5085</v>
      </c>
      <c r="C97" s="7" t="s">
        <v>5357</v>
      </c>
      <c r="D97" s="7" t="s">
        <v>5358</v>
      </c>
      <c r="E97" s="80" t="s">
        <v>5320</v>
      </c>
      <c r="F97" s="13">
        <v>12457122</v>
      </c>
      <c r="G97" s="13">
        <v>12457122</v>
      </c>
      <c r="H97" s="13">
        <f t="shared" si="3"/>
        <v>24914244</v>
      </c>
      <c r="I97" s="7" t="s">
        <v>20</v>
      </c>
      <c r="J97" s="191">
        <v>44561</v>
      </c>
      <c r="K97" s="7" t="s">
        <v>12</v>
      </c>
      <c r="L97" s="166" t="s">
        <v>5359</v>
      </c>
      <c r="M97" s="7" t="s">
        <v>11</v>
      </c>
      <c r="N97" s="7" t="s">
        <v>2700</v>
      </c>
    </row>
    <row r="98" spans="1:14" s="4" customFormat="1" ht="39.6" x14ac:dyDescent="0.3">
      <c r="A98" s="7">
        <f t="shared" si="4"/>
        <v>92</v>
      </c>
      <c r="B98" s="178" t="s">
        <v>5085</v>
      </c>
      <c r="C98" s="7" t="s">
        <v>5360</v>
      </c>
      <c r="D98" s="288" t="s">
        <v>5361</v>
      </c>
      <c r="E98" s="80" t="s">
        <v>5320</v>
      </c>
      <c r="F98" s="13">
        <v>12457122</v>
      </c>
      <c r="G98" s="13">
        <v>4152374</v>
      </c>
      <c r="H98" s="13">
        <f t="shared" si="3"/>
        <v>16609496</v>
      </c>
      <c r="I98" s="7" t="s">
        <v>20</v>
      </c>
      <c r="J98" s="192">
        <v>44256</v>
      </c>
      <c r="K98" s="7" t="s">
        <v>12</v>
      </c>
      <c r="L98" s="166" t="s">
        <v>5362</v>
      </c>
      <c r="M98" s="7" t="s">
        <v>11</v>
      </c>
      <c r="N98" s="7" t="s">
        <v>2700</v>
      </c>
    </row>
    <row r="99" spans="1:14" s="4" customFormat="1" ht="39.6" x14ac:dyDescent="0.3">
      <c r="A99" s="7">
        <f t="shared" si="4"/>
        <v>93</v>
      </c>
      <c r="B99" s="178" t="s">
        <v>5085</v>
      </c>
      <c r="C99" s="7" t="s">
        <v>5354</v>
      </c>
      <c r="D99" s="7" t="s">
        <v>5355</v>
      </c>
      <c r="E99" s="80" t="s">
        <v>5320</v>
      </c>
      <c r="F99" s="13">
        <v>16888806</v>
      </c>
      <c r="G99" s="13">
        <v>16888806</v>
      </c>
      <c r="H99" s="13">
        <f t="shared" si="3"/>
        <v>33777612</v>
      </c>
      <c r="I99" s="7" t="s">
        <v>20</v>
      </c>
      <c r="J99" s="191">
        <v>44561</v>
      </c>
      <c r="K99" s="7" t="s">
        <v>12</v>
      </c>
      <c r="L99" s="166" t="s">
        <v>5356</v>
      </c>
      <c r="M99" s="7" t="s">
        <v>11</v>
      </c>
      <c r="N99" s="7" t="s">
        <v>2700</v>
      </c>
    </row>
    <row r="100" spans="1:14" s="4" customFormat="1" ht="118.8" x14ac:dyDescent="0.3">
      <c r="A100" s="7">
        <f t="shared" si="4"/>
        <v>94</v>
      </c>
      <c r="B100" s="178" t="s">
        <v>5085</v>
      </c>
      <c r="C100" s="7" t="s">
        <v>5370</v>
      </c>
      <c r="D100" s="7" t="s">
        <v>5371</v>
      </c>
      <c r="E100" s="80" t="s">
        <v>5208</v>
      </c>
      <c r="F100" s="13">
        <v>7801943</v>
      </c>
      <c r="G100" s="13">
        <v>0</v>
      </c>
      <c r="H100" s="13">
        <f t="shared" si="3"/>
        <v>7801943</v>
      </c>
      <c r="I100" s="7" t="s">
        <v>20</v>
      </c>
      <c r="J100" s="192">
        <v>44286</v>
      </c>
      <c r="K100" s="7" t="s">
        <v>12</v>
      </c>
      <c r="L100" s="166" t="s">
        <v>5372</v>
      </c>
      <c r="M100" s="7" t="s">
        <v>11</v>
      </c>
      <c r="N100" s="7" t="s">
        <v>2700</v>
      </c>
    </row>
    <row r="101" spans="1:14" ht="118.8" x14ac:dyDescent="0.3">
      <c r="A101" s="7">
        <f t="shared" si="4"/>
        <v>95</v>
      </c>
      <c r="B101" s="178" t="s">
        <v>5085</v>
      </c>
      <c r="C101" s="7" t="s">
        <v>5366</v>
      </c>
      <c r="D101" s="7" t="s">
        <v>5367</v>
      </c>
      <c r="E101" s="80" t="s">
        <v>5368</v>
      </c>
      <c r="F101" s="13">
        <v>7801943</v>
      </c>
      <c r="G101" s="13">
        <v>0</v>
      </c>
      <c r="H101" s="13">
        <f t="shared" si="3"/>
        <v>7801943</v>
      </c>
      <c r="I101" s="7" t="s">
        <v>20</v>
      </c>
      <c r="J101" s="192">
        <v>44286</v>
      </c>
      <c r="K101" s="7" t="s">
        <v>12</v>
      </c>
      <c r="L101" s="166" t="s">
        <v>5369</v>
      </c>
      <c r="M101" s="7" t="s">
        <v>11</v>
      </c>
      <c r="N101" s="7" t="s">
        <v>2700</v>
      </c>
    </row>
    <row r="102" spans="1:14" ht="105.6" x14ac:dyDescent="0.3">
      <c r="A102" s="7">
        <f t="shared" si="4"/>
        <v>96</v>
      </c>
      <c r="B102" s="178" t="s">
        <v>5085</v>
      </c>
      <c r="C102" s="7" t="s">
        <v>5421</v>
      </c>
      <c r="D102" s="7" t="s">
        <v>5422</v>
      </c>
      <c r="E102" s="80" t="s">
        <v>5101</v>
      </c>
      <c r="F102" s="13">
        <v>16641025</v>
      </c>
      <c r="G102" s="13">
        <v>19969230</v>
      </c>
      <c r="H102" s="13">
        <f t="shared" si="3"/>
        <v>36610255</v>
      </c>
      <c r="I102" s="7" t="s">
        <v>20</v>
      </c>
      <c r="J102" s="191">
        <v>44561</v>
      </c>
      <c r="K102" s="7" t="s">
        <v>12</v>
      </c>
      <c r="L102" s="166" t="s">
        <v>5423</v>
      </c>
      <c r="M102" s="7" t="s">
        <v>11</v>
      </c>
      <c r="N102" s="7" t="s">
        <v>2700</v>
      </c>
    </row>
    <row r="103" spans="1:14" ht="118.8" x14ac:dyDescent="0.3">
      <c r="A103" s="7">
        <f t="shared" si="4"/>
        <v>97</v>
      </c>
      <c r="B103" s="178" t="s">
        <v>5085</v>
      </c>
      <c r="C103" s="7" t="s">
        <v>5363</v>
      </c>
      <c r="D103" s="7" t="s">
        <v>5364</v>
      </c>
      <c r="E103" s="80" t="s">
        <v>5208</v>
      </c>
      <c r="F103" s="13">
        <v>7037002</v>
      </c>
      <c r="G103" s="13">
        <v>0</v>
      </c>
      <c r="H103" s="13">
        <f t="shared" ref="H103:H134" si="5">F103+G103</f>
        <v>7037002</v>
      </c>
      <c r="I103" s="7" t="s">
        <v>20</v>
      </c>
      <c r="J103" s="192">
        <v>44286</v>
      </c>
      <c r="K103" s="7" t="s">
        <v>12</v>
      </c>
      <c r="L103" s="166" t="s">
        <v>5365</v>
      </c>
      <c r="M103" s="7" t="s">
        <v>11</v>
      </c>
      <c r="N103" s="7" t="s">
        <v>2700</v>
      </c>
    </row>
    <row r="104" spans="1:14" ht="118.8" x14ac:dyDescent="0.3">
      <c r="A104" s="7">
        <f t="shared" si="4"/>
        <v>98</v>
      </c>
      <c r="B104" s="178" t="s">
        <v>5085</v>
      </c>
      <c r="C104" s="7" t="s">
        <v>5380</v>
      </c>
      <c r="D104" s="7" t="s">
        <v>5381</v>
      </c>
      <c r="E104" s="80" t="s">
        <v>5208</v>
      </c>
      <c r="F104" s="13">
        <v>7037003</v>
      </c>
      <c r="G104" s="13">
        <v>0</v>
      </c>
      <c r="H104" s="13">
        <f t="shared" si="5"/>
        <v>7037003</v>
      </c>
      <c r="I104" s="7" t="s">
        <v>20</v>
      </c>
      <c r="J104" s="192">
        <v>44286</v>
      </c>
      <c r="K104" s="7" t="s">
        <v>12</v>
      </c>
      <c r="L104" s="166" t="s">
        <v>5382</v>
      </c>
      <c r="M104" s="7" t="s">
        <v>11</v>
      </c>
      <c r="N104" s="7" t="s">
        <v>2700</v>
      </c>
    </row>
    <row r="105" spans="1:14" ht="118.8" x14ac:dyDescent="0.3">
      <c r="A105" s="7">
        <f t="shared" si="4"/>
        <v>99</v>
      </c>
      <c r="B105" s="178" t="s">
        <v>5085</v>
      </c>
      <c r="C105" s="7" t="s">
        <v>5383</v>
      </c>
      <c r="D105" s="7" t="s">
        <v>5384</v>
      </c>
      <c r="E105" s="80" t="s">
        <v>5208</v>
      </c>
      <c r="F105" s="13">
        <v>7801943</v>
      </c>
      <c r="G105" s="13">
        <v>0</v>
      </c>
      <c r="H105" s="13">
        <f t="shared" si="5"/>
        <v>7801943</v>
      </c>
      <c r="I105" s="7" t="s">
        <v>20</v>
      </c>
      <c r="J105" s="191">
        <v>44229</v>
      </c>
      <c r="K105" s="7" t="s">
        <v>12</v>
      </c>
      <c r="L105" s="166" t="s">
        <v>600</v>
      </c>
      <c r="M105" s="7" t="s">
        <v>11</v>
      </c>
      <c r="N105" s="7" t="s">
        <v>2700</v>
      </c>
    </row>
    <row r="106" spans="1:14" ht="118.8" x14ac:dyDescent="0.3">
      <c r="A106" s="7">
        <f t="shared" si="4"/>
        <v>100</v>
      </c>
      <c r="B106" s="178" t="s">
        <v>5085</v>
      </c>
      <c r="C106" s="7" t="s">
        <v>5385</v>
      </c>
      <c r="D106" s="7" t="s">
        <v>5386</v>
      </c>
      <c r="E106" s="80" t="s">
        <v>5208</v>
      </c>
      <c r="F106" s="13">
        <v>7801943</v>
      </c>
      <c r="G106" s="13">
        <v>0</v>
      </c>
      <c r="H106" s="13">
        <f t="shared" si="5"/>
        <v>7801943</v>
      </c>
      <c r="I106" s="7" t="s">
        <v>20</v>
      </c>
      <c r="J106" s="192">
        <v>44286</v>
      </c>
      <c r="K106" s="7" t="s">
        <v>12</v>
      </c>
      <c r="L106" s="166" t="s">
        <v>5387</v>
      </c>
      <c r="M106" s="7" t="s">
        <v>11</v>
      </c>
      <c r="N106" s="7" t="s">
        <v>2700</v>
      </c>
    </row>
    <row r="107" spans="1:14" ht="118.8" x14ac:dyDescent="0.3">
      <c r="A107" s="7">
        <f t="shared" si="4"/>
        <v>101</v>
      </c>
      <c r="B107" s="178" t="s">
        <v>5085</v>
      </c>
      <c r="C107" s="7" t="s">
        <v>5400</v>
      </c>
      <c r="D107" s="7" t="s">
        <v>5401</v>
      </c>
      <c r="E107" s="80" t="s">
        <v>5208</v>
      </c>
      <c r="F107" s="13">
        <v>3114281</v>
      </c>
      <c r="G107" s="13">
        <v>0</v>
      </c>
      <c r="H107" s="13">
        <f t="shared" si="5"/>
        <v>3114281</v>
      </c>
      <c r="I107" s="7" t="s">
        <v>20</v>
      </c>
      <c r="J107" s="191">
        <v>44255</v>
      </c>
      <c r="K107" s="7" t="s">
        <v>12</v>
      </c>
      <c r="L107" s="166" t="s">
        <v>5402</v>
      </c>
      <c r="M107" s="7" t="s">
        <v>11</v>
      </c>
      <c r="N107" s="7" t="s">
        <v>2700</v>
      </c>
    </row>
    <row r="108" spans="1:14" ht="118.8" x14ac:dyDescent="0.3">
      <c r="A108" s="7">
        <f t="shared" si="4"/>
        <v>102</v>
      </c>
      <c r="B108" s="178" t="s">
        <v>5085</v>
      </c>
      <c r="C108" s="7" t="s">
        <v>5388</v>
      </c>
      <c r="D108" s="7" t="s">
        <v>5389</v>
      </c>
      <c r="E108" s="80" t="s">
        <v>5208</v>
      </c>
      <c r="F108" s="13">
        <v>4681166</v>
      </c>
      <c r="G108" s="13">
        <v>0</v>
      </c>
      <c r="H108" s="13">
        <f t="shared" si="5"/>
        <v>4681166</v>
      </c>
      <c r="I108" s="7" t="s">
        <v>20</v>
      </c>
      <c r="J108" s="191">
        <v>44255</v>
      </c>
      <c r="K108" s="7" t="s">
        <v>12</v>
      </c>
      <c r="L108" s="166" t="s">
        <v>5390</v>
      </c>
      <c r="M108" s="7" t="s">
        <v>11</v>
      </c>
      <c r="N108" s="7" t="s">
        <v>2700</v>
      </c>
    </row>
    <row r="109" spans="1:14" ht="118.8" x14ac:dyDescent="0.3">
      <c r="A109" s="7">
        <f t="shared" si="4"/>
        <v>103</v>
      </c>
      <c r="B109" s="178" t="s">
        <v>5085</v>
      </c>
      <c r="C109" s="7" t="s">
        <v>5391</v>
      </c>
      <c r="D109" s="7" t="s">
        <v>5392</v>
      </c>
      <c r="E109" s="80" t="s">
        <v>5208</v>
      </c>
      <c r="F109" s="13">
        <v>7037003</v>
      </c>
      <c r="G109" s="13">
        <v>0</v>
      </c>
      <c r="H109" s="13">
        <f t="shared" si="5"/>
        <v>7037003</v>
      </c>
      <c r="I109" s="7" t="s">
        <v>20</v>
      </c>
      <c r="J109" s="192">
        <v>44286</v>
      </c>
      <c r="K109" s="7" t="s">
        <v>12</v>
      </c>
      <c r="L109" s="166" t="s">
        <v>5393</v>
      </c>
      <c r="M109" s="7" t="s">
        <v>11</v>
      </c>
      <c r="N109" s="7" t="s">
        <v>2700</v>
      </c>
    </row>
    <row r="110" spans="1:14" ht="118.8" x14ac:dyDescent="0.3">
      <c r="A110" s="7">
        <f t="shared" si="4"/>
        <v>104</v>
      </c>
      <c r="B110" s="178" t="s">
        <v>5085</v>
      </c>
      <c r="C110" s="7" t="s">
        <v>5394</v>
      </c>
      <c r="D110" s="7" t="s">
        <v>5395</v>
      </c>
      <c r="E110" s="80" t="s">
        <v>5208</v>
      </c>
      <c r="F110" s="13">
        <v>7801943</v>
      </c>
      <c r="G110" s="13">
        <v>0</v>
      </c>
      <c r="H110" s="13">
        <f t="shared" si="5"/>
        <v>7801943</v>
      </c>
      <c r="I110" s="7" t="s">
        <v>20</v>
      </c>
      <c r="J110" s="192">
        <v>44286</v>
      </c>
      <c r="K110" s="7" t="s">
        <v>12</v>
      </c>
      <c r="L110" s="166" t="s">
        <v>5396</v>
      </c>
      <c r="M110" s="7" t="s">
        <v>11</v>
      </c>
      <c r="N110" s="7" t="s">
        <v>2700</v>
      </c>
    </row>
    <row r="111" spans="1:14" ht="66" x14ac:dyDescent="0.3">
      <c r="A111" s="7">
        <f t="shared" si="4"/>
        <v>105</v>
      </c>
      <c r="B111" s="178" t="s">
        <v>5085</v>
      </c>
      <c r="C111" s="7" t="s">
        <v>5417</v>
      </c>
      <c r="D111" s="7" t="s">
        <v>5418</v>
      </c>
      <c r="E111" s="80" t="s">
        <v>5419</v>
      </c>
      <c r="F111" s="13">
        <v>25000000</v>
      </c>
      <c r="G111" s="13">
        <v>30000000</v>
      </c>
      <c r="H111" s="13">
        <f t="shared" si="5"/>
        <v>55000000</v>
      </c>
      <c r="I111" s="7" t="s">
        <v>20</v>
      </c>
      <c r="J111" s="191">
        <v>44561</v>
      </c>
      <c r="K111" s="7" t="s">
        <v>12</v>
      </c>
      <c r="L111" s="166" t="s">
        <v>5420</v>
      </c>
      <c r="M111" s="7" t="s">
        <v>11</v>
      </c>
      <c r="N111" s="7" t="s">
        <v>2700</v>
      </c>
    </row>
    <row r="112" spans="1:14" ht="52.8" x14ac:dyDescent="0.3">
      <c r="A112" s="7">
        <f t="shared" si="4"/>
        <v>106</v>
      </c>
      <c r="B112" s="178" t="s">
        <v>5085</v>
      </c>
      <c r="C112" s="7" t="s">
        <v>5427</v>
      </c>
      <c r="D112" s="7" t="s">
        <v>5428</v>
      </c>
      <c r="E112" s="80" t="s">
        <v>5429</v>
      </c>
      <c r="F112" s="13">
        <v>14043497</v>
      </c>
      <c r="G112" s="13">
        <v>18724662</v>
      </c>
      <c r="H112" s="13">
        <f t="shared" si="5"/>
        <v>32768159</v>
      </c>
      <c r="I112" s="7" t="s">
        <v>20</v>
      </c>
      <c r="J112" s="191">
        <v>44561</v>
      </c>
      <c r="K112" s="7" t="s">
        <v>12</v>
      </c>
      <c r="L112" s="166" t="s">
        <v>5430</v>
      </c>
      <c r="M112" s="7" t="s">
        <v>11</v>
      </c>
      <c r="N112" s="7" t="s">
        <v>2700</v>
      </c>
    </row>
    <row r="113" spans="1:14" ht="79.2" x14ac:dyDescent="0.3">
      <c r="A113" s="7">
        <f t="shared" si="4"/>
        <v>107</v>
      </c>
      <c r="B113" s="178" t="s">
        <v>5085</v>
      </c>
      <c r="C113" s="7" t="s">
        <v>5531</v>
      </c>
      <c r="D113" s="7" t="s">
        <v>5532</v>
      </c>
      <c r="E113" s="80" t="s">
        <v>5533</v>
      </c>
      <c r="F113" s="13">
        <v>9362331</v>
      </c>
      <c r="G113" s="13">
        <v>18724662</v>
      </c>
      <c r="H113" s="13">
        <f t="shared" si="5"/>
        <v>28086993</v>
      </c>
      <c r="I113" s="7" t="s">
        <v>20</v>
      </c>
      <c r="J113" s="191">
        <v>44561</v>
      </c>
      <c r="K113" s="7" t="s">
        <v>12</v>
      </c>
      <c r="L113" s="166" t="s">
        <v>5534</v>
      </c>
      <c r="M113" s="7" t="s">
        <v>11</v>
      </c>
      <c r="N113" s="7" t="s">
        <v>2700</v>
      </c>
    </row>
    <row r="114" spans="1:14" ht="66" x14ac:dyDescent="0.3">
      <c r="A114" s="7">
        <f t="shared" si="4"/>
        <v>108</v>
      </c>
      <c r="B114" s="178" t="s">
        <v>5085</v>
      </c>
      <c r="C114" s="7" t="s">
        <v>5431</v>
      </c>
      <c r="D114" s="7" t="s">
        <v>5432</v>
      </c>
      <c r="E114" s="80" t="s">
        <v>5433</v>
      </c>
      <c r="F114" s="13">
        <v>14043497</v>
      </c>
      <c r="G114" s="13">
        <v>18724662</v>
      </c>
      <c r="H114" s="13">
        <f t="shared" si="5"/>
        <v>32768159</v>
      </c>
      <c r="I114" s="7" t="s">
        <v>20</v>
      </c>
      <c r="J114" s="191">
        <v>44561</v>
      </c>
      <c r="K114" s="7" t="s">
        <v>12</v>
      </c>
      <c r="L114" s="166" t="s">
        <v>5434</v>
      </c>
      <c r="M114" s="7" t="s">
        <v>11</v>
      </c>
      <c r="N114" s="7" t="s">
        <v>2700</v>
      </c>
    </row>
    <row r="115" spans="1:14" ht="66" x14ac:dyDescent="0.3">
      <c r="A115" s="7">
        <f t="shared" si="4"/>
        <v>109</v>
      </c>
      <c r="B115" s="178" t="s">
        <v>5085</v>
      </c>
      <c r="C115" s="180" t="s">
        <v>5451</v>
      </c>
      <c r="D115" s="7" t="s">
        <v>5452</v>
      </c>
      <c r="E115" s="80" t="s">
        <v>5444</v>
      </c>
      <c r="F115" s="13">
        <v>12483108</v>
      </c>
      <c r="G115" s="13">
        <v>18724662</v>
      </c>
      <c r="H115" s="13">
        <f t="shared" si="5"/>
        <v>31207770</v>
      </c>
      <c r="I115" s="7" t="s">
        <v>20</v>
      </c>
      <c r="J115" s="191">
        <v>44561</v>
      </c>
      <c r="K115" s="7" t="s">
        <v>12</v>
      </c>
      <c r="L115" s="166" t="s">
        <v>5453</v>
      </c>
      <c r="M115" s="7" t="s">
        <v>11</v>
      </c>
      <c r="N115" s="7" t="s">
        <v>2700</v>
      </c>
    </row>
    <row r="116" spans="1:14" ht="52.8" x14ac:dyDescent="0.3">
      <c r="A116" s="7">
        <f t="shared" si="4"/>
        <v>110</v>
      </c>
      <c r="B116" s="178" t="s">
        <v>5085</v>
      </c>
      <c r="C116" s="7" t="s">
        <v>5454</v>
      </c>
      <c r="D116" s="288" t="s">
        <v>5455</v>
      </c>
      <c r="E116" s="80" t="s">
        <v>5408</v>
      </c>
      <c r="F116" s="13">
        <v>18000000</v>
      </c>
      <c r="G116" s="13">
        <v>13500000</v>
      </c>
      <c r="H116" s="13">
        <f t="shared" si="5"/>
        <v>31500000</v>
      </c>
      <c r="I116" s="7" t="s">
        <v>20</v>
      </c>
      <c r="J116" s="191">
        <v>44463</v>
      </c>
      <c r="K116" s="7" t="s">
        <v>12</v>
      </c>
      <c r="L116" s="166" t="s">
        <v>5409</v>
      </c>
      <c r="M116" s="7" t="s">
        <v>11</v>
      </c>
      <c r="N116" s="7" t="s">
        <v>2700</v>
      </c>
    </row>
    <row r="117" spans="1:14" ht="118.8" x14ac:dyDescent="0.3">
      <c r="A117" s="7">
        <f t="shared" si="4"/>
        <v>111</v>
      </c>
      <c r="B117" s="178" t="s">
        <v>5085</v>
      </c>
      <c r="C117" s="180" t="s">
        <v>5435</v>
      </c>
      <c r="D117" s="7" t="s">
        <v>5436</v>
      </c>
      <c r="E117" s="80" t="s">
        <v>5208</v>
      </c>
      <c r="F117" s="13">
        <v>12483108</v>
      </c>
      <c r="G117" s="13">
        <v>18724662</v>
      </c>
      <c r="H117" s="13">
        <f t="shared" si="5"/>
        <v>31207770</v>
      </c>
      <c r="I117" s="7" t="s">
        <v>20</v>
      </c>
      <c r="J117" s="191">
        <v>44561</v>
      </c>
      <c r="K117" s="7" t="s">
        <v>12</v>
      </c>
      <c r="L117" s="166" t="s">
        <v>5390</v>
      </c>
      <c r="M117" s="7" t="s">
        <v>11</v>
      </c>
      <c r="N117" s="7" t="s">
        <v>2700</v>
      </c>
    </row>
    <row r="118" spans="1:14" ht="118.8" x14ac:dyDescent="0.3">
      <c r="A118" s="7">
        <f t="shared" si="4"/>
        <v>112</v>
      </c>
      <c r="B118" s="178" t="s">
        <v>5085</v>
      </c>
      <c r="C118" s="7" t="s">
        <v>5456</v>
      </c>
      <c r="D118" s="7" t="s">
        <v>5457</v>
      </c>
      <c r="E118" s="80" t="s">
        <v>5208</v>
      </c>
      <c r="F118" s="13">
        <v>12483108</v>
      </c>
      <c r="G118" s="13">
        <v>18724662</v>
      </c>
      <c r="H118" s="13">
        <f t="shared" si="5"/>
        <v>31207770</v>
      </c>
      <c r="I118" s="7" t="s">
        <v>20</v>
      </c>
      <c r="J118" s="191">
        <v>44561</v>
      </c>
      <c r="K118" s="7" t="s">
        <v>12</v>
      </c>
      <c r="L118" s="166" t="s">
        <v>5209</v>
      </c>
      <c r="M118" s="7" t="s">
        <v>11</v>
      </c>
      <c r="N118" s="7" t="s">
        <v>2700</v>
      </c>
    </row>
    <row r="119" spans="1:14" ht="118.8" x14ac:dyDescent="0.3">
      <c r="A119" s="7">
        <f t="shared" si="4"/>
        <v>113</v>
      </c>
      <c r="B119" s="178" t="s">
        <v>5085</v>
      </c>
      <c r="C119" s="7" t="s">
        <v>5437</v>
      </c>
      <c r="D119" s="7" t="s">
        <v>5438</v>
      </c>
      <c r="E119" s="80" t="s">
        <v>5208</v>
      </c>
      <c r="F119" s="13">
        <v>8304748</v>
      </c>
      <c r="G119" s="13">
        <v>12457122</v>
      </c>
      <c r="H119" s="13">
        <f t="shared" si="5"/>
        <v>20761870</v>
      </c>
      <c r="I119" s="7" t="s">
        <v>20</v>
      </c>
      <c r="J119" s="191">
        <v>44561</v>
      </c>
      <c r="K119" s="7" t="s">
        <v>12</v>
      </c>
      <c r="L119" s="166" t="s">
        <v>5402</v>
      </c>
      <c r="M119" s="7" t="s">
        <v>11</v>
      </c>
      <c r="N119" s="7" t="s">
        <v>2700</v>
      </c>
    </row>
    <row r="120" spans="1:14" ht="66" x14ac:dyDescent="0.3">
      <c r="A120" s="7">
        <f t="shared" si="4"/>
        <v>114</v>
      </c>
      <c r="B120" s="178" t="s">
        <v>5085</v>
      </c>
      <c r="C120" s="7" t="s">
        <v>5439</v>
      </c>
      <c r="D120" s="7" t="s">
        <v>5440</v>
      </c>
      <c r="E120" s="80" t="s">
        <v>5441</v>
      </c>
      <c r="F120" s="13">
        <v>8304748</v>
      </c>
      <c r="G120" s="13">
        <v>12457122</v>
      </c>
      <c r="H120" s="13">
        <f t="shared" si="5"/>
        <v>20761870</v>
      </c>
      <c r="I120" s="7" t="s">
        <v>20</v>
      </c>
      <c r="J120" s="191">
        <v>44561</v>
      </c>
      <c r="K120" s="7" t="s">
        <v>12</v>
      </c>
      <c r="L120" s="166" t="s">
        <v>5230</v>
      </c>
      <c r="M120" s="7" t="s">
        <v>11</v>
      </c>
      <c r="N120" s="7" t="s">
        <v>2700</v>
      </c>
    </row>
    <row r="121" spans="1:14" ht="66" x14ac:dyDescent="0.3">
      <c r="A121" s="7">
        <f t="shared" si="4"/>
        <v>115</v>
      </c>
      <c r="B121" s="178" t="s">
        <v>5085</v>
      </c>
      <c r="C121" s="7" t="s">
        <v>5442</v>
      </c>
      <c r="D121" s="7" t="s">
        <v>5443</v>
      </c>
      <c r="E121" s="80" t="s">
        <v>5444</v>
      </c>
      <c r="F121" s="13">
        <v>8304748</v>
      </c>
      <c r="G121" s="13">
        <v>12457122</v>
      </c>
      <c r="H121" s="13">
        <f t="shared" si="5"/>
        <v>20761870</v>
      </c>
      <c r="I121" s="7" t="s">
        <v>20</v>
      </c>
      <c r="J121" s="191">
        <v>44561</v>
      </c>
      <c r="K121" s="7" t="s">
        <v>12</v>
      </c>
      <c r="L121" s="166" t="s">
        <v>5199</v>
      </c>
      <c r="M121" s="7" t="s">
        <v>11</v>
      </c>
      <c r="N121" s="7" t="s">
        <v>2700</v>
      </c>
    </row>
    <row r="122" spans="1:14" ht="118.8" x14ac:dyDescent="0.3">
      <c r="A122" s="7">
        <f t="shared" si="4"/>
        <v>116</v>
      </c>
      <c r="B122" s="178" t="s">
        <v>5085</v>
      </c>
      <c r="C122" s="194" t="s">
        <v>5448</v>
      </c>
      <c r="D122" s="7" t="s">
        <v>5449</v>
      </c>
      <c r="E122" s="80" t="s">
        <v>5208</v>
      </c>
      <c r="F122" s="13">
        <v>13312820</v>
      </c>
      <c r="G122" s="13">
        <v>19969230</v>
      </c>
      <c r="H122" s="13">
        <f t="shared" si="5"/>
        <v>33282050</v>
      </c>
      <c r="I122" s="7" t="s">
        <v>20</v>
      </c>
      <c r="J122" s="191">
        <v>44561</v>
      </c>
      <c r="K122" s="7" t="s">
        <v>12</v>
      </c>
      <c r="L122" s="166" t="s">
        <v>5450</v>
      </c>
      <c r="M122" s="7" t="s">
        <v>11</v>
      </c>
      <c r="N122" s="7" t="s">
        <v>2700</v>
      </c>
    </row>
    <row r="123" spans="1:14" ht="118.8" x14ac:dyDescent="0.3">
      <c r="A123" s="7">
        <f t="shared" si="4"/>
        <v>117</v>
      </c>
      <c r="B123" s="178" t="s">
        <v>5085</v>
      </c>
      <c r="C123" s="180" t="s">
        <v>5445</v>
      </c>
      <c r="D123" s="7" t="s">
        <v>5446</v>
      </c>
      <c r="E123" s="80" t="s">
        <v>5208</v>
      </c>
      <c r="F123" s="13">
        <v>12483108</v>
      </c>
      <c r="G123" s="13">
        <v>18724662</v>
      </c>
      <c r="H123" s="13">
        <f t="shared" si="5"/>
        <v>31207770</v>
      </c>
      <c r="I123" s="7" t="s">
        <v>20</v>
      </c>
      <c r="J123" s="191">
        <v>44561</v>
      </c>
      <c r="K123" s="7" t="s">
        <v>12</v>
      </c>
      <c r="L123" s="166" t="s">
        <v>5447</v>
      </c>
      <c r="M123" s="7" t="s">
        <v>11</v>
      </c>
      <c r="N123" s="7" t="s">
        <v>2700</v>
      </c>
    </row>
    <row r="124" spans="1:14" ht="118.8" x14ac:dyDescent="0.3">
      <c r="A124" s="7">
        <f t="shared" si="4"/>
        <v>118</v>
      </c>
      <c r="B124" s="178" t="s">
        <v>5085</v>
      </c>
      <c r="C124" s="7" t="s">
        <v>5516</v>
      </c>
      <c r="D124" s="7" t="s">
        <v>5517</v>
      </c>
      <c r="E124" s="80" t="s">
        <v>5208</v>
      </c>
      <c r="F124" s="13">
        <v>9984615</v>
      </c>
      <c r="G124" s="13">
        <v>0</v>
      </c>
      <c r="H124" s="13">
        <f t="shared" si="5"/>
        <v>9984615</v>
      </c>
      <c r="I124" s="7" t="s">
        <v>20</v>
      </c>
      <c r="J124" s="191">
        <v>44454</v>
      </c>
      <c r="K124" s="7" t="s">
        <v>12</v>
      </c>
      <c r="L124" s="166" t="s">
        <v>5518</v>
      </c>
      <c r="M124" s="7" t="s">
        <v>11</v>
      </c>
      <c r="N124" s="7" t="s">
        <v>2700</v>
      </c>
    </row>
    <row r="125" spans="1:14" ht="118.8" x14ac:dyDescent="0.3">
      <c r="A125" s="7">
        <f t="shared" si="4"/>
        <v>119</v>
      </c>
      <c r="B125" s="178" t="s">
        <v>5085</v>
      </c>
      <c r="C125" s="7" t="s">
        <v>5523</v>
      </c>
      <c r="D125" s="7" t="s">
        <v>5524</v>
      </c>
      <c r="E125" s="80" t="s">
        <v>5525</v>
      </c>
      <c r="F125" s="13">
        <v>6228561</v>
      </c>
      <c r="G125" s="13">
        <v>12457122</v>
      </c>
      <c r="H125" s="13">
        <f t="shared" si="5"/>
        <v>18685683</v>
      </c>
      <c r="I125" s="7" t="s">
        <v>20</v>
      </c>
      <c r="J125" s="191">
        <v>44561</v>
      </c>
      <c r="K125" s="7" t="s">
        <v>12</v>
      </c>
      <c r="L125" s="166" t="s">
        <v>5526</v>
      </c>
      <c r="M125" s="7" t="s">
        <v>11</v>
      </c>
      <c r="N125" s="7" t="s">
        <v>2700</v>
      </c>
    </row>
    <row r="126" spans="1:14" ht="79.2" x14ac:dyDescent="0.3">
      <c r="A126" s="7">
        <f t="shared" si="4"/>
        <v>120</v>
      </c>
      <c r="B126" s="178" t="s">
        <v>5085</v>
      </c>
      <c r="C126" s="7" t="s">
        <v>5509</v>
      </c>
      <c r="D126" s="7" t="s">
        <v>5510</v>
      </c>
      <c r="E126" s="80" t="s">
        <v>5511</v>
      </c>
      <c r="F126" s="13">
        <v>9362331</v>
      </c>
      <c r="G126" s="13">
        <v>18724662</v>
      </c>
      <c r="H126" s="13">
        <f t="shared" si="5"/>
        <v>28086993</v>
      </c>
      <c r="I126" s="7" t="s">
        <v>20</v>
      </c>
      <c r="J126" s="191">
        <v>44561</v>
      </c>
      <c r="K126" s="7" t="s">
        <v>12</v>
      </c>
      <c r="L126" s="166" t="s">
        <v>5512</v>
      </c>
      <c r="M126" s="7" t="s">
        <v>11</v>
      </c>
      <c r="N126" s="7" t="s">
        <v>2700</v>
      </c>
    </row>
    <row r="127" spans="1:14" ht="118.8" x14ac:dyDescent="0.3">
      <c r="A127" s="7">
        <f t="shared" si="4"/>
        <v>121</v>
      </c>
      <c r="B127" s="178" t="s">
        <v>5085</v>
      </c>
      <c r="C127" s="179" t="s">
        <v>5513</v>
      </c>
      <c r="D127" s="7" t="s">
        <v>5514</v>
      </c>
      <c r="E127" s="80" t="s">
        <v>5208</v>
      </c>
      <c r="F127" s="13">
        <v>9362331</v>
      </c>
      <c r="G127" s="13">
        <v>18724662</v>
      </c>
      <c r="H127" s="13">
        <f t="shared" si="5"/>
        <v>28086993</v>
      </c>
      <c r="I127" s="7" t="s">
        <v>20</v>
      </c>
      <c r="J127" s="191">
        <v>44561</v>
      </c>
      <c r="K127" s="7" t="s">
        <v>12</v>
      </c>
      <c r="L127" s="166" t="s">
        <v>5515</v>
      </c>
      <c r="M127" s="7" t="s">
        <v>11</v>
      </c>
      <c r="N127" s="7" t="s">
        <v>2700</v>
      </c>
    </row>
    <row r="128" spans="1:14" ht="66" x14ac:dyDescent="0.3">
      <c r="A128" s="7">
        <f t="shared" si="4"/>
        <v>122</v>
      </c>
      <c r="B128" s="178" t="s">
        <v>5085</v>
      </c>
      <c r="C128" s="7" t="s">
        <v>5527</v>
      </c>
      <c r="D128" s="7" t="s">
        <v>5528</v>
      </c>
      <c r="E128" s="80" t="s">
        <v>5529</v>
      </c>
      <c r="F128" s="13">
        <v>6228561</v>
      </c>
      <c r="G128" s="13">
        <v>12457122</v>
      </c>
      <c r="H128" s="13">
        <f t="shared" si="5"/>
        <v>18685683</v>
      </c>
      <c r="I128" s="7" t="s">
        <v>20</v>
      </c>
      <c r="J128" s="191">
        <v>44561</v>
      </c>
      <c r="K128" s="7" t="s">
        <v>12</v>
      </c>
      <c r="L128" s="166" t="s">
        <v>5530</v>
      </c>
      <c r="M128" s="7" t="s">
        <v>11</v>
      </c>
      <c r="N128" s="7" t="s">
        <v>2700</v>
      </c>
    </row>
    <row r="129" spans="1:14" ht="118.8" x14ac:dyDescent="0.3">
      <c r="A129" s="7">
        <f t="shared" si="4"/>
        <v>123</v>
      </c>
      <c r="B129" s="178" t="s">
        <v>5085</v>
      </c>
      <c r="C129" s="7" t="s">
        <v>5485</v>
      </c>
      <c r="D129" s="7" t="s">
        <v>5486</v>
      </c>
      <c r="E129" s="80" t="s">
        <v>5368</v>
      </c>
      <c r="F129" s="13">
        <v>9362331</v>
      </c>
      <c r="G129" s="13">
        <v>18724662</v>
      </c>
      <c r="H129" s="13">
        <f t="shared" si="5"/>
        <v>28086993</v>
      </c>
      <c r="I129" s="7" t="s">
        <v>20</v>
      </c>
      <c r="J129" s="191">
        <v>44561</v>
      </c>
      <c r="K129" s="7" t="s">
        <v>12</v>
      </c>
      <c r="L129" s="166" t="s">
        <v>5369</v>
      </c>
      <c r="M129" s="7" t="s">
        <v>11</v>
      </c>
      <c r="N129" s="7" t="s">
        <v>2700</v>
      </c>
    </row>
    <row r="130" spans="1:14" ht="118.8" x14ac:dyDescent="0.3">
      <c r="A130" s="7">
        <f t="shared" si="4"/>
        <v>124</v>
      </c>
      <c r="B130" s="178" t="s">
        <v>5085</v>
      </c>
      <c r="C130" s="7" t="s">
        <v>5501</v>
      </c>
      <c r="D130" s="7" t="s">
        <v>5502</v>
      </c>
      <c r="E130" s="80" t="s">
        <v>5208</v>
      </c>
      <c r="F130" s="13">
        <v>9362331</v>
      </c>
      <c r="G130" s="13">
        <v>9362331</v>
      </c>
      <c r="H130" s="13">
        <f t="shared" si="5"/>
        <v>18724662</v>
      </c>
      <c r="I130" s="7" t="s">
        <v>20</v>
      </c>
      <c r="J130" s="191">
        <v>44561</v>
      </c>
      <c r="K130" s="7" t="s">
        <v>12</v>
      </c>
      <c r="L130" s="166" t="s">
        <v>5399</v>
      </c>
      <c r="M130" s="7" t="s">
        <v>11</v>
      </c>
      <c r="N130" s="7" t="s">
        <v>2700</v>
      </c>
    </row>
    <row r="131" spans="1:14" ht="118.8" x14ac:dyDescent="0.3">
      <c r="A131" s="7">
        <f t="shared" si="4"/>
        <v>125</v>
      </c>
      <c r="B131" s="178" t="s">
        <v>5085</v>
      </c>
      <c r="C131" s="7" t="s">
        <v>5497</v>
      </c>
      <c r="D131" s="7" t="s">
        <v>5498</v>
      </c>
      <c r="E131" s="80" t="s">
        <v>5208</v>
      </c>
      <c r="F131" s="13">
        <v>9362331</v>
      </c>
      <c r="G131" s="13">
        <v>18724662</v>
      </c>
      <c r="H131" s="13">
        <f t="shared" si="5"/>
        <v>28086993</v>
      </c>
      <c r="I131" s="7" t="s">
        <v>20</v>
      </c>
      <c r="J131" s="191">
        <v>44561</v>
      </c>
      <c r="K131" s="7" t="s">
        <v>12</v>
      </c>
      <c r="L131" s="166" t="s">
        <v>5396</v>
      </c>
      <c r="M131" s="7" t="s">
        <v>11</v>
      </c>
      <c r="N131" s="7" t="s">
        <v>2700</v>
      </c>
    </row>
    <row r="132" spans="1:14" ht="118.8" x14ac:dyDescent="0.3">
      <c r="A132" s="7">
        <f t="shared" si="4"/>
        <v>126</v>
      </c>
      <c r="B132" s="178" t="s">
        <v>5085</v>
      </c>
      <c r="C132" s="180" t="s">
        <v>5458</v>
      </c>
      <c r="D132" s="7" t="s">
        <v>5459</v>
      </c>
      <c r="E132" s="80" t="s">
        <v>5208</v>
      </c>
      <c r="F132" s="13">
        <v>8444403</v>
      </c>
      <c r="G132" s="13">
        <v>16888806</v>
      </c>
      <c r="H132" s="13">
        <f t="shared" si="5"/>
        <v>25333209</v>
      </c>
      <c r="I132" s="7" t="s">
        <v>20</v>
      </c>
      <c r="J132" s="191">
        <v>44561</v>
      </c>
      <c r="K132" s="7" t="s">
        <v>12</v>
      </c>
      <c r="L132" s="166" t="s">
        <v>5382</v>
      </c>
      <c r="M132" s="7" t="s">
        <v>11</v>
      </c>
      <c r="N132" s="7" t="s">
        <v>2700</v>
      </c>
    </row>
    <row r="133" spans="1:14" ht="118.8" x14ac:dyDescent="0.3">
      <c r="A133" s="7">
        <f t="shared" si="4"/>
        <v>127</v>
      </c>
      <c r="B133" s="178" t="s">
        <v>5085</v>
      </c>
      <c r="C133" s="7" t="s">
        <v>5505</v>
      </c>
      <c r="D133" s="7" t="s">
        <v>5506</v>
      </c>
      <c r="E133" s="80" t="s">
        <v>5208</v>
      </c>
      <c r="F133" s="13">
        <v>9362331</v>
      </c>
      <c r="G133" s="13">
        <v>18724662</v>
      </c>
      <c r="H133" s="13">
        <f t="shared" si="5"/>
        <v>28086993</v>
      </c>
      <c r="I133" s="7" t="s">
        <v>20</v>
      </c>
      <c r="J133" s="191">
        <v>44561</v>
      </c>
      <c r="K133" s="7" t="s">
        <v>12</v>
      </c>
      <c r="L133" s="166" t="s">
        <v>5372</v>
      </c>
      <c r="M133" s="7" t="s">
        <v>11</v>
      </c>
      <c r="N133" s="7" t="s">
        <v>2700</v>
      </c>
    </row>
    <row r="134" spans="1:14" ht="137.25" customHeight="1" x14ac:dyDescent="0.3">
      <c r="A134" s="7">
        <f t="shared" si="4"/>
        <v>128</v>
      </c>
      <c r="B134" s="178" t="s">
        <v>5085</v>
      </c>
      <c r="C134" s="7" t="s">
        <v>5462</v>
      </c>
      <c r="D134" s="7" t="s">
        <v>5463</v>
      </c>
      <c r="E134" s="80" t="s">
        <v>5208</v>
      </c>
      <c r="F134" s="13">
        <v>8444403</v>
      </c>
      <c r="G134" s="13">
        <v>16888806</v>
      </c>
      <c r="H134" s="13">
        <f t="shared" si="5"/>
        <v>25333209</v>
      </c>
      <c r="I134" s="7" t="s">
        <v>20</v>
      </c>
      <c r="J134" s="191">
        <v>44561</v>
      </c>
      <c r="K134" s="7" t="s">
        <v>12</v>
      </c>
      <c r="L134" s="166" t="s">
        <v>5365</v>
      </c>
      <c r="M134" s="7" t="s">
        <v>11</v>
      </c>
      <c r="N134" s="7" t="s">
        <v>2700</v>
      </c>
    </row>
    <row r="135" spans="1:14" ht="135" customHeight="1" x14ac:dyDescent="0.3">
      <c r="A135" s="7">
        <f t="shared" si="4"/>
        <v>129</v>
      </c>
      <c r="B135" s="178" t="s">
        <v>5085</v>
      </c>
      <c r="C135" s="7" t="s">
        <v>5479</v>
      </c>
      <c r="D135" s="7" t="s">
        <v>5480</v>
      </c>
      <c r="E135" s="80" t="s">
        <v>5208</v>
      </c>
      <c r="F135" s="13">
        <v>9362331</v>
      </c>
      <c r="G135" s="13">
        <v>18724662</v>
      </c>
      <c r="H135" s="13">
        <f t="shared" ref="H135:H160" si="6">F135+G135</f>
        <v>28086993</v>
      </c>
      <c r="I135" s="7" t="s">
        <v>20</v>
      </c>
      <c r="J135" s="191">
        <v>44561</v>
      </c>
      <c r="K135" s="7" t="s">
        <v>12</v>
      </c>
      <c r="L135" s="166" t="s">
        <v>5387</v>
      </c>
      <c r="M135" s="7" t="s">
        <v>11</v>
      </c>
      <c r="N135" s="7" t="s">
        <v>2700</v>
      </c>
    </row>
    <row r="136" spans="1:14" ht="118.8" x14ac:dyDescent="0.3">
      <c r="A136" s="7">
        <f t="shared" si="4"/>
        <v>130</v>
      </c>
      <c r="B136" s="178" t="s">
        <v>5085</v>
      </c>
      <c r="C136" s="7" t="s">
        <v>5499</v>
      </c>
      <c r="D136" s="7" t="s">
        <v>5500</v>
      </c>
      <c r="E136" s="80" t="s">
        <v>5208</v>
      </c>
      <c r="F136" s="13">
        <v>6228561</v>
      </c>
      <c r="G136" s="13">
        <v>12457122</v>
      </c>
      <c r="H136" s="13">
        <f t="shared" si="6"/>
        <v>18685683</v>
      </c>
      <c r="I136" s="7" t="s">
        <v>20</v>
      </c>
      <c r="J136" s="191">
        <v>44561</v>
      </c>
      <c r="K136" s="7" t="s">
        <v>12</v>
      </c>
      <c r="L136" s="166" t="s">
        <v>5405</v>
      </c>
      <c r="M136" s="7" t="s">
        <v>11</v>
      </c>
      <c r="N136" s="7" t="s">
        <v>2700</v>
      </c>
    </row>
    <row r="137" spans="1:14" ht="118.8" x14ac:dyDescent="0.3">
      <c r="A137" s="7">
        <f t="shared" ref="A137:A160" si="7">+A136+1</f>
        <v>131</v>
      </c>
      <c r="B137" s="178" t="s">
        <v>5085</v>
      </c>
      <c r="C137" s="7" t="s">
        <v>5475</v>
      </c>
      <c r="D137" s="7" t="s">
        <v>5476</v>
      </c>
      <c r="E137" s="80" t="s">
        <v>5208</v>
      </c>
      <c r="F137" s="13">
        <v>9984615</v>
      </c>
      <c r="G137" s="13">
        <v>19969230</v>
      </c>
      <c r="H137" s="13">
        <f t="shared" si="6"/>
        <v>29953845</v>
      </c>
      <c r="I137" s="7" t="s">
        <v>20</v>
      </c>
      <c r="J137" s="191">
        <v>44561</v>
      </c>
      <c r="K137" s="7" t="s">
        <v>12</v>
      </c>
      <c r="L137" s="166" t="s">
        <v>5178</v>
      </c>
      <c r="M137" s="7" t="s">
        <v>11</v>
      </c>
      <c r="N137" s="7" t="s">
        <v>2700</v>
      </c>
    </row>
    <row r="138" spans="1:14" ht="118.8" x14ac:dyDescent="0.3">
      <c r="A138" s="7">
        <f t="shared" si="7"/>
        <v>132</v>
      </c>
      <c r="B138" s="178" t="s">
        <v>5085</v>
      </c>
      <c r="C138" s="7" t="s">
        <v>5491</v>
      </c>
      <c r="D138" s="7" t="s">
        <v>5492</v>
      </c>
      <c r="E138" s="80" t="s">
        <v>5208</v>
      </c>
      <c r="F138" s="13">
        <v>9984615</v>
      </c>
      <c r="G138" s="13">
        <v>19969230</v>
      </c>
      <c r="H138" s="13">
        <f t="shared" si="6"/>
        <v>29953845</v>
      </c>
      <c r="I138" s="7" t="s">
        <v>20</v>
      </c>
      <c r="J138" s="191">
        <v>44561</v>
      </c>
      <c r="K138" s="7" t="s">
        <v>12</v>
      </c>
      <c r="L138" s="166" t="s">
        <v>5214</v>
      </c>
      <c r="M138" s="7" t="s">
        <v>11</v>
      </c>
      <c r="N138" s="7" t="s">
        <v>2700</v>
      </c>
    </row>
    <row r="139" spans="1:14" ht="118.8" x14ac:dyDescent="0.3">
      <c r="A139" s="7">
        <f t="shared" si="7"/>
        <v>133</v>
      </c>
      <c r="B139" s="178" t="s">
        <v>5085</v>
      </c>
      <c r="C139" s="7" t="s">
        <v>5464</v>
      </c>
      <c r="D139" s="7" t="s">
        <v>5465</v>
      </c>
      <c r="E139" s="80" t="s">
        <v>5466</v>
      </c>
      <c r="F139" s="13">
        <v>6228561</v>
      </c>
      <c r="G139" s="13">
        <v>12457122</v>
      </c>
      <c r="H139" s="13">
        <f t="shared" si="6"/>
        <v>18685683</v>
      </c>
      <c r="I139" s="7" t="s">
        <v>20</v>
      </c>
      <c r="J139" s="191">
        <v>44561</v>
      </c>
      <c r="K139" s="7" t="s">
        <v>12</v>
      </c>
      <c r="L139" s="166" t="s">
        <v>5157</v>
      </c>
      <c r="M139" s="7" t="s">
        <v>11</v>
      </c>
      <c r="N139" s="7" t="s">
        <v>2700</v>
      </c>
    </row>
    <row r="140" spans="1:14" ht="147.75" customHeight="1" x14ac:dyDescent="0.3">
      <c r="A140" s="7">
        <f t="shared" si="7"/>
        <v>134</v>
      </c>
      <c r="B140" s="178" t="s">
        <v>5085</v>
      </c>
      <c r="C140" s="7" t="s">
        <v>5483</v>
      </c>
      <c r="D140" s="7" t="s">
        <v>5484</v>
      </c>
      <c r="E140" s="80" t="s">
        <v>5375</v>
      </c>
      <c r="F140" s="13">
        <v>8444403</v>
      </c>
      <c r="G140" s="13">
        <v>16888806</v>
      </c>
      <c r="H140" s="13">
        <f t="shared" si="6"/>
        <v>25333209</v>
      </c>
      <c r="I140" s="7" t="s">
        <v>20</v>
      </c>
      <c r="J140" s="191">
        <v>44561</v>
      </c>
      <c r="K140" s="7" t="s">
        <v>12</v>
      </c>
      <c r="L140" s="166" t="s">
        <v>5376</v>
      </c>
      <c r="M140" s="7" t="s">
        <v>11</v>
      </c>
      <c r="N140" s="7" t="s">
        <v>2700</v>
      </c>
    </row>
    <row r="141" spans="1:14" ht="138" customHeight="1" x14ac:dyDescent="0.3">
      <c r="A141" s="7">
        <f t="shared" si="7"/>
        <v>135</v>
      </c>
      <c r="B141" s="178" t="s">
        <v>5085</v>
      </c>
      <c r="C141" s="7" t="s">
        <v>5473</v>
      </c>
      <c r="D141" s="7" t="s">
        <v>5474</v>
      </c>
      <c r="E141" s="80" t="s">
        <v>5208</v>
      </c>
      <c r="F141" s="13">
        <v>9984615</v>
      </c>
      <c r="G141" s="13">
        <v>19969230</v>
      </c>
      <c r="H141" s="13">
        <f t="shared" si="6"/>
        <v>29953845</v>
      </c>
      <c r="I141" s="7" t="s">
        <v>20</v>
      </c>
      <c r="J141" s="191">
        <v>44561</v>
      </c>
      <c r="K141" s="7" t="s">
        <v>12</v>
      </c>
      <c r="L141" s="166" t="s">
        <v>5175</v>
      </c>
      <c r="M141" s="7" t="s">
        <v>11</v>
      </c>
      <c r="N141" s="7" t="s">
        <v>2700</v>
      </c>
    </row>
    <row r="142" spans="1:14" ht="131.25" customHeight="1" x14ac:dyDescent="0.3">
      <c r="A142" s="7">
        <f t="shared" si="7"/>
        <v>136</v>
      </c>
      <c r="B142" s="178" t="s">
        <v>5085</v>
      </c>
      <c r="C142" s="7" t="s">
        <v>5460</v>
      </c>
      <c r="D142" s="7" t="s">
        <v>5461</v>
      </c>
      <c r="E142" s="80" t="s">
        <v>5208</v>
      </c>
      <c r="F142" s="13">
        <v>9984615</v>
      </c>
      <c r="G142" s="13">
        <v>19969230</v>
      </c>
      <c r="H142" s="13">
        <f t="shared" si="6"/>
        <v>29953845</v>
      </c>
      <c r="I142" s="7" t="s">
        <v>20</v>
      </c>
      <c r="J142" s="191">
        <v>44561</v>
      </c>
      <c r="K142" s="7" t="s">
        <v>12</v>
      </c>
      <c r="L142" s="166" t="s">
        <v>5147</v>
      </c>
      <c r="M142" s="7" t="s">
        <v>11</v>
      </c>
      <c r="N142" s="7" t="s">
        <v>2700</v>
      </c>
    </row>
    <row r="143" spans="1:14" ht="118.8" x14ac:dyDescent="0.3">
      <c r="A143" s="7">
        <f t="shared" si="7"/>
        <v>137</v>
      </c>
      <c r="B143" s="178" t="s">
        <v>5085</v>
      </c>
      <c r="C143" s="7" t="s">
        <v>5481</v>
      </c>
      <c r="D143" s="7" t="s">
        <v>5482</v>
      </c>
      <c r="E143" s="80" t="s">
        <v>5208</v>
      </c>
      <c r="F143" s="13">
        <v>9984615</v>
      </c>
      <c r="G143" s="13">
        <v>19969230</v>
      </c>
      <c r="H143" s="13">
        <f t="shared" si="6"/>
        <v>29953845</v>
      </c>
      <c r="I143" s="7" t="s">
        <v>20</v>
      </c>
      <c r="J143" s="191">
        <v>44561</v>
      </c>
      <c r="K143" s="7" t="s">
        <v>12</v>
      </c>
      <c r="L143" s="166" t="s">
        <v>5108</v>
      </c>
      <c r="M143" s="7" t="s">
        <v>11</v>
      </c>
      <c r="N143" s="7" t="s">
        <v>2700</v>
      </c>
    </row>
    <row r="144" spans="1:14" ht="118.8" x14ac:dyDescent="0.3">
      <c r="A144" s="7">
        <f t="shared" si="7"/>
        <v>138</v>
      </c>
      <c r="B144" s="178" t="s">
        <v>5085</v>
      </c>
      <c r="C144" s="7" t="s">
        <v>5507</v>
      </c>
      <c r="D144" s="7" t="s">
        <v>5508</v>
      </c>
      <c r="E144" s="80" t="s">
        <v>5375</v>
      </c>
      <c r="F144" s="13">
        <v>8444403</v>
      </c>
      <c r="G144" s="13">
        <v>16888806</v>
      </c>
      <c r="H144" s="13">
        <f t="shared" si="6"/>
        <v>25333209</v>
      </c>
      <c r="I144" s="7" t="s">
        <v>20</v>
      </c>
      <c r="J144" s="191">
        <v>44561</v>
      </c>
      <c r="K144" s="7" t="s">
        <v>12</v>
      </c>
      <c r="L144" s="166" t="s">
        <v>5112</v>
      </c>
      <c r="M144" s="7" t="s">
        <v>11</v>
      </c>
      <c r="N144" s="7" t="s">
        <v>2700</v>
      </c>
    </row>
    <row r="145" spans="1:14" ht="138.75" customHeight="1" x14ac:dyDescent="0.3">
      <c r="A145" s="7">
        <f t="shared" si="7"/>
        <v>139</v>
      </c>
      <c r="B145" s="178" t="s">
        <v>5085</v>
      </c>
      <c r="C145" s="7" t="s">
        <v>5469</v>
      </c>
      <c r="D145" s="7" t="s">
        <v>5470</v>
      </c>
      <c r="E145" s="80" t="s">
        <v>5208</v>
      </c>
      <c r="F145" s="13">
        <v>9984615</v>
      </c>
      <c r="G145" s="13">
        <v>19969230</v>
      </c>
      <c r="H145" s="13">
        <f t="shared" si="6"/>
        <v>29953845</v>
      </c>
      <c r="I145" s="7" t="s">
        <v>20</v>
      </c>
      <c r="J145" s="191">
        <v>44561</v>
      </c>
      <c r="K145" s="7" t="s">
        <v>12</v>
      </c>
      <c r="L145" s="166" t="s">
        <v>5160</v>
      </c>
      <c r="M145" s="7" t="s">
        <v>11</v>
      </c>
      <c r="N145" s="7" t="s">
        <v>2700</v>
      </c>
    </row>
    <row r="146" spans="1:14" ht="137.25" customHeight="1" x14ac:dyDescent="0.3">
      <c r="A146" s="7">
        <f t="shared" si="7"/>
        <v>140</v>
      </c>
      <c r="B146" s="178" t="s">
        <v>5085</v>
      </c>
      <c r="C146" s="7" t="s">
        <v>5471</v>
      </c>
      <c r="D146" s="7" t="s">
        <v>5472</v>
      </c>
      <c r="E146" s="80" t="s">
        <v>5208</v>
      </c>
      <c r="F146" s="13">
        <v>9984615</v>
      </c>
      <c r="G146" s="13">
        <v>19969230</v>
      </c>
      <c r="H146" s="13">
        <f t="shared" si="6"/>
        <v>29953845</v>
      </c>
      <c r="I146" s="7" t="s">
        <v>20</v>
      </c>
      <c r="J146" s="191">
        <v>44561</v>
      </c>
      <c r="K146" s="7" t="s">
        <v>12</v>
      </c>
      <c r="L146" s="166" t="s">
        <v>5166</v>
      </c>
      <c r="M146" s="7" t="s">
        <v>11</v>
      </c>
      <c r="N146" s="7" t="s">
        <v>2700</v>
      </c>
    </row>
    <row r="147" spans="1:14" ht="104.25" customHeight="1" x14ac:dyDescent="0.3">
      <c r="A147" s="7">
        <f t="shared" si="7"/>
        <v>141</v>
      </c>
      <c r="B147" s="178" t="s">
        <v>5085</v>
      </c>
      <c r="C147" s="7" t="s">
        <v>5503</v>
      </c>
      <c r="D147" s="7" t="s">
        <v>5504</v>
      </c>
      <c r="E147" s="80" t="s">
        <v>5375</v>
      </c>
      <c r="F147" s="13">
        <v>8444403</v>
      </c>
      <c r="G147" s="13">
        <v>16888806</v>
      </c>
      <c r="H147" s="13">
        <f t="shared" si="6"/>
        <v>25333209</v>
      </c>
      <c r="I147" s="7" t="s">
        <v>20</v>
      </c>
      <c r="J147" s="191">
        <v>44561</v>
      </c>
      <c r="K147" s="7" t="s">
        <v>12</v>
      </c>
      <c r="L147" s="166" t="s">
        <v>5236</v>
      </c>
      <c r="M147" s="7" t="s">
        <v>11</v>
      </c>
      <c r="N147" s="7" t="s">
        <v>2700</v>
      </c>
    </row>
    <row r="148" spans="1:14" ht="132.75" customHeight="1" x14ac:dyDescent="0.3">
      <c r="A148" s="7">
        <f t="shared" si="7"/>
        <v>142</v>
      </c>
      <c r="B148" s="178" t="s">
        <v>5085</v>
      </c>
      <c r="C148" s="7" t="s">
        <v>5495</v>
      </c>
      <c r="D148" s="7" t="s">
        <v>5496</v>
      </c>
      <c r="E148" s="80" t="s">
        <v>5208</v>
      </c>
      <c r="F148" s="13">
        <v>8444403</v>
      </c>
      <c r="G148" s="13">
        <v>16888806</v>
      </c>
      <c r="H148" s="13">
        <f t="shared" si="6"/>
        <v>25333209</v>
      </c>
      <c r="I148" s="7" t="s">
        <v>20</v>
      </c>
      <c r="J148" s="191">
        <v>44561</v>
      </c>
      <c r="K148" s="7" t="s">
        <v>12</v>
      </c>
      <c r="L148" s="166" t="s">
        <v>5393</v>
      </c>
      <c r="M148" s="7" t="s">
        <v>11</v>
      </c>
      <c r="N148" s="7" t="s">
        <v>2700</v>
      </c>
    </row>
    <row r="149" spans="1:14" ht="120" customHeight="1" x14ac:dyDescent="0.3">
      <c r="A149" s="7">
        <f t="shared" si="7"/>
        <v>143</v>
      </c>
      <c r="B149" s="178" t="s">
        <v>5085</v>
      </c>
      <c r="C149" s="7" t="s">
        <v>5487</v>
      </c>
      <c r="D149" s="7" t="s">
        <v>5488</v>
      </c>
      <c r="E149" s="80" t="s">
        <v>5444</v>
      </c>
      <c r="F149" s="13">
        <v>6228561</v>
      </c>
      <c r="G149" s="13">
        <v>12457122</v>
      </c>
      <c r="H149" s="13">
        <f t="shared" si="6"/>
        <v>18685683</v>
      </c>
      <c r="I149" s="7" t="s">
        <v>20</v>
      </c>
      <c r="J149" s="191">
        <v>44561</v>
      </c>
      <c r="K149" s="7" t="s">
        <v>12</v>
      </c>
      <c r="L149" s="166" t="s">
        <v>5202</v>
      </c>
      <c r="M149" s="7" t="s">
        <v>11</v>
      </c>
      <c r="N149" s="7" t="s">
        <v>2700</v>
      </c>
    </row>
    <row r="150" spans="1:14" ht="66" x14ac:dyDescent="0.3">
      <c r="A150" s="7">
        <f t="shared" si="7"/>
        <v>144</v>
      </c>
      <c r="B150" s="178" t="s">
        <v>5085</v>
      </c>
      <c r="C150" s="7" t="s">
        <v>5493</v>
      </c>
      <c r="D150" s="7" t="s">
        <v>5494</v>
      </c>
      <c r="E150" s="80" t="s">
        <v>5444</v>
      </c>
      <c r="F150" s="13">
        <v>6228561</v>
      </c>
      <c r="G150" s="13">
        <v>12457122</v>
      </c>
      <c r="H150" s="13">
        <f t="shared" si="6"/>
        <v>18685683</v>
      </c>
      <c r="I150" s="7" t="s">
        <v>20</v>
      </c>
      <c r="J150" s="191">
        <v>44561</v>
      </c>
      <c r="K150" s="7" t="s">
        <v>12</v>
      </c>
      <c r="L150" s="166" t="s">
        <v>5248</v>
      </c>
      <c r="M150" s="7" t="s">
        <v>11</v>
      </c>
      <c r="N150" s="7" t="s">
        <v>2700</v>
      </c>
    </row>
    <row r="151" spans="1:14" ht="132.75" customHeight="1" x14ac:dyDescent="0.3">
      <c r="A151" s="7">
        <f t="shared" si="7"/>
        <v>145</v>
      </c>
      <c r="B151" s="178" t="s">
        <v>5085</v>
      </c>
      <c r="C151" s="7" t="s">
        <v>5467</v>
      </c>
      <c r="D151" s="7" t="s">
        <v>5468</v>
      </c>
      <c r="E151" s="80" t="s">
        <v>5444</v>
      </c>
      <c r="F151" s="13">
        <v>6228561</v>
      </c>
      <c r="G151" s="13">
        <v>12457122</v>
      </c>
      <c r="H151" s="13">
        <f t="shared" si="6"/>
        <v>18685683</v>
      </c>
      <c r="I151" s="7" t="s">
        <v>20</v>
      </c>
      <c r="J151" s="191">
        <v>44561</v>
      </c>
      <c r="K151" s="7" t="s">
        <v>12</v>
      </c>
      <c r="L151" s="166" t="s">
        <v>5128</v>
      </c>
      <c r="M151" s="7" t="s">
        <v>11</v>
      </c>
      <c r="N151" s="7" t="s">
        <v>2700</v>
      </c>
    </row>
    <row r="152" spans="1:14" ht="91.5" customHeight="1" x14ac:dyDescent="0.3">
      <c r="A152" s="7">
        <f t="shared" si="7"/>
        <v>146</v>
      </c>
      <c r="B152" s="178" t="s">
        <v>5085</v>
      </c>
      <c r="C152" s="7" t="s">
        <v>5489</v>
      </c>
      <c r="D152" s="7" t="s">
        <v>5490</v>
      </c>
      <c r="E152" s="80" t="s">
        <v>5444</v>
      </c>
      <c r="F152" s="13">
        <v>6228561</v>
      </c>
      <c r="G152" s="13">
        <v>12457122</v>
      </c>
      <c r="H152" s="13">
        <f t="shared" si="6"/>
        <v>18685683</v>
      </c>
      <c r="I152" s="7" t="s">
        <v>20</v>
      </c>
      <c r="J152" s="191">
        <v>44561</v>
      </c>
      <c r="K152" s="7" t="s">
        <v>12</v>
      </c>
      <c r="L152" s="166" t="s">
        <v>5205</v>
      </c>
      <c r="M152" s="7" t="s">
        <v>11</v>
      </c>
      <c r="N152" s="7" t="s">
        <v>2700</v>
      </c>
    </row>
    <row r="153" spans="1:14" ht="92.25" customHeight="1" x14ac:dyDescent="0.3">
      <c r="A153" s="7">
        <f t="shared" si="7"/>
        <v>147</v>
      </c>
      <c r="B153" s="178" t="s">
        <v>5085</v>
      </c>
      <c r="C153" s="7" t="s">
        <v>5477</v>
      </c>
      <c r="D153" s="7" t="s">
        <v>5478</v>
      </c>
      <c r="E153" s="80" t="s">
        <v>5466</v>
      </c>
      <c r="F153" s="13">
        <v>6228561</v>
      </c>
      <c r="G153" s="13">
        <v>0</v>
      </c>
      <c r="H153" s="13">
        <f t="shared" si="6"/>
        <v>6228561</v>
      </c>
      <c r="I153" s="7" t="s">
        <v>20</v>
      </c>
      <c r="J153" s="191">
        <v>44561</v>
      </c>
      <c r="K153" s="7" t="s">
        <v>12</v>
      </c>
      <c r="L153" s="166" t="s">
        <v>5184</v>
      </c>
      <c r="M153" s="7" t="s">
        <v>11</v>
      </c>
      <c r="N153" s="7" t="s">
        <v>2700</v>
      </c>
    </row>
    <row r="154" spans="1:14" ht="115.5" customHeight="1" x14ac:dyDescent="0.3">
      <c r="A154" s="7">
        <f t="shared" si="7"/>
        <v>148</v>
      </c>
      <c r="B154" s="178" t="s">
        <v>5085</v>
      </c>
      <c r="C154" s="7" t="s">
        <v>5538</v>
      </c>
      <c r="D154" s="7" t="s">
        <v>5539</v>
      </c>
      <c r="E154" s="80" t="s">
        <v>5540</v>
      </c>
      <c r="F154" s="13">
        <v>9362331</v>
      </c>
      <c r="G154" s="13">
        <v>9362331</v>
      </c>
      <c r="H154" s="13">
        <f t="shared" si="6"/>
        <v>18724662</v>
      </c>
      <c r="I154" s="7" t="s">
        <v>20</v>
      </c>
      <c r="J154" s="191">
        <v>44561</v>
      </c>
      <c r="K154" s="7" t="s">
        <v>12</v>
      </c>
      <c r="L154" s="166" t="s">
        <v>5336</v>
      </c>
      <c r="M154" s="7" t="s">
        <v>11</v>
      </c>
      <c r="N154" s="7" t="s">
        <v>2700</v>
      </c>
    </row>
    <row r="155" spans="1:14" ht="82.5" customHeight="1" x14ac:dyDescent="0.3">
      <c r="A155" s="7">
        <f t="shared" si="7"/>
        <v>149</v>
      </c>
      <c r="B155" s="178" t="s">
        <v>5085</v>
      </c>
      <c r="C155" s="7" t="s">
        <v>5541</v>
      </c>
      <c r="D155" s="7" t="s">
        <v>5542</v>
      </c>
      <c r="E155" s="80" t="s">
        <v>5316</v>
      </c>
      <c r="F155" s="13">
        <v>6228561</v>
      </c>
      <c r="G155" s="13">
        <v>6228561</v>
      </c>
      <c r="H155" s="13">
        <f t="shared" si="6"/>
        <v>12457122</v>
      </c>
      <c r="I155" s="7" t="s">
        <v>20</v>
      </c>
      <c r="J155" s="191">
        <v>44561</v>
      </c>
      <c r="K155" s="7" t="s">
        <v>12</v>
      </c>
      <c r="L155" s="166" t="s">
        <v>5317</v>
      </c>
      <c r="M155" s="7" t="s">
        <v>11</v>
      </c>
      <c r="N155" s="7" t="s">
        <v>2700</v>
      </c>
    </row>
    <row r="156" spans="1:14" ht="54.75" customHeight="1" x14ac:dyDescent="0.3">
      <c r="A156" s="7">
        <f t="shared" si="7"/>
        <v>150</v>
      </c>
      <c r="B156" s="178" t="s">
        <v>5085</v>
      </c>
      <c r="C156" s="7" t="s">
        <v>5535</v>
      </c>
      <c r="D156" s="7" t="s">
        <v>5536</v>
      </c>
      <c r="E156" s="80" t="s">
        <v>5537</v>
      </c>
      <c r="F156" s="13">
        <v>22482000</v>
      </c>
      <c r="G156" s="13">
        <v>0</v>
      </c>
      <c r="H156" s="13">
        <f t="shared" si="6"/>
        <v>22482000</v>
      </c>
      <c r="I156" s="7" t="s">
        <v>20</v>
      </c>
      <c r="J156" s="191">
        <v>44561</v>
      </c>
      <c r="K156" s="7" t="s">
        <v>12</v>
      </c>
      <c r="L156" s="166" t="s">
        <v>5324</v>
      </c>
      <c r="M156" s="7" t="s">
        <v>11</v>
      </c>
      <c r="N156" s="7" t="s">
        <v>2700</v>
      </c>
    </row>
    <row r="157" spans="1:14" ht="133.5" customHeight="1" x14ac:dyDescent="0.3">
      <c r="A157" s="7">
        <f t="shared" si="7"/>
        <v>151</v>
      </c>
      <c r="B157" s="178" t="s">
        <v>5085</v>
      </c>
      <c r="C157" s="7" t="s">
        <v>5546</v>
      </c>
      <c r="D157" s="7" t="s">
        <v>5547</v>
      </c>
      <c r="E157" s="80" t="s">
        <v>5548</v>
      </c>
      <c r="F157" s="13">
        <v>11419029</v>
      </c>
      <c r="G157" s="13">
        <v>0</v>
      </c>
      <c r="H157" s="13">
        <f t="shared" si="6"/>
        <v>11419029</v>
      </c>
      <c r="I157" s="7" t="s">
        <v>20</v>
      </c>
      <c r="J157" s="191">
        <v>44561</v>
      </c>
      <c r="K157" s="7" t="s">
        <v>12</v>
      </c>
      <c r="L157" s="166" t="s">
        <v>5549</v>
      </c>
      <c r="M157" s="7" t="s">
        <v>11</v>
      </c>
      <c r="N157" s="7" t="s">
        <v>2700</v>
      </c>
    </row>
    <row r="158" spans="1:14" ht="87.75" customHeight="1" x14ac:dyDescent="0.3">
      <c r="A158" s="7">
        <f t="shared" si="7"/>
        <v>152</v>
      </c>
      <c r="B158" s="178" t="s">
        <v>5085</v>
      </c>
      <c r="C158" s="7" t="s">
        <v>5543</v>
      </c>
      <c r="D158" s="7" t="s">
        <v>5544</v>
      </c>
      <c r="E158" s="80" t="s">
        <v>5208</v>
      </c>
      <c r="F158" s="13">
        <v>17164274</v>
      </c>
      <c r="G158" s="13">
        <v>0</v>
      </c>
      <c r="H158" s="13">
        <f t="shared" si="6"/>
        <v>17164274</v>
      </c>
      <c r="I158" s="7" t="s">
        <v>20</v>
      </c>
      <c r="J158" s="191">
        <v>44561</v>
      </c>
      <c r="K158" s="7" t="s">
        <v>12</v>
      </c>
      <c r="L158" s="166" t="s">
        <v>5545</v>
      </c>
      <c r="M158" s="7" t="s">
        <v>11</v>
      </c>
      <c r="N158" s="7" t="s">
        <v>2700</v>
      </c>
    </row>
    <row r="159" spans="1:14" ht="93" customHeight="1" x14ac:dyDescent="0.3">
      <c r="A159" s="7">
        <f t="shared" si="7"/>
        <v>153</v>
      </c>
      <c r="B159" s="178" t="s">
        <v>5085</v>
      </c>
      <c r="C159" s="7" t="s">
        <v>5550</v>
      </c>
      <c r="D159" s="7" t="s">
        <v>5551</v>
      </c>
      <c r="E159" s="80" t="s">
        <v>5552</v>
      </c>
      <c r="F159" s="13">
        <v>15603885</v>
      </c>
      <c r="G159" s="13">
        <v>0</v>
      </c>
      <c r="H159" s="13">
        <f t="shared" si="6"/>
        <v>15603885</v>
      </c>
      <c r="I159" s="7" t="s">
        <v>20</v>
      </c>
      <c r="J159" s="191">
        <v>44561</v>
      </c>
      <c r="K159" s="7" t="s">
        <v>12</v>
      </c>
      <c r="L159" s="166" t="s">
        <v>5553</v>
      </c>
      <c r="M159" s="7" t="s">
        <v>11</v>
      </c>
      <c r="N159" s="7" t="s">
        <v>2700</v>
      </c>
    </row>
    <row r="160" spans="1:14" ht="145.19999999999999" x14ac:dyDescent="0.3">
      <c r="A160" s="7">
        <f t="shared" si="7"/>
        <v>154</v>
      </c>
      <c r="B160" s="178" t="s">
        <v>5085</v>
      </c>
      <c r="C160" s="7" t="s">
        <v>5554</v>
      </c>
      <c r="D160" s="7" t="s">
        <v>5555</v>
      </c>
      <c r="E160" s="80" t="s">
        <v>5255</v>
      </c>
      <c r="F160" s="13">
        <v>9384477</v>
      </c>
      <c r="G160" s="13">
        <v>0</v>
      </c>
      <c r="H160" s="13">
        <f t="shared" si="6"/>
        <v>9384477</v>
      </c>
      <c r="I160" s="7" t="s">
        <v>20</v>
      </c>
      <c r="J160" s="191">
        <v>44561</v>
      </c>
      <c r="K160" s="7" t="s">
        <v>12</v>
      </c>
      <c r="L160" s="166" t="s">
        <v>5556</v>
      </c>
      <c r="M160" s="7" t="s">
        <v>11</v>
      </c>
      <c r="N160" s="7" t="s">
        <v>2700</v>
      </c>
    </row>
  </sheetData>
  <autoFilter ref="A6:N160"/>
  <sortState ref="C7:N160">
    <sortCondition ref="C7:C160"/>
  </sortState>
  <mergeCells count="2">
    <mergeCell ref="A1:B5"/>
    <mergeCell ref="C1:N5"/>
  </mergeCells>
  <conditionalFormatting sqref="C7:C160">
    <cfRule type="duplicateValues" dxfId="28" priority="1"/>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'C:\Users\Heapaz\AppData\Local\Temp\[Formato Publicación Contratos Pagina web V final - DIC.17 (2)-1.xlsx]Listas'!#REF!</xm:f>
          </x14:formula1>
          <xm:sqref>M7:M160 B7:B160 I7:I160 K7:K160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N88"/>
  <sheetViews>
    <sheetView topLeftCell="A86" workbookViewId="0">
      <selection activeCell="C111" sqref="C111"/>
    </sheetView>
  </sheetViews>
  <sheetFormatPr baseColWidth="10" defaultRowHeight="14.4" x14ac:dyDescent="0.3"/>
  <cols>
    <col min="1" max="1" width="9.44140625" style="1" customWidth="1"/>
    <col min="2" max="2" width="35.5546875" style="1" customWidth="1"/>
    <col min="3" max="3" width="22.33203125" style="1" customWidth="1"/>
    <col min="4" max="4" width="19.5546875" customWidth="1"/>
    <col min="5" max="5" width="84.5546875" style="25" customWidth="1"/>
    <col min="6" max="8" width="20.5546875" customWidth="1"/>
    <col min="9" max="9" width="16.5546875" style="1" customWidth="1"/>
    <col min="10" max="10" width="15.44140625" customWidth="1"/>
    <col min="11" max="11" width="21.44140625" customWidth="1"/>
    <col min="12" max="12" width="42.5546875" customWidth="1"/>
    <col min="13" max="13" width="24.44140625" style="1" customWidth="1"/>
    <col min="14" max="14" width="42.5546875" customWidth="1"/>
  </cols>
  <sheetData>
    <row r="1" spans="1:14" x14ac:dyDescent="0.3">
      <c r="A1" s="305"/>
      <c r="B1" s="305"/>
      <c r="C1" s="303" t="s">
        <v>27</v>
      </c>
      <c r="D1" s="303"/>
      <c r="E1" s="303"/>
      <c r="F1" s="303"/>
      <c r="G1" s="303"/>
      <c r="H1" s="303"/>
      <c r="I1" s="303"/>
      <c r="J1" s="303"/>
      <c r="K1" s="303"/>
      <c r="L1" s="303"/>
      <c r="M1" s="303"/>
      <c r="N1" s="303"/>
    </row>
    <row r="2" spans="1:14" x14ac:dyDescent="0.3">
      <c r="A2" s="305"/>
      <c r="B2" s="305"/>
      <c r="C2" s="303"/>
      <c r="D2" s="303"/>
      <c r="E2" s="303"/>
      <c r="F2" s="303"/>
      <c r="G2" s="303"/>
      <c r="H2" s="303"/>
      <c r="I2" s="303"/>
      <c r="J2" s="303"/>
      <c r="K2" s="303"/>
      <c r="L2" s="303"/>
      <c r="M2" s="303"/>
      <c r="N2" s="303"/>
    </row>
    <row r="3" spans="1:14" x14ac:dyDescent="0.3">
      <c r="A3" s="305"/>
      <c r="B3" s="305"/>
      <c r="C3" s="303"/>
      <c r="D3" s="303"/>
      <c r="E3" s="303"/>
      <c r="F3" s="303"/>
      <c r="G3" s="303"/>
      <c r="H3" s="303"/>
      <c r="I3" s="303"/>
      <c r="J3" s="303"/>
      <c r="K3" s="303"/>
      <c r="L3" s="303"/>
      <c r="M3" s="303"/>
      <c r="N3" s="303"/>
    </row>
    <row r="4" spans="1:14" x14ac:dyDescent="0.3">
      <c r="A4" s="305"/>
      <c r="B4" s="305"/>
      <c r="C4" s="303"/>
      <c r="D4" s="303"/>
      <c r="E4" s="303"/>
      <c r="F4" s="303"/>
      <c r="G4" s="303"/>
      <c r="H4" s="303"/>
      <c r="I4" s="303"/>
      <c r="J4" s="303"/>
      <c r="K4" s="303"/>
      <c r="L4" s="303"/>
      <c r="M4" s="303"/>
      <c r="N4" s="303"/>
    </row>
    <row r="5" spans="1:14" x14ac:dyDescent="0.3">
      <c r="A5" s="306"/>
      <c r="B5" s="306"/>
      <c r="C5" s="304"/>
      <c r="D5" s="304"/>
      <c r="E5" s="304"/>
      <c r="F5" s="304"/>
      <c r="G5" s="304"/>
      <c r="H5" s="304"/>
      <c r="I5" s="304"/>
      <c r="J5" s="304"/>
      <c r="K5" s="304"/>
      <c r="L5" s="304"/>
      <c r="M5" s="304"/>
      <c r="N5" s="304"/>
    </row>
    <row r="6" spans="1:14" s="3" customFormat="1" ht="43.5" customHeight="1" x14ac:dyDescent="0.3">
      <c r="A6" s="6" t="s">
        <v>9</v>
      </c>
      <c r="B6" s="6" t="s">
        <v>8</v>
      </c>
      <c r="C6" s="6" t="s">
        <v>7</v>
      </c>
      <c r="D6" s="6" t="s">
        <v>25</v>
      </c>
      <c r="E6" s="6" t="s">
        <v>4</v>
      </c>
      <c r="F6" s="6" t="s">
        <v>22</v>
      </c>
      <c r="G6" s="6" t="s">
        <v>23</v>
      </c>
      <c r="H6" s="6" t="s">
        <v>24</v>
      </c>
      <c r="I6" s="6" t="s">
        <v>2</v>
      </c>
      <c r="J6" s="6" t="s">
        <v>26</v>
      </c>
      <c r="K6" s="6" t="s">
        <v>5</v>
      </c>
      <c r="L6" s="6" t="s">
        <v>6</v>
      </c>
      <c r="M6" s="6" t="s">
        <v>21</v>
      </c>
      <c r="N6" s="6" t="s">
        <v>3</v>
      </c>
    </row>
    <row r="7" spans="1:14" s="2" customFormat="1" ht="41.4" x14ac:dyDescent="0.3">
      <c r="A7" s="20">
        <v>1</v>
      </c>
      <c r="B7" s="20" t="s">
        <v>15</v>
      </c>
      <c r="C7" s="20" t="s">
        <v>513</v>
      </c>
      <c r="D7" s="21" t="s">
        <v>514</v>
      </c>
      <c r="E7" s="22" t="s">
        <v>515</v>
      </c>
      <c r="F7" s="23">
        <v>15855000</v>
      </c>
      <c r="G7" s="23">
        <v>0</v>
      </c>
      <c r="H7" s="23">
        <f t="shared" ref="H7:H38" si="0">F7+G7</f>
        <v>15855000</v>
      </c>
      <c r="I7" s="20" t="s">
        <v>20</v>
      </c>
      <c r="J7" s="24">
        <v>44377</v>
      </c>
      <c r="K7" s="20" t="s">
        <v>12</v>
      </c>
      <c r="L7" s="21" t="s">
        <v>516</v>
      </c>
      <c r="M7" s="20" t="s">
        <v>11</v>
      </c>
      <c r="N7" s="20" t="s">
        <v>517</v>
      </c>
    </row>
    <row r="8" spans="1:14" s="2" customFormat="1" ht="55.2" x14ac:dyDescent="0.3">
      <c r="A8" s="20">
        <f>+A7+1</f>
        <v>2</v>
      </c>
      <c r="B8" s="20" t="s">
        <v>15</v>
      </c>
      <c r="C8" s="20" t="s">
        <v>518</v>
      </c>
      <c r="D8" s="21" t="s">
        <v>519</v>
      </c>
      <c r="E8" s="22" t="s">
        <v>520</v>
      </c>
      <c r="F8" s="23">
        <v>14269500</v>
      </c>
      <c r="G8" s="23">
        <v>7927500</v>
      </c>
      <c r="H8" s="23">
        <f t="shared" si="0"/>
        <v>22197000</v>
      </c>
      <c r="I8" s="20" t="s">
        <v>20</v>
      </c>
      <c r="J8" s="24">
        <v>44545</v>
      </c>
      <c r="K8" s="20" t="s">
        <v>12</v>
      </c>
      <c r="L8" s="21" t="s">
        <v>521</v>
      </c>
      <c r="M8" s="20" t="s">
        <v>11</v>
      </c>
      <c r="N8" s="20" t="s">
        <v>517</v>
      </c>
    </row>
    <row r="9" spans="1:14" s="2" customFormat="1" ht="27.6" x14ac:dyDescent="0.3">
      <c r="A9" s="20">
        <f t="shared" ref="A9:A72" si="1">+A8+1</f>
        <v>3</v>
      </c>
      <c r="B9" s="20" t="s">
        <v>15</v>
      </c>
      <c r="C9" s="20" t="s">
        <v>522</v>
      </c>
      <c r="D9" s="21" t="s">
        <v>523</v>
      </c>
      <c r="E9" s="22" t="s">
        <v>524</v>
      </c>
      <c r="F9" s="23">
        <v>7014000</v>
      </c>
      <c r="G9" s="23">
        <v>21042000</v>
      </c>
      <c r="H9" s="23">
        <f t="shared" si="0"/>
        <v>28056000</v>
      </c>
      <c r="I9" s="20" t="s">
        <v>20</v>
      </c>
      <c r="J9" s="24">
        <v>44561</v>
      </c>
      <c r="K9" s="20" t="s">
        <v>12</v>
      </c>
      <c r="L9" s="21" t="s">
        <v>525</v>
      </c>
      <c r="M9" s="20" t="s">
        <v>11</v>
      </c>
      <c r="N9" s="20" t="s">
        <v>517</v>
      </c>
    </row>
    <row r="10" spans="1:14" s="2" customFormat="1" ht="41.4" x14ac:dyDescent="0.3">
      <c r="A10" s="20">
        <f t="shared" si="1"/>
        <v>4</v>
      </c>
      <c r="B10" s="20" t="s">
        <v>15</v>
      </c>
      <c r="C10" s="20" t="s">
        <v>526</v>
      </c>
      <c r="D10" s="21" t="s">
        <v>527</v>
      </c>
      <c r="E10" s="22" t="s">
        <v>528</v>
      </c>
      <c r="F10" s="23">
        <v>12660000</v>
      </c>
      <c r="G10" s="23">
        <v>12660000</v>
      </c>
      <c r="H10" s="23">
        <f t="shared" si="0"/>
        <v>25320000</v>
      </c>
      <c r="I10" s="20" t="s">
        <v>20</v>
      </c>
      <c r="J10" s="24">
        <v>44561</v>
      </c>
      <c r="K10" s="20" t="s">
        <v>12</v>
      </c>
      <c r="L10" s="21" t="s">
        <v>529</v>
      </c>
      <c r="M10" s="20" t="s">
        <v>11</v>
      </c>
      <c r="N10" s="20" t="s">
        <v>517</v>
      </c>
    </row>
    <row r="11" spans="1:14" s="2" customFormat="1" ht="55.2" x14ac:dyDescent="0.3">
      <c r="A11" s="20">
        <f t="shared" si="1"/>
        <v>5</v>
      </c>
      <c r="B11" s="20" t="s">
        <v>15</v>
      </c>
      <c r="C11" s="20" t="s">
        <v>530</v>
      </c>
      <c r="D11" s="21" t="s">
        <v>531</v>
      </c>
      <c r="E11" s="22" t="s">
        <v>532</v>
      </c>
      <c r="F11" s="23">
        <v>10050000</v>
      </c>
      <c r="G11" s="23">
        <v>30150000</v>
      </c>
      <c r="H11" s="23">
        <f t="shared" si="0"/>
        <v>40200000</v>
      </c>
      <c r="I11" s="20" t="s">
        <v>20</v>
      </c>
      <c r="J11" s="24">
        <v>44561</v>
      </c>
      <c r="K11" s="20" t="s">
        <v>12</v>
      </c>
      <c r="L11" s="21" t="s">
        <v>533</v>
      </c>
      <c r="M11" s="20" t="s">
        <v>11</v>
      </c>
      <c r="N11" s="20" t="s">
        <v>517</v>
      </c>
    </row>
    <row r="12" spans="1:14" s="2" customFormat="1" ht="55.2" x14ac:dyDescent="0.3">
      <c r="A12" s="20">
        <f t="shared" si="1"/>
        <v>6</v>
      </c>
      <c r="B12" s="20" t="s">
        <v>15</v>
      </c>
      <c r="C12" s="20" t="s">
        <v>534</v>
      </c>
      <c r="D12" s="21" t="s">
        <v>535</v>
      </c>
      <c r="E12" s="22" t="s">
        <v>532</v>
      </c>
      <c r="F12" s="23">
        <v>10050000</v>
      </c>
      <c r="G12" s="23">
        <v>30150000</v>
      </c>
      <c r="H12" s="23">
        <f t="shared" si="0"/>
        <v>40200000</v>
      </c>
      <c r="I12" s="20" t="s">
        <v>20</v>
      </c>
      <c r="J12" s="24">
        <v>44561</v>
      </c>
      <c r="K12" s="20" t="s">
        <v>12</v>
      </c>
      <c r="L12" s="21" t="s">
        <v>536</v>
      </c>
      <c r="M12" s="20" t="s">
        <v>11</v>
      </c>
      <c r="N12" s="20" t="s">
        <v>517</v>
      </c>
    </row>
    <row r="13" spans="1:14" s="2" customFormat="1" ht="41.4" x14ac:dyDescent="0.3">
      <c r="A13" s="20">
        <f t="shared" si="1"/>
        <v>7</v>
      </c>
      <c r="B13" s="20" t="s">
        <v>15</v>
      </c>
      <c r="C13" s="20" t="s">
        <v>537</v>
      </c>
      <c r="D13" s="21" t="s">
        <v>538</v>
      </c>
      <c r="E13" s="22" t="s">
        <v>539</v>
      </c>
      <c r="F13" s="23">
        <v>8991000</v>
      </c>
      <c r="G13" s="23">
        <v>26973000</v>
      </c>
      <c r="H13" s="23">
        <f t="shared" si="0"/>
        <v>35964000</v>
      </c>
      <c r="I13" s="20" t="s">
        <v>20</v>
      </c>
      <c r="J13" s="24">
        <v>44561</v>
      </c>
      <c r="K13" s="20" t="s">
        <v>12</v>
      </c>
      <c r="L13" s="21" t="s">
        <v>540</v>
      </c>
      <c r="M13" s="20" t="s">
        <v>11</v>
      </c>
      <c r="N13" s="20" t="s">
        <v>517</v>
      </c>
    </row>
    <row r="14" spans="1:14" s="2" customFormat="1" ht="27.6" x14ac:dyDescent="0.3">
      <c r="A14" s="20">
        <f t="shared" si="1"/>
        <v>8</v>
      </c>
      <c r="B14" s="20" t="s">
        <v>15</v>
      </c>
      <c r="C14" s="20" t="s">
        <v>541</v>
      </c>
      <c r="D14" s="21" t="s">
        <v>542</v>
      </c>
      <c r="E14" s="22" t="s">
        <v>543</v>
      </c>
      <c r="F14" s="23">
        <v>6123000</v>
      </c>
      <c r="G14" s="23">
        <v>18369000</v>
      </c>
      <c r="H14" s="23">
        <f t="shared" si="0"/>
        <v>24492000</v>
      </c>
      <c r="I14" s="20" t="s">
        <v>20</v>
      </c>
      <c r="J14" s="24">
        <v>44561</v>
      </c>
      <c r="K14" s="20" t="s">
        <v>12</v>
      </c>
      <c r="L14" s="21" t="s">
        <v>544</v>
      </c>
      <c r="M14" s="20" t="s">
        <v>11</v>
      </c>
      <c r="N14" s="20" t="s">
        <v>517</v>
      </c>
    </row>
    <row r="15" spans="1:14" s="2" customFormat="1" ht="82.8" x14ac:dyDescent="0.3">
      <c r="A15" s="20">
        <f t="shared" si="1"/>
        <v>9</v>
      </c>
      <c r="B15" s="20" t="s">
        <v>15</v>
      </c>
      <c r="C15" s="20" t="s">
        <v>545</v>
      </c>
      <c r="D15" s="21" t="s">
        <v>546</v>
      </c>
      <c r="E15" s="22" t="s">
        <v>547</v>
      </c>
      <c r="F15" s="23">
        <v>11076000</v>
      </c>
      <c r="G15" s="23">
        <v>31476000</v>
      </c>
      <c r="H15" s="23">
        <f t="shared" si="0"/>
        <v>42552000</v>
      </c>
      <c r="I15" s="20" t="s">
        <v>20</v>
      </c>
      <c r="J15" s="24">
        <v>44561</v>
      </c>
      <c r="K15" s="20" t="s">
        <v>12</v>
      </c>
      <c r="L15" s="21" t="s">
        <v>548</v>
      </c>
      <c r="M15" s="20" t="s">
        <v>11</v>
      </c>
      <c r="N15" s="20" t="s">
        <v>517</v>
      </c>
    </row>
    <row r="16" spans="1:14" s="2" customFormat="1" ht="96.6" x14ac:dyDescent="0.3">
      <c r="A16" s="20">
        <f t="shared" si="1"/>
        <v>10</v>
      </c>
      <c r="B16" s="20" t="s">
        <v>15</v>
      </c>
      <c r="C16" s="20" t="s">
        <v>549</v>
      </c>
      <c r="D16" s="21" t="s">
        <v>550</v>
      </c>
      <c r="E16" s="22" t="s">
        <v>551</v>
      </c>
      <c r="F16" s="23">
        <v>11076000</v>
      </c>
      <c r="G16" s="23">
        <v>29776000</v>
      </c>
      <c r="H16" s="23">
        <f t="shared" si="0"/>
        <v>40852000</v>
      </c>
      <c r="I16" s="20" t="s">
        <v>20</v>
      </c>
      <c r="J16" s="24">
        <v>44408</v>
      </c>
      <c r="K16" s="20" t="s">
        <v>12</v>
      </c>
      <c r="L16" s="21" t="s">
        <v>552</v>
      </c>
      <c r="M16" s="20" t="s">
        <v>11</v>
      </c>
      <c r="N16" s="20" t="s">
        <v>517</v>
      </c>
    </row>
    <row r="17" spans="1:14" s="2" customFormat="1" ht="82.8" x14ac:dyDescent="0.3">
      <c r="A17" s="20">
        <f t="shared" si="1"/>
        <v>11</v>
      </c>
      <c r="B17" s="20" t="s">
        <v>15</v>
      </c>
      <c r="C17" s="20" t="s">
        <v>553</v>
      </c>
      <c r="D17" s="21" t="s">
        <v>554</v>
      </c>
      <c r="E17" s="22" t="s">
        <v>555</v>
      </c>
      <c r="F17" s="23">
        <v>11076000</v>
      </c>
      <c r="G17" s="23">
        <v>11076000</v>
      </c>
      <c r="H17" s="23">
        <f t="shared" si="0"/>
        <v>22152000</v>
      </c>
      <c r="I17" s="20" t="s">
        <v>20</v>
      </c>
      <c r="J17" s="24">
        <v>44377</v>
      </c>
      <c r="K17" s="20" t="s">
        <v>12</v>
      </c>
      <c r="L17" s="21" t="s">
        <v>556</v>
      </c>
      <c r="M17" s="20" t="s">
        <v>11</v>
      </c>
      <c r="N17" s="20" t="s">
        <v>517</v>
      </c>
    </row>
    <row r="18" spans="1:14" s="2" customFormat="1" ht="82.8" x14ac:dyDescent="0.3">
      <c r="A18" s="20">
        <f t="shared" si="1"/>
        <v>12</v>
      </c>
      <c r="B18" s="20" t="s">
        <v>15</v>
      </c>
      <c r="C18" s="20" t="s">
        <v>557</v>
      </c>
      <c r="D18" s="21" t="s">
        <v>558</v>
      </c>
      <c r="E18" s="22" t="s">
        <v>559</v>
      </c>
      <c r="F18" s="23">
        <v>24168000</v>
      </c>
      <c r="G18" s="23">
        <v>24168000</v>
      </c>
      <c r="H18" s="23">
        <f t="shared" si="0"/>
        <v>48336000</v>
      </c>
      <c r="I18" s="20" t="s">
        <v>20</v>
      </c>
      <c r="J18" s="24">
        <v>44561</v>
      </c>
      <c r="K18" s="20" t="s">
        <v>12</v>
      </c>
      <c r="L18" s="21" t="s">
        <v>560</v>
      </c>
      <c r="M18" s="20" t="s">
        <v>11</v>
      </c>
      <c r="N18" s="20" t="s">
        <v>517</v>
      </c>
    </row>
    <row r="19" spans="1:14" s="2" customFormat="1" ht="27.6" x14ac:dyDescent="0.3">
      <c r="A19" s="20">
        <f t="shared" si="1"/>
        <v>13</v>
      </c>
      <c r="B19" s="20" t="s">
        <v>15</v>
      </c>
      <c r="C19" s="20" t="s">
        <v>561</v>
      </c>
      <c r="D19" s="21" t="s">
        <v>562</v>
      </c>
      <c r="E19" s="22" t="s">
        <v>563</v>
      </c>
      <c r="F19" s="23">
        <v>15246000</v>
      </c>
      <c r="G19" s="23">
        <v>15246000</v>
      </c>
      <c r="H19" s="23">
        <f t="shared" si="0"/>
        <v>30492000</v>
      </c>
      <c r="I19" s="20" t="s">
        <v>20</v>
      </c>
      <c r="J19" s="24">
        <v>44561</v>
      </c>
      <c r="K19" s="20" t="s">
        <v>12</v>
      </c>
      <c r="L19" s="21" t="s">
        <v>564</v>
      </c>
      <c r="M19" s="20" t="s">
        <v>11</v>
      </c>
      <c r="N19" s="20" t="s">
        <v>517</v>
      </c>
    </row>
    <row r="20" spans="1:14" s="2" customFormat="1" ht="69" x14ac:dyDescent="0.3">
      <c r="A20" s="20">
        <f t="shared" si="1"/>
        <v>14</v>
      </c>
      <c r="B20" s="20" t="s">
        <v>15</v>
      </c>
      <c r="C20" s="20" t="s">
        <v>565</v>
      </c>
      <c r="D20" s="21" t="s">
        <v>566</v>
      </c>
      <c r="E20" s="22" t="s">
        <v>567</v>
      </c>
      <c r="F20" s="23">
        <v>19512000</v>
      </c>
      <c r="G20" s="23">
        <v>19512000</v>
      </c>
      <c r="H20" s="23">
        <f t="shared" si="0"/>
        <v>39024000</v>
      </c>
      <c r="I20" s="20" t="s">
        <v>20</v>
      </c>
      <c r="J20" s="24">
        <v>44561</v>
      </c>
      <c r="K20" s="20" t="s">
        <v>12</v>
      </c>
      <c r="L20" s="21" t="s">
        <v>568</v>
      </c>
      <c r="M20" s="20" t="s">
        <v>11</v>
      </c>
      <c r="N20" s="20" t="s">
        <v>517</v>
      </c>
    </row>
    <row r="21" spans="1:14" s="2" customFormat="1" ht="41.4" x14ac:dyDescent="0.3">
      <c r="A21" s="20">
        <f t="shared" si="1"/>
        <v>15</v>
      </c>
      <c r="B21" s="20" t="s">
        <v>15</v>
      </c>
      <c r="C21" s="20" t="s">
        <v>569</v>
      </c>
      <c r="D21" s="21" t="s">
        <v>570</v>
      </c>
      <c r="E21" s="22" t="s">
        <v>571</v>
      </c>
      <c r="F21" s="23">
        <v>12414000</v>
      </c>
      <c r="G21" s="23">
        <v>12414000</v>
      </c>
      <c r="H21" s="23">
        <f t="shared" si="0"/>
        <v>24828000</v>
      </c>
      <c r="I21" s="20" t="s">
        <v>20</v>
      </c>
      <c r="J21" s="24">
        <v>44561</v>
      </c>
      <c r="K21" s="20" t="s">
        <v>12</v>
      </c>
      <c r="L21" s="21" t="s">
        <v>572</v>
      </c>
      <c r="M21" s="20" t="s">
        <v>11</v>
      </c>
      <c r="N21" s="20" t="s">
        <v>517</v>
      </c>
    </row>
    <row r="22" spans="1:14" s="2" customFormat="1" ht="41.4" x14ac:dyDescent="0.3">
      <c r="A22" s="20">
        <f t="shared" si="1"/>
        <v>16</v>
      </c>
      <c r="B22" s="20" t="s">
        <v>15</v>
      </c>
      <c r="C22" s="20" t="s">
        <v>573</v>
      </c>
      <c r="D22" s="21" t="s">
        <v>574</v>
      </c>
      <c r="E22" s="22" t="s">
        <v>575</v>
      </c>
      <c r="F22" s="23">
        <v>12804000</v>
      </c>
      <c r="G22" s="23">
        <v>12804000</v>
      </c>
      <c r="H22" s="23">
        <f t="shared" si="0"/>
        <v>25608000</v>
      </c>
      <c r="I22" s="20" t="s">
        <v>20</v>
      </c>
      <c r="J22" s="24">
        <v>44561</v>
      </c>
      <c r="K22" s="20" t="s">
        <v>12</v>
      </c>
      <c r="L22" s="21" t="s">
        <v>576</v>
      </c>
      <c r="M22" s="20" t="s">
        <v>11</v>
      </c>
      <c r="N22" s="20" t="s">
        <v>517</v>
      </c>
    </row>
    <row r="23" spans="1:14" s="2" customFormat="1" ht="41.4" x14ac:dyDescent="0.3">
      <c r="A23" s="20">
        <f t="shared" si="1"/>
        <v>17</v>
      </c>
      <c r="B23" s="20" t="s">
        <v>15</v>
      </c>
      <c r="C23" s="20" t="s">
        <v>577</v>
      </c>
      <c r="D23" s="21" t="s">
        <v>578</v>
      </c>
      <c r="E23" s="22" t="s">
        <v>579</v>
      </c>
      <c r="F23" s="23">
        <v>31926000</v>
      </c>
      <c r="G23" s="23">
        <v>31926000</v>
      </c>
      <c r="H23" s="23">
        <f t="shared" si="0"/>
        <v>63852000</v>
      </c>
      <c r="I23" s="20" t="s">
        <v>20</v>
      </c>
      <c r="J23" s="24">
        <v>44561</v>
      </c>
      <c r="K23" s="20" t="s">
        <v>12</v>
      </c>
      <c r="L23" s="21" t="s">
        <v>580</v>
      </c>
      <c r="M23" s="20" t="s">
        <v>11</v>
      </c>
      <c r="N23" s="20" t="s">
        <v>517</v>
      </c>
    </row>
    <row r="24" spans="1:14" s="2" customFormat="1" ht="55.2" x14ac:dyDescent="0.3">
      <c r="A24" s="20">
        <f t="shared" si="1"/>
        <v>18</v>
      </c>
      <c r="B24" s="20" t="s">
        <v>15</v>
      </c>
      <c r="C24" s="20" t="s">
        <v>581</v>
      </c>
      <c r="D24" s="21" t="s">
        <v>582</v>
      </c>
      <c r="E24" s="22" t="s">
        <v>583</v>
      </c>
      <c r="F24" s="23">
        <v>6330000</v>
      </c>
      <c r="G24" s="23">
        <v>18990000</v>
      </c>
      <c r="H24" s="23">
        <f t="shared" si="0"/>
        <v>25320000</v>
      </c>
      <c r="I24" s="20" t="s">
        <v>20</v>
      </c>
      <c r="J24" s="24">
        <v>44561</v>
      </c>
      <c r="K24" s="20" t="s">
        <v>12</v>
      </c>
      <c r="L24" s="21" t="s">
        <v>584</v>
      </c>
      <c r="M24" s="20" t="s">
        <v>11</v>
      </c>
      <c r="N24" s="20" t="s">
        <v>517</v>
      </c>
    </row>
    <row r="25" spans="1:14" s="2" customFormat="1" ht="41.4" x14ac:dyDescent="0.3">
      <c r="A25" s="20">
        <f t="shared" si="1"/>
        <v>19</v>
      </c>
      <c r="B25" s="20" t="s">
        <v>15</v>
      </c>
      <c r="C25" s="20" t="s">
        <v>585</v>
      </c>
      <c r="D25" s="21" t="s">
        <v>586</v>
      </c>
      <c r="E25" s="22" t="s">
        <v>587</v>
      </c>
      <c r="F25" s="23">
        <v>19032000</v>
      </c>
      <c r="G25" s="23">
        <v>19032000</v>
      </c>
      <c r="H25" s="23">
        <f t="shared" si="0"/>
        <v>38064000</v>
      </c>
      <c r="I25" s="20" t="s">
        <v>20</v>
      </c>
      <c r="J25" s="24">
        <v>44561</v>
      </c>
      <c r="K25" s="20" t="s">
        <v>12</v>
      </c>
      <c r="L25" s="21" t="s">
        <v>588</v>
      </c>
      <c r="M25" s="20" t="s">
        <v>11</v>
      </c>
      <c r="N25" s="20" t="s">
        <v>517</v>
      </c>
    </row>
    <row r="26" spans="1:14" s="2" customFormat="1" ht="41.4" x14ac:dyDescent="0.3">
      <c r="A26" s="20">
        <f t="shared" si="1"/>
        <v>20</v>
      </c>
      <c r="B26" s="20" t="s">
        <v>15</v>
      </c>
      <c r="C26" s="20" t="s">
        <v>589</v>
      </c>
      <c r="D26" s="21" t="s">
        <v>590</v>
      </c>
      <c r="E26" s="22" t="s">
        <v>587</v>
      </c>
      <c r="F26" s="23">
        <v>18276000</v>
      </c>
      <c r="G26" s="23">
        <v>0</v>
      </c>
      <c r="H26" s="23">
        <f t="shared" si="0"/>
        <v>18276000</v>
      </c>
      <c r="I26" s="20" t="s">
        <v>20</v>
      </c>
      <c r="J26" s="24">
        <v>44377</v>
      </c>
      <c r="K26" s="20" t="s">
        <v>12</v>
      </c>
      <c r="L26" s="21" t="s">
        <v>591</v>
      </c>
      <c r="M26" s="20" t="s">
        <v>11</v>
      </c>
      <c r="N26" s="20" t="s">
        <v>517</v>
      </c>
    </row>
    <row r="27" spans="1:14" s="2" customFormat="1" ht="41.4" x14ac:dyDescent="0.3">
      <c r="A27" s="20">
        <f t="shared" si="1"/>
        <v>21</v>
      </c>
      <c r="B27" s="20" t="s">
        <v>15</v>
      </c>
      <c r="C27" s="20" t="s">
        <v>592</v>
      </c>
      <c r="D27" s="21" t="s">
        <v>593</v>
      </c>
      <c r="E27" s="22" t="s">
        <v>587</v>
      </c>
      <c r="F27" s="23">
        <v>19032000</v>
      </c>
      <c r="G27" s="23">
        <v>17446000</v>
      </c>
      <c r="H27" s="23">
        <f t="shared" si="0"/>
        <v>36478000</v>
      </c>
      <c r="I27" s="20" t="s">
        <v>20</v>
      </c>
      <c r="J27" s="24">
        <v>44545</v>
      </c>
      <c r="K27" s="20" t="s">
        <v>12</v>
      </c>
      <c r="L27" s="21" t="s">
        <v>594</v>
      </c>
      <c r="M27" s="20" t="s">
        <v>11</v>
      </c>
      <c r="N27" s="20" t="s">
        <v>517</v>
      </c>
    </row>
    <row r="28" spans="1:14" s="2" customFormat="1" ht="41.4" x14ac:dyDescent="0.3">
      <c r="A28" s="20">
        <f t="shared" si="1"/>
        <v>22</v>
      </c>
      <c r="B28" s="20" t="s">
        <v>15</v>
      </c>
      <c r="C28" s="20" t="s">
        <v>595</v>
      </c>
      <c r="D28" s="21" t="s">
        <v>596</v>
      </c>
      <c r="E28" s="22" t="s">
        <v>587</v>
      </c>
      <c r="F28" s="23">
        <v>11163000</v>
      </c>
      <c r="G28" s="23">
        <v>11163000</v>
      </c>
      <c r="H28" s="23">
        <f t="shared" si="0"/>
        <v>22326000</v>
      </c>
      <c r="I28" s="20" t="s">
        <v>20</v>
      </c>
      <c r="J28" s="24">
        <v>44377</v>
      </c>
      <c r="K28" s="20" t="s">
        <v>12</v>
      </c>
      <c r="L28" s="21" t="s">
        <v>597</v>
      </c>
      <c r="M28" s="20" t="s">
        <v>11</v>
      </c>
      <c r="N28" s="20" t="s">
        <v>517</v>
      </c>
    </row>
    <row r="29" spans="1:14" s="2" customFormat="1" ht="41.4" x14ac:dyDescent="0.3">
      <c r="A29" s="20">
        <f t="shared" si="1"/>
        <v>23</v>
      </c>
      <c r="B29" s="20" t="s">
        <v>15</v>
      </c>
      <c r="C29" s="20" t="s">
        <v>598</v>
      </c>
      <c r="D29" s="21" t="s">
        <v>599</v>
      </c>
      <c r="E29" s="22" t="s">
        <v>587</v>
      </c>
      <c r="F29" s="23">
        <v>18264000</v>
      </c>
      <c r="G29" s="23">
        <v>13698000</v>
      </c>
      <c r="H29" s="23">
        <f t="shared" si="0"/>
        <v>31962000</v>
      </c>
      <c r="I29" s="20" t="s">
        <v>20</v>
      </c>
      <c r="J29" s="24">
        <v>44545</v>
      </c>
      <c r="K29" s="20" t="s">
        <v>12</v>
      </c>
      <c r="L29" s="21" t="s">
        <v>600</v>
      </c>
      <c r="M29" s="20" t="s">
        <v>11</v>
      </c>
      <c r="N29" s="20" t="s">
        <v>517</v>
      </c>
    </row>
    <row r="30" spans="1:14" s="2" customFormat="1" ht="41.4" x14ac:dyDescent="0.3">
      <c r="A30" s="20">
        <f t="shared" si="1"/>
        <v>24</v>
      </c>
      <c r="B30" s="20" t="s">
        <v>15</v>
      </c>
      <c r="C30" s="20" t="s">
        <v>601</v>
      </c>
      <c r="D30" s="21" t="s">
        <v>602</v>
      </c>
      <c r="E30" s="22" t="s">
        <v>587</v>
      </c>
      <c r="F30" s="23">
        <v>9516000</v>
      </c>
      <c r="G30" s="23">
        <v>26962000</v>
      </c>
      <c r="H30" s="23">
        <f t="shared" si="0"/>
        <v>36478000</v>
      </c>
      <c r="I30" s="20" t="s">
        <v>20</v>
      </c>
      <c r="J30" s="24">
        <v>44545</v>
      </c>
      <c r="K30" s="20" t="s">
        <v>12</v>
      </c>
      <c r="L30" s="21" t="s">
        <v>603</v>
      </c>
      <c r="M30" s="20" t="s">
        <v>11</v>
      </c>
      <c r="N30" s="20" t="s">
        <v>517</v>
      </c>
    </row>
    <row r="31" spans="1:14" s="2" customFormat="1" ht="41.4" x14ac:dyDescent="0.3">
      <c r="A31" s="20">
        <f t="shared" si="1"/>
        <v>25</v>
      </c>
      <c r="B31" s="20" t="s">
        <v>15</v>
      </c>
      <c r="C31" s="20" t="s">
        <v>604</v>
      </c>
      <c r="D31" s="21" t="s">
        <v>605</v>
      </c>
      <c r="E31" s="22" t="s">
        <v>587</v>
      </c>
      <c r="F31" s="23">
        <v>38958000</v>
      </c>
      <c r="G31" s="23">
        <v>38958000</v>
      </c>
      <c r="H31" s="23">
        <f t="shared" si="0"/>
        <v>77916000</v>
      </c>
      <c r="I31" s="20" t="s">
        <v>20</v>
      </c>
      <c r="J31" s="24">
        <v>44561</v>
      </c>
      <c r="K31" s="20" t="s">
        <v>12</v>
      </c>
      <c r="L31" s="21" t="s">
        <v>606</v>
      </c>
      <c r="M31" s="20" t="s">
        <v>11</v>
      </c>
      <c r="N31" s="20" t="s">
        <v>517</v>
      </c>
    </row>
    <row r="32" spans="1:14" s="2" customFormat="1" ht="55.2" x14ac:dyDescent="0.3">
      <c r="A32" s="20">
        <f t="shared" si="1"/>
        <v>26</v>
      </c>
      <c r="B32" s="20" t="s">
        <v>15</v>
      </c>
      <c r="C32" s="20" t="s">
        <v>607</v>
      </c>
      <c r="D32" s="21" t="s">
        <v>608</v>
      </c>
      <c r="E32" s="22" t="s">
        <v>609</v>
      </c>
      <c r="F32" s="23">
        <v>11889000</v>
      </c>
      <c r="G32" s="23">
        <v>33685500</v>
      </c>
      <c r="H32" s="23">
        <f t="shared" si="0"/>
        <v>45574500</v>
      </c>
      <c r="I32" s="20" t="s">
        <v>20</v>
      </c>
      <c r="J32" s="24">
        <v>44545</v>
      </c>
      <c r="K32" s="20" t="s">
        <v>12</v>
      </c>
      <c r="L32" s="21" t="s">
        <v>610</v>
      </c>
      <c r="M32" s="20" t="s">
        <v>11</v>
      </c>
      <c r="N32" s="20" t="s">
        <v>517</v>
      </c>
    </row>
    <row r="33" spans="1:14" s="2" customFormat="1" ht="82.8" x14ac:dyDescent="0.3">
      <c r="A33" s="20">
        <f t="shared" si="1"/>
        <v>27</v>
      </c>
      <c r="B33" s="20" t="s">
        <v>15</v>
      </c>
      <c r="C33" s="20" t="s">
        <v>611</v>
      </c>
      <c r="D33" s="21" t="s">
        <v>612</v>
      </c>
      <c r="E33" s="22" t="s">
        <v>559</v>
      </c>
      <c r="F33" s="23">
        <v>22152000</v>
      </c>
      <c r="G33" s="23">
        <v>0</v>
      </c>
      <c r="H33" s="23">
        <f t="shared" si="0"/>
        <v>22152000</v>
      </c>
      <c r="I33" s="20" t="s">
        <v>20</v>
      </c>
      <c r="J33" s="24">
        <v>44377</v>
      </c>
      <c r="K33" s="20" t="s">
        <v>12</v>
      </c>
      <c r="L33" s="21" t="s">
        <v>613</v>
      </c>
      <c r="M33" s="20" t="s">
        <v>11</v>
      </c>
      <c r="N33" s="20" t="s">
        <v>517</v>
      </c>
    </row>
    <row r="34" spans="1:14" s="2" customFormat="1" ht="82.8" x14ac:dyDescent="0.3">
      <c r="A34" s="20">
        <f t="shared" si="1"/>
        <v>28</v>
      </c>
      <c r="B34" s="20" t="s">
        <v>15</v>
      </c>
      <c r="C34" s="20" t="s">
        <v>614</v>
      </c>
      <c r="D34" s="21" t="s">
        <v>615</v>
      </c>
      <c r="E34" s="22" t="s">
        <v>616</v>
      </c>
      <c r="F34" s="23">
        <v>20306000</v>
      </c>
      <c r="G34" s="23">
        <v>0</v>
      </c>
      <c r="H34" s="23">
        <f t="shared" si="0"/>
        <v>20306000</v>
      </c>
      <c r="I34" s="20" t="s">
        <v>20</v>
      </c>
      <c r="J34" s="24">
        <v>44377</v>
      </c>
      <c r="K34" s="20" t="s">
        <v>12</v>
      </c>
      <c r="L34" s="21" t="s">
        <v>617</v>
      </c>
      <c r="M34" s="20" t="s">
        <v>11</v>
      </c>
      <c r="N34" s="20" t="s">
        <v>517</v>
      </c>
    </row>
    <row r="35" spans="1:14" s="2" customFormat="1" ht="82.8" x14ac:dyDescent="0.3">
      <c r="A35" s="20">
        <f t="shared" si="1"/>
        <v>29</v>
      </c>
      <c r="B35" s="20" t="s">
        <v>15</v>
      </c>
      <c r="C35" s="20" t="s">
        <v>618</v>
      </c>
      <c r="D35" s="21" t="s">
        <v>619</v>
      </c>
      <c r="E35" s="22" t="s">
        <v>616</v>
      </c>
      <c r="F35" s="23">
        <v>20306000</v>
      </c>
      <c r="G35" s="23">
        <v>0</v>
      </c>
      <c r="H35" s="23">
        <f t="shared" si="0"/>
        <v>20306000</v>
      </c>
      <c r="I35" s="20" t="s">
        <v>20</v>
      </c>
      <c r="J35" s="24">
        <v>44377</v>
      </c>
      <c r="K35" s="20" t="s">
        <v>12</v>
      </c>
      <c r="L35" s="21" t="s">
        <v>620</v>
      </c>
      <c r="M35" s="20" t="s">
        <v>11</v>
      </c>
      <c r="N35" s="20" t="s">
        <v>517</v>
      </c>
    </row>
    <row r="36" spans="1:14" s="2" customFormat="1" ht="41.4" x14ac:dyDescent="0.3">
      <c r="A36" s="20">
        <f t="shared" si="1"/>
        <v>30</v>
      </c>
      <c r="B36" s="20" t="s">
        <v>15</v>
      </c>
      <c r="C36" s="20" t="s">
        <v>621</v>
      </c>
      <c r="D36" s="21" t="s">
        <v>622</v>
      </c>
      <c r="E36" s="22" t="s">
        <v>528</v>
      </c>
      <c r="F36" s="23">
        <v>12414000</v>
      </c>
      <c r="G36" s="23">
        <v>12414000</v>
      </c>
      <c r="H36" s="23">
        <f t="shared" si="0"/>
        <v>24828000</v>
      </c>
      <c r="I36" s="20" t="s">
        <v>20</v>
      </c>
      <c r="J36" s="24">
        <v>44561</v>
      </c>
      <c r="K36" s="20" t="s">
        <v>12</v>
      </c>
      <c r="L36" s="21" t="s">
        <v>623</v>
      </c>
      <c r="M36" s="20" t="s">
        <v>11</v>
      </c>
      <c r="N36" s="20" t="s">
        <v>517</v>
      </c>
    </row>
    <row r="37" spans="1:14" s="2" customFormat="1" ht="41.4" x14ac:dyDescent="0.3">
      <c r="A37" s="20">
        <f t="shared" si="1"/>
        <v>31</v>
      </c>
      <c r="B37" s="20" t="s">
        <v>15</v>
      </c>
      <c r="C37" s="20" t="s">
        <v>624</v>
      </c>
      <c r="D37" s="21" t="s">
        <v>625</v>
      </c>
      <c r="E37" s="22" t="s">
        <v>587</v>
      </c>
      <c r="F37" s="23">
        <v>22326000</v>
      </c>
      <c r="G37" s="23">
        <v>0</v>
      </c>
      <c r="H37" s="23">
        <f t="shared" si="0"/>
        <v>22326000</v>
      </c>
      <c r="I37" s="20" t="s">
        <v>20</v>
      </c>
      <c r="J37" s="24">
        <v>44408</v>
      </c>
      <c r="K37" s="20" t="s">
        <v>12</v>
      </c>
      <c r="L37" s="21" t="s">
        <v>626</v>
      </c>
      <c r="M37" s="20" t="s">
        <v>11</v>
      </c>
      <c r="N37" s="20" t="s">
        <v>517</v>
      </c>
    </row>
    <row r="38" spans="1:14" s="2" customFormat="1" ht="55.2" x14ac:dyDescent="0.3">
      <c r="A38" s="20">
        <f t="shared" si="1"/>
        <v>32</v>
      </c>
      <c r="B38" s="20" t="s">
        <v>15</v>
      </c>
      <c r="C38" s="20" t="s">
        <v>627</v>
      </c>
      <c r="D38" s="21" t="s">
        <v>628</v>
      </c>
      <c r="E38" s="22" t="s">
        <v>583</v>
      </c>
      <c r="F38" s="23">
        <v>14405000</v>
      </c>
      <c r="G38" s="23">
        <v>12064500</v>
      </c>
      <c r="H38" s="23">
        <f t="shared" si="0"/>
        <v>26469500</v>
      </c>
      <c r="I38" s="20" t="s">
        <v>20</v>
      </c>
      <c r="J38" s="24">
        <v>44545</v>
      </c>
      <c r="K38" s="20" t="s">
        <v>12</v>
      </c>
      <c r="L38" s="21" t="s">
        <v>629</v>
      </c>
      <c r="M38" s="20" t="s">
        <v>11</v>
      </c>
      <c r="N38" s="20" t="s">
        <v>517</v>
      </c>
    </row>
    <row r="39" spans="1:14" s="2" customFormat="1" ht="41.4" x14ac:dyDescent="0.3">
      <c r="A39" s="20">
        <f t="shared" si="1"/>
        <v>33</v>
      </c>
      <c r="B39" s="20" t="s">
        <v>15</v>
      </c>
      <c r="C39" s="20" t="s">
        <v>630</v>
      </c>
      <c r="D39" s="21" t="s">
        <v>631</v>
      </c>
      <c r="E39" s="22" t="s">
        <v>632</v>
      </c>
      <c r="F39" s="23">
        <v>14269500</v>
      </c>
      <c r="G39" s="23">
        <v>0</v>
      </c>
      <c r="H39" s="23">
        <f t="shared" ref="H39:H70" si="2">F39+G39</f>
        <v>14269500</v>
      </c>
      <c r="I39" s="20" t="s">
        <v>20</v>
      </c>
      <c r="J39" s="24">
        <v>44408</v>
      </c>
      <c r="K39" s="20" t="s">
        <v>12</v>
      </c>
      <c r="L39" s="21" t="s">
        <v>633</v>
      </c>
      <c r="M39" s="20" t="s">
        <v>11</v>
      </c>
      <c r="N39" s="20" t="s">
        <v>517</v>
      </c>
    </row>
    <row r="40" spans="1:14" s="2" customFormat="1" ht="69" x14ac:dyDescent="0.3">
      <c r="A40" s="20">
        <f t="shared" si="1"/>
        <v>34</v>
      </c>
      <c r="B40" s="20" t="s">
        <v>15</v>
      </c>
      <c r="C40" s="20" t="s">
        <v>634</v>
      </c>
      <c r="D40" s="21" t="s">
        <v>635</v>
      </c>
      <c r="E40" s="22" t="s">
        <v>636</v>
      </c>
      <c r="F40" s="23">
        <v>17160000</v>
      </c>
      <c r="G40" s="23">
        <v>14300000</v>
      </c>
      <c r="H40" s="23">
        <f t="shared" si="2"/>
        <v>31460000</v>
      </c>
      <c r="I40" s="20" t="s">
        <v>20</v>
      </c>
      <c r="J40" s="24">
        <v>44561</v>
      </c>
      <c r="K40" s="20" t="s">
        <v>12</v>
      </c>
      <c r="L40" s="21" t="s">
        <v>637</v>
      </c>
      <c r="M40" s="20" t="s">
        <v>11</v>
      </c>
      <c r="N40" s="20" t="s">
        <v>517</v>
      </c>
    </row>
    <row r="41" spans="1:14" s="2" customFormat="1" ht="55.2" x14ac:dyDescent="0.3">
      <c r="A41" s="20">
        <f t="shared" si="1"/>
        <v>35</v>
      </c>
      <c r="B41" s="20" t="s">
        <v>15</v>
      </c>
      <c r="C41" s="20" t="s">
        <v>638</v>
      </c>
      <c r="D41" s="21" t="s">
        <v>639</v>
      </c>
      <c r="E41" s="22" t="s">
        <v>640</v>
      </c>
      <c r="F41" s="23">
        <v>16086000</v>
      </c>
      <c r="G41" s="23">
        <v>12064500</v>
      </c>
      <c r="H41" s="23">
        <f t="shared" si="2"/>
        <v>28150500</v>
      </c>
      <c r="I41" s="20" t="s">
        <v>20</v>
      </c>
      <c r="J41" s="24">
        <v>44545</v>
      </c>
      <c r="K41" s="20" t="s">
        <v>12</v>
      </c>
      <c r="L41" s="21" t="s">
        <v>641</v>
      </c>
      <c r="M41" s="20" t="s">
        <v>11</v>
      </c>
      <c r="N41" s="20" t="s">
        <v>517</v>
      </c>
    </row>
    <row r="42" spans="1:14" s="2" customFormat="1" ht="41.4" x14ac:dyDescent="0.3">
      <c r="A42" s="20">
        <f t="shared" si="1"/>
        <v>36</v>
      </c>
      <c r="B42" s="20" t="s">
        <v>15</v>
      </c>
      <c r="C42" s="20" t="s">
        <v>642</v>
      </c>
      <c r="D42" s="21" t="s">
        <v>643</v>
      </c>
      <c r="E42" s="22" t="s">
        <v>587</v>
      </c>
      <c r="F42" s="23">
        <v>19026000</v>
      </c>
      <c r="G42" s="23">
        <v>14269500</v>
      </c>
      <c r="H42" s="23">
        <f t="shared" si="2"/>
        <v>33295500</v>
      </c>
      <c r="I42" s="20" t="s">
        <v>20</v>
      </c>
      <c r="J42" s="24">
        <v>44545</v>
      </c>
      <c r="K42" s="20" t="s">
        <v>12</v>
      </c>
      <c r="L42" s="21" t="s">
        <v>644</v>
      </c>
      <c r="M42" s="20" t="s">
        <v>11</v>
      </c>
      <c r="N42" s="20" t="s">
        <v>517</v>
      </c>
    </row>
    <row r="43" spans="1:14" s="2" customFormat="1" ht="69" x14ac:dyDescent="0.3">
      <c r="A43" s="20">
        <f t="shared" si="1"/>
        <v>37</v>
      </c>
      <c r="B43" s="20" t="s">
        <v>15</v>
      </c>
      <c r="C43" s="20" t="s">
        <v>645</v>
      </c>
      <c r="D43" s="21" t="s">
        <v>646</v>
      </c>
      <c r="E43" s="22" t="s">
        <v>647</v>
      </c>
      <c r="F43" s="23">
        <v>22332000</v>
      </c>
      <c r="G43" s="23">
        <v>0</v>
      </c>
      <c r="H43" s="23">
        <f t="shared" si="2"/>
        <v>22332000</v>
      </c>
      <c r="I43" s="20" t="s">
        <v>20</v>
      </c>
      <c r="J43" s="24">
        <v>44408</v>
      </c>
      <c r="K43" s="20" t="s">
        <v>12</v>
      </c>
      <c r="L43" s="21" t="s">
        <v>648</v>
      </c>
      <c r="M43" s="20" t="s">
        <v>11</v>
      </c>
      <c r="N43" s="20" t="s">
        <v>517</v>
      </c>
    </row>
    <row r="44" spans="1:14" s="2" customFormat="1" ht="41.4" x14ac:dyDescent="0.3">
      <c r="A44" s="20">
        <f t="shared" si="1"/>
        <v>38</v>
      </c>
      <c r="B44" s="20" t="s">
        <v>15</v>
      </c>
      <c r="C44" s="20" t="s">
        <v>649</v>
      </c>
      <c r="D44" s="21" t="s">
        <v>650</v>
      </c>
      <c r="E44" s="22" t="s">
        <v>587</v>
      </c>
      <c r="F44" s="23">
        <v>22326000</v>
      </c>
      <c r="G44" s="23">
        <v>0</v>
      </c>
      <c r="H44" s="23">
        <f t="shared" si="2"/>
        <v>22326000</v>
      </c>
      <c r="I44" s="20" t="s">
        <v>20</v>
      </c>
      <c r="J44" s="24">
        <v>44408</v>
      </c>
      <c r="K44" s="20" t="s">
        <v>12</v>
      </c>
      <c r="L44" s="21" t="s">
        <v>651</v>
      </c>
      <c r="M44" s="20" t="s">
        <v>11</v>
      </c>
      <c r="N44" s="20" t="s">
        <v>517</v>
      </c>
    </row>
    <row r="45" spans="1:14" s="2" customFormat="1" ht="55.2" x14ac:dyDescent="0.3">
      <c r="A45" s="20">
        <f t="shared" si="1"/>
        <v>39</v>
      </c>
      <c r="B45" s="20" t="s">
        <v>15</v>
      </c>
      <c r="C45" s="20" t="s">
        <v>652</v>
      </c>
      <c r="D45" s="21" t="s">
        <v>653</v>
      </c>
      <c r="E45" s="22" t="s">
        <v>583</v>
      </c>
      <c r="F45" s="23">
        <v>12654000</v>
      </c>
      <c r="G45" s="23">
        <v>10545000</v>
      </c>
      <c r="H45" s="23">
        <f t="shared" si="2"/>
        <v>23199000</v>
      </c>
      <c r="I45" s="20" t="s">
        <v>20</v>
      </c>
      <c r="J45" s="24">
        <v>44561</v>
      </c>
      <c r="K45" s="20" t="s">
        <v>12</v>
      </c>
      <c r="L45" s="21" t="s">
        <v>654</v>
      </c>
      <c r="M45" s="20" t="s">
        <v>11</v>
      </c>
      <c r="N45" s="20" t="s">
        <v>517</v>
      </c>
    </row>
    <row r="46" spans="1:14" s="2" customFormat="1" ht="41.4" x14ac:dyDescent="0.3">
      <c r="A46" s="20">
        <f t="shared" si="1"/>
        <v>40</v>
      </c>
      <c r="B46" s="20" t="s">
        <v>15</v>
      </c>
      <c r="C46" s="20" t="s">
        <v>655</v>
      </c>
      <c r="D46" s="21" t="s">
        <v>656</v>
      </c>
      <c r="E46" s="22" t="s">
        <v>587</v>
      </c>
      <c r="F46" s="23">
        <v>25608000</v>
      </c>
      <c r="G46" s="23">
        <v>0</v>
      </c>
      <c r="H46" s="23">
        <f t="shared" si="2"/>
        <v>25608000</v>
      </c>
      <c r="I46" s="20" t="s">
        <v>20</v>
      </c>
      <c r="J46" s="24">
        <v>44408</v>
      </c>
      <c r="K46" s="20" t="s">
        <v>12</v>
      </c>
      <c r="L46" s="21" t="s">
        <v>657</v>
      </c>
      <c r="M46" s="20" t="s">
        <v>11</v>
      </c>
      <c r="N46" s="20" t="s">
        <v>517</v>
      </c>
    </row>
    <row r="47" spans="1:14" s="2" customFormat="1" ht="69" x14ac:dyDescent="0.3">
      <c r="A47" s="20">
        <f t="shared" si="1"/>
        <v>41</v>
      </c>
      <c r="B47" s="20" t="s">
        <v>15</v>
      </c>
      <c r="C47" s="20" t="s">
        <v>658</v>
      </c>
      <c r="D47" s="21" t="s">
        <v>659</v>
      </c>
      <c r="E47" s="22" t="s">
        <v>636</v>
      </c>
      <c r="F47" s="23">
        <v>12654000</v>
      </c>
      <c r="G47" s="23">
        <v>8436000</v>
      </c>
      <c r="H47" s="23">
        <f t="shared" si="2"/>
        <v>21090000</v>
      </c>
      <c r="I47" s="20" t="s">
        <v>20</v>
      </c>
      <c r="J47" s="24">
        <v>44490</v>
      </c>
      <c r="K47" s="20" t="s">
        <v>12</v>
      </c>
      <c r="L47" s="21" t="s">
        <v>660</v>
      </c>
      <c r="M47" s="20" t="s">
        <v>11</v>
      </c>
      <c r="N47" s="20" t="s">
        <v>517</v>
      </c>
    </row>
    <row r="48" spans="1:14" s="2" customFormat="1" ht="41.4" x14ac:dyDescent="0.3">
      <c r="A48" s="20">
        <f t="shared" si="1"/>
        <v>42</v>
      </c>
      <c r="B48" s="20" t="s">
        <v>15</v>
      </c>
      <c r="C48" s="20" t="s">
        <v>661</v>
      </c>
      <c r="D48" s="21" t="s">
        <v>662</v>
      </c>
      <c r="E48" s="22" t="s">
        <v>663</v>
      </c>
      <c r="F48" s="23">
        <v>19026000</v>
      </c>
      <c r="G48" s="23">
        <v>15855000</v>
      </c>
      <c r="H48" s="23">
        <f t="shared" si="2"/>
        <v>34881000</v>
      </c>
      <c r="I48" s="20" t="s">
        <v>20</v>
      </c>
      <c r="J48" s="24">
        <v>44561</v>
      </c>
      <c r="K48" s="20" t="s">
        <v>12</v>
      </c>
      <c r="L48" s="21" t="s">
        <v>664</v>
      </c>
      <c r="M48" s="20" t="s">
        <v>11</v>
      </c>
      <c r="N48" s="20" t="s">
        <v>517</v>
      </c>
    </row>
    <row r="49" spans="1:14" s="2" customFormat="1" ht="69" x14ac:dyDescent="0.3">
      <c r="A49" s="20">
        <f t="shared" si="1"/>
        <v>43</v>
      </c>
      <c r="B49" s="20" t="s">
        <v>15</v>
      </c>
      <c r="C49" s="20" t="s">
        <v>665</v>
      </c>
      <c r="D49" s="21" t="s">
        <v>666</v>
      </c>
      <c r="E49" s="22" t="s">
        <v>636</v>
      </c>
      <c r="F49" s="23">
        <v>12654000</v>
      </c>
      <c r="G49" s="23">
        <v>10545000</v>
      </c>
      <c r="H49" s="23">
        <f t="shared" si="2"/>
        <v>23199000</v>
      </c>
      <c r="I49" s="20" t="s">
        <v>20</v>
      </c>
      <c r="J49" s="24">
        <v>44561</v>
      </c>
      <c r="K49" s="20" t="s">
        <v>12</v>
      </c>
      <c r="L49" s="21" t="s">
        <v>667</v>
      </c>
      <c r="M49" s="20" t="s">
        <v>11</v>
      </c>
      <c r="N49" s="20" t="s">
        <v>517</v>
      </c>
    </row>
    <row r="50" spans="1:14" s="2" customFormat="1" ht="55.2" x14ac:dyDescent="0.3">
      <c r="A50" s="20">
        <f t="shared" si="1"/>
        <v>44</v>
      </c>
      <c r="B50" s="20" t="s">
        <v>15</v>
      </c>
      <c r="C50" s="20" t="s">
        <v>668</v>
      </c>
      <c r="D50" s="21" t="s">
        <v>669</v>
      </c>
      <c r="E50" s="22" t="s">
        <v>583</v>
      </c>
      <c r="F50" s="23">
        <v>18264000</v>
      </c>
      <c r="G50" s="23">
        <v>15220000</v>
      </c>
      <c r="H50" s="23">
        <f t="shared" si="2"/>
        <v>33484000</v>
      </c>
      <c r="I50" s="20" t="s">
        <v>20</v>
      </c>
      <c r="J50" s="24">
        <v>44561</v>
      </c>
      <c r="K50" s="20" t="s">
        <v>12</v>
      </c>
      <c r="L50" s="21" t="s">
        <v>670</v>
      </c>
      <c r="M50" s="20" t="s">
        <v>11</v>
      </c>
      <c r="N50" s="20" t="s">
        <v>517</v>
      </c>
    </row>
    <row r="51" spans="1:14" s="2" customFormat="1" ht="69" x14ac:dyDescent="0.3">
      <c r="A51" s="20">
        <f t="shared" si="1"/>
        <v>45</v>
      </c>
      <c r="B51" s="20" t="s">
        <v>15</v>
      </c>
      <c r="C51" s="20" t="s">
        <v>671</v>
      </c>
      <c r="D51" s="21" t="s">
        <v>672</v>
      </c>
      <c r="E51" s="22" t="s">
        <v>673</v>
      </c>
      <c r="F51" s="23">
        <v>9616032</v>
      </c>
      <c r="G51" s="23">
        <v>0</v>
      </c>
      <c r="H51" s="23">
        <f t="shared" si="2"/>
        <v>9616032</v>
      </c>
      <c r="I51" s="20" t="s">
        <v>20</v>
      </c>
      <c r="J51" s="24">
        <v>44408</v>
      </c>
      <c r="K51" s="20" t="s">
        <v>12</v>
      </c>
      <c r="L51" s="21" t="s">
        <v>674</v>
      </c>
      <c r="M51" s="20" t="s">
        <v>11</v>
      </c>
      <c r="N51" s="20" t="s">
        <v>517</v>
      </c>
    </row>
    <row r="52" spans="1:14" s="2" customFormat="1" ht="41.4" x14ac:dyDescent="0.3">
      <c r="A52" s="20">
        <f t="shared" si="1"/>
        <v>46</v>
      </c>
      <c r="B52" s="20" t="s">
        <v>15</v>
      </c>
      <c r="C52" s="20" t="s">
        <v>675</v>
      </c>
      <c r="D52" s="21" t="s">
        <v>676</v>
      </c>
      <c r="E52" s="22" t="s">
        <v>515</v>
      </c>
      <c r="F52" s="23">
        <v>19026000</v>
      </c>
      <c r="G52" s="23">
        <v>0</v>
      </c>
      <c r="H52" s="23">
        <f t="shared" si="2"/>
        <v>19026000</v>
      </c>
      <c r="I52" s="20" t="s">
        <v>20</v>
      </c>
      <c r="J52" s="24">
        <v>44408</v>
      </c>
      <c r="K52" s="20" t="s">
        <v>12</v>
      </c>
      <c r="L52" s="21" t="s">
        <v>677</v>
      </c>
      <c r="M52" s="20" t="s">
        <v>11</v>
      </c>
      <c r="N52" s="20" t="s">
        <v>517</v>
      </c>
    </row>
    <row r="53" spans="1:14" s="2" customFormat="1" ht="55.2" x14ac:dyDescent="0.3">
      <c r="A53" s="20">
        <f t="shared" si="1"/>
        <v>47</v>
      </c>
      <c r="B53" s="20" t="s">
        <v>15</v>
      </c>
      <c r="C53" s="20" t="s">
        <v>678</v>
      </c>
      <c r="D53" s="21" t="s">
        <v>679</v>
      </c>
      <c r="E53" s="22" t="s">
        <v>532</v>
      </c>
      <c r="F53" s="23">
        <v>20100000</v>
      </c>
      <c r="G53" s="23">
        <v>0</v>
      </c>
      <c r="H53" s="23">
        <f t="shared" si="2"/>
        <v>20100000</v>
      </c>
      <c r="I53" s="20" t="s">
        <v>20</v>
      </c>
      <c r="J53" s="24">
        <v>44408</v>
      </c>
      <c r="K53" s="20" t="s">
        <v>12</v>
      </c>
      <c r="L53" s="21" t="s">
        <v>680</v>
      </c>
      <c r="M53" s="20" t="s">
        <v>11</v>
      </c>
      <c r="N53" s="20" t="s">
        <v>517</v>
      </c>
    </row>
    <row r="54" spans="1:14" s="2" customFormat="1" ht="41.4" x14ac:dyDescent="0.3">
      <c r="A54" s="20">
        <f t="shared" si="1"/>
        <v>48</v>
      </c>
      <c r="B54" s="20" t="s">
        <v>15</v>
      </c>
      <c r="C54" s="20" t="s">
        <v>681</v>
      </c>
      <c r="D54" s="21" t="s">
        <v>682</v>
      </c>
      <c r="E54" s="22" t="s">
        <v>575</v>
      </c>
      <c r="F54" s="23">
        <v>12246000</v>
      </c>
      <c r="G54" s="23">
        <v>10205000</v>
      </c>
      <c r="H54" s="23">
        <f t="shared" si="2"/>
        <v>22451000</v>
      </c>
      <c r="I54" s="20" t="s">
        <v>20</v>
      </c>
      <c r="J54" s="24">
        <v>44561</v>
      </c>
      <c r="K54" s="20" t="s">
        <v>12</v>
      </c>
      <c r="L54" s="21" t="s">
        <v>683</v>
      </c>
      <c r="M54" s="20" t="s">
        <v>11</v>
      </c>
      <c r="N54" s="20" t="s">
        <v>517</v>
      </c>
    </row>
    <row r="55" spans="1:14" s="2" customFormat="1" ht="82.8" x14ac:dyDescent="0.3">
      <c r="A55" s="20">
        <f t="shared" si="1"/>
        <v>49</v>
      </c>
      <c r="B55" s="20" t="s">
        <v>15</v>
      </c>
      <c r="C55" s="20" t="s">
        <v>684</v>
      </c>
      <c r="D55" s="21" t="s">
        <v>685</v>
      </c>
      <c r="E55" s="22" t="s">
        <v>616</v>
      </c>
      <c r="F55" s="23">
        <v>22152000</v>
      </c>
      <c r="G55" s="23">
        <v>0</v>
      </c>
      <c r="H55" s="23">
        <f t="shared" si="2"/>
        <v>22152000</v>
      </c>
      <c r="I55" s="20" t="s">
        <v>20</v>
      </c>
      <c r="J55" s="24">
        <v>44408</v>
      </c>
      <c r="K55" s="20" t="s">
        <v>12</v>
      </c>
      <c r="L55" s="21" t="s">
        <v>686</v>
      </c>
      <c r="M55" s="20" t="s">
        <v>11</v>
      </c>
      <c r="N55" s="20" t="s">
        <v>517</v>
      </c>
    </row>
    <row r="56" spans="1:14" s="2" customFormat="1" ht="41.4" x14ac:dyDescent="0.3">
      <c r="A56" s="20">
        <f t="shared" si="1"/>
        <v>50</v>
      </c>
      <c r="B56" s="20" t="s">
        <v>15</v>
      </c>
      <c r="C56" s="20" t="s">
        <v>687</v>
      </c>
      <c r="D56" s="21" t="s">
        <v>688</v>
      </c>
      <c r="E56" s="22" t="s">
        <v>587</v>
      </c>
      <c r="F56" s="23">
        <v>24185000</v>
      </c>
      <c r="G56" s="23">
        <v>0</v>
      </c>
      <c r="H56" s="23">
        <f t="shared" si="2"/>
        <v>24185000</v>
      </c>
      <c r="I56" s="20" t="s">
        <v>20</v>
      </c>
      <c r="J56" s="24">
        <v>44408</v>
      </c>
      <c r="K56" s="20" t="s">
        <v>12</v>
      </c>
      <c r="L56" s="21" t="s">
        <v>689</v>
      </c>
      <c r="M56" s="20" t="s">
        <v>11</v>
      </c>
      <c r="N56" s="20" t="s">
        <v>517</v>
      </c>
    </row>
    <row r="57" spans="1:14" s="2" customFormat="1" ht="55.2" x14ac:dyDescent="0.3">
      <c r="A57" s="20">
        <f t="shared" si="1"/>
        <v>51</v>
      </c>
      <c r="B57" s="20" t="s">
        <v>15</v>
      </c>
      <c r="C57" s="20" t="s">
        <v>690</v>
      </c>
      <c r="D57" s="21" t="s">
        <v>691</v>
      </c>
      <c r="E57" s="22" t="s">
        <v>692</v>
      </c>
      <c r="F57" s="23">
        <v>28340000</v>
      </c>
      <c r="G57" s="23">
        <v>0</v>
      </c>
      <c r="H57" s="23">
        <f t="shared" si="2"/>
        <v>28340000</v>
      </c>
      <c r="I57" s="20" t="s">
        <v>20</v>
      </c>
      <c r="J57" s="24">
        <v>44408</v>
      </c>
      <c r="K57" s="20" t="s">
        <v>12</v>
      </c>
      <c r="L57" s="21" t="s">
        <v>693</v>
      </c>
      <c r="M57" s="20" t="s">
        <v>11</v>
      </c>
      <c r="N57" s="20" t="s">
        <v>517</v>
      </c>
    </row>
    <row r="58" spans="1:14" s="2" customFormat="1" ht="69" x14ac:dyDescent="0.3">
      <c r="A58" s="20">
        <f t="shared" si="1"/>
        <v>52</v>
      </c>
      <c r="B58" s="20" t="s">
        <v>15</v>
      </c>
      <c r="C58" s="20" t="s">
        <v>694</v>
      </c>
      <c r="D58" s="21" t="s">
        <v>695</v>
      </c>
      <c r="E58" s="22" t="s">
        <v>696</v>
      </c>
      <c r="F58" s="23">
        <v>28340000</v>
      </c>
      <c r="G58" s="23">
        <v>25000000</v>
      </c>
      <c r="H58" s="23">
        <f t="shared" si="2"/>
        <v>53340000</v>
      </c>
      <c r="I58" s="20" t="s">
        <v>20</v>
      </c>
      <c r="J58" s="24">
        <v>44561</v>
      </c>
      <c r="K58" s="20" t="s">
        <v>12</v>
      </c>
      <c r="L58" s="21" t="s">
        <v>697</v>
      </c>
      <c r="M58" s="20" t="s">
        <v>11</v>
      </c>
      <c r="N58" s="20" t="s">
        <v>517</v>
      </c>
    </row>
    <row r="59" spans="1:14" s="2" customFormat="1" ht="27.6" x14ac:dyDescent="0.3">
      <c r="A59" s="20">
        <f t="shared" si="1"/>
        <v>53</v>
      </c>
      <c r="B59" s="20" t="s">
        <v>15</v>
      </c>
      <c r="C59" s="20" t="s">
        <v>698</v>
      </c>
      <c r="D59" s="21" t="s">
        <v>699</v>
      </c>
      <c r="E59" s="22" t="s">
        <v>700</v>
      </c>
      <c r="F59" s="23">
        <v>11900000</v>
      </c>
      <c r="G59" s="23">
        <v>10500000</v>
      </c>
      <c r="H59" s="23">
        <f t="shared" si="2"/>
        <v>22400000</v>
      </c>
      <c r="I59" s="20" t="s">
        <v>20</v>
      </c>
      <c r="J59" s="24">
        <v>44561</v>
      </c>
      <c r="K59" s="20" t="s">
        <v>12</v>
      </c>
      <c r="L59" s="21" t="s">
        <v>701</v>
      </c>
      <c r="M59" s="20" t="s">
        <v>11</v>
      </c>
      <c r="N59" s="20" t="s">
        <v>517</v>
      </c>
    </row>
    <row r="60" spans="1:14" s="2" customFormat="1" ht="41.4" x14ac:dyDescent="0.3">
      <c r="A60" s="20">
        <f t="shared" si="1"/>
        <v>54</v>
      </c>
      <c r="B60" s="20" t="s">
        <v>15</v>
      </c>
      <c r="C60" s="20" t="s">
        <v>702</v>
      </c>
      <c r="D60" s="21" t="s">
        <v>703</v>
      </c>
      <c r="E60" s="22" t="s">
        <v>704</v>
      </c>
      <c r="F60" s="23">
        <v>16800000</v>
      </c>
      <c r="G60" s="23">
        <v>8400000</v>
      </c>
      <c r="H60" s="23">
        <f t="shared" si="2"/>
        <v>25200000</v>
      </c>
      <c r="I60" s="20" t="s">
        <v>20</v>
      </c>
      <c r="J60" s="24">
        <v>44545</v>
      </c>
      <c r="K60" s="20" t="s">
        <v>12</v>
      </c>
      <c r="L60" s="21" t="s">
        <v>705</v>
      </c>
      <c r="M60" s="20" t="s">
        <v>11</v>
      </c>
      <c r="N60" s="20" t="s">
        <v>517</v>
      </c>
    </row>
    <row r="61" spans="1:14" s="2" customFormat="1" ht="41.4" x14ac:dyDescent="0.3">
      <c r="A61" s="20">
        <f t="shared" si="1"/>
        <v>55</v>
      </c>
      <c r="B61" s="20" t="s">
        <v>15</v>
      </c>
      <c r="C61" s="20" t="s">
        <v>706</v>
      </c>
      <c r="D61" s="21" t="s">
        <v>707</v>
      </c>
      <c r="E61" s="22" t="s">
        <v>539</v>
      </c>
      <c r="F61" s="23">
        <v>15175000</v>
      </c>
      <c r="G61" s="23">
        <v>13405000</v>
      </c>
      <c r="H61" s="23">
        <f t="shared" si="2"/>
        <v>28580000</v>
      </c>
      <c r="I61" s="20" t="s">
        <v>20</v>
      </c>
      <c r="J61" s="24">
        <v>44561</v>
      </c>
      <c r="K61" s="20" t="s">
        <v>12</v>
      </c>
      <c r="L61" s="21" t="s">
        <v>708</v>
      </c>
      <c r="M61" s="20" t="s">
        <v>11</v>
      </c>
      <c r="N61" s="20" t="s">
        <v>517</v>
      </c>
    </row>
    <row r="62" spans="1:14" s="2" customFormat="1" ht="96.6" x14ac:dyDescent="0.3">
      <c r="A62" s="20">
        <f t="shared" si="1"/>
        <v>56</v>
      </c>
      <c r="B62" s="20" t="s">
        <v>15</v>
      </c>
      <c r="C62" s="20" t="s">
        <v>709</v>
      </c>
      <c r="D62" s="21" t="s">
        <v>710</v>
      </c>
      <c r="E62" s="22" t="s">
        <v>711</v>
      </c>
      <c r="F62" s="23">
        <v>19691000</v>
      </c>
      <c r="G62" s="23">
        <v>0</v>
      </c>
      <c r="H62" s="23">
        <f t="shared" si="2"/>
        <v>19691000</v>
      </c>
      <c r="I62" s="20" t="s">
        <v>20</v>
      </c>
      <c r="J62" s="24">
        <v>44408</v>
      </c>
      <c r="K62" s="20" t="s">
        <v>12</v>
      </c>
      <c r="L62" s="21" t="s">
        <v>712</v>
      </c>
      <c r="M62" s="20" t="s">
        <v>11</v>
      </c>
      <c r="N62" s="20" t="s">
        <v>517</v>
      </c>
    </row>
    <row r="63" spans="1:14" s="2" customFormat="1" ht="27.6" x14ac:dyDescent="0.3">
      <c r="A63" s="20">
        <f t="shared" si="1"/>
        <v>57</v>
      </c>
      <c r="B63" s="20" t="s">
        <v>15</v>
      </c>
      <c r="C63" s="20" t="s">
        <v>713</v>
      </c>
      <c r="D63" s="21" t="s">
        <v>714</v>
      </c>
      <c r="E63" s="22" t="s">
        <v>715</v>
      </c>
      <c r="F63" s="23">
        <v>14000000</v>
      </c>
      <c r="G63" s="23">
        <v>0</v>
      </c>
      <c r="H63" s="23">
        <f t="shared" si="2"/>
        <v>14000000</v>
      </c>
      <c r="I63" s="20" t="s">
        <v>20</v>
      </c>
      <c r="J63" s="24">
        <v>44408</v>
      </c>
      <c r="K63" s="20" t="s">
        <v>12</v>
      </c>
      <c r="L63" s="21" t="s">
        <v>716</v>
      </c>
      <c r="M63" s="20" t="s">
        <v>11</v>
      </c>
      <c r="N63" s="20" t="s">
        <v>517</v>
      </c>
    </row>
    <row r="64" spans="1:14" s="2" customFormat="1" ht="41.4" x14ac:dyDescent="0.3">
      <c r="A64" s="20">
        <f t="shared" si="1"/>
        <v>58</v>
      </c>
      <c r="B64" s="20" t="s">
        <v>15</v>
      </c>
      <c r="C64" s="20" t="s">
        <v>717</v>
      </c>
      <c r="D64" s="21" t="s">
        <v>718</v>
      </c>
      <c r="E64" s="22" t="s">
        <v>528</v>
      </c>
      <c r="F64" s="23">
        <v>9618000</v>
      </c>
      <c r="G64" s="23">
        <v>0</v>
      </c>
      <c r="H64" s="23">
        <f t="shared" si="2"/>
        <v>9618000</v>
      </c>
      <c r="I64" s="20" t="s">
        <v>20</v>
      </c>
      <c r="J64" s="24">
        <v>44469</v>
      </c>
      <c r="K64" s="20" t="s">
        <v>12</v>
      </c>
      <c r="L64" s="21" t="s">
        <v>719</v>
      </c>
      <c r="M64" s="20" t="s">
        <v>11</v>
      </c>
      <c r="N64" s="20" t="s">
        <v>517</v>
      </c>
    </row>
    <row r="65" spans="1:14" s="2" customFormat="1" ht="27.6" x14ac:dyDescent="0.3">
      <c r="A65" s="20">
        <f t="shared" si="1"/>
        <v>59</v>
      </c>
      <c r="B65" s="20" t="s">
        <v>15</v>
      </c>
      <c r="C65" s="20" t="s">
        <v>720</v>
      </c>
      <c r="D65" s="21" t="s">
        <v>721</v>
      </c>
      <c r="E65" s="22" t="s">
        <v>722</v>
      </c>
      <c r="F65" s="23">
        <v>17441000</v>
      </c>
      <c r="G65" s="23">
        <v>7927500</v>
      </c>
      <c r="H65" s="23">
        <f t="shared" si="2"/>
        <v>25368500</v>
      </c>
      <c r="I65" s="20" t="s">
        <v>20</v>
      </c>
      <c r="J65" s="24">
        <v>44545</v>
      </c>
      <c r="K65" s="20" t="s">
        <v>12</v>
      </c>
      <c r="L65" s="21" t="s">
        <v>723</v>
      </c>
      <c r="M65" s="20" t="s">
        <v>11</v>
      </c>
      <c r="N65" s="20" t="s">
        <v>517</v>
      </c>
    </row>
    <row r="66" spans="1:14" s="2" customFormat="1" ht="69" x14ac:dyDescent="0.3">
      <c r="A66" s="20">
        <f t="shared" si="1"/>
        <v>60</v>
      </c>
      <c r="B66" s="20" t="s">
        <v>15</v>
      </c>
      <c r="C66" s="20" t="s">
        <v>724</v>
      </c>
      <c r="D66" s="21" t="s">
        <v>725</v>
      </c>
      <c r="E66" s="22" t="s">
        <v>673</v>
      </c>
      <c r="F66" s="23">
        <v>9618000</v>
      </c>
      <c r="G66" s="23">
        <v>0</v>
      </c>
      <c r="H66" s="23">
        <f t="shared" si="2"/>
        <v>9618000</v>
      </c>
      <c r="I66" s="20" t="s">
        <v>20</v>
      </c>
      <c r="J66" s="24">
        <v>44469</v>
      </c>
      <c r="K66" s="20" t="s">
        <v>12</v>
      </c>
      <c r="L66" s="21" t="s">
        <v>726</v>
      </c>
      <c r="M66" s="20" t="s">
        <v>11</v>
      </c>
      <c r="N66" s="20" t="s">
        <v>517</v>
      </c>
    </row>
    <row r="67" spans="1:14" s="2" customFormat="1" ht="55.2" x14ac:dyDescent="0.3">
      <c r="A67" s="20">
        <f t="shared" si="1"/>
        <v>61</v>
      </c>
      <c r="B67" s="20" t="s">
        <v>15</v>
      </c>
      <c r="C67" s="20" t="s">
        <v>727</v>
      </c>
      <c r="D67" s="21" t="s">
        <v>728</v>
      </c>
      <c r="E67" s="22" t="s">
        <v>583</v>
      </c>
      <c r="F67" s="23">
        <v>16086000</v>
      </c>
      <c r="G67" s="23">
        <v>8043000</v>
      </c>
      <c r="H67" s="23">
        <f t="shared" si="2"/>
        <v>24129000</v>
      </c>
      <c r="I67" s="20" t="s">
        <v>20</v>
      </c>
      <c r="J67" s="24">
        <v>44561</v>
      </c>
      <c r="K67" s="20" t="s">
        <v>12</v>
      </c>
      <c r="L67" s="21" t="s">
        <v>729</v>
      </c>
      <c r="M67" s="20" t="s">
        <v>11</v>
      </c>
      <c r="N67" s="20" t="s">
        <v>517</v>
      </c>
    </row>
    <row r="68" spans="1:14" s="2" customFormat="1" ht="55.2" x14ac:dyDescent="0.3">
      <c r="A68" s="20">
        <f t="shared" si="1"/>
        <v>62</v>
      </c>
      <c r="B68" s="20" t="s">
        <v>15</v>
      </c>
      <c r="C68" s="20" t="s">
        <v>730</v>
      </c>
      <c r="D68" s="21" t="s">
        <v>731</v>
      </c>
      <c r="E68" s="22" t="s">
        <v>732</v>
      </c>
      <c r="F68" s="23">
        <v>149158550</v>
      </c>
      <c r="G68" s="23">
        <v>0</v>
      </c>
      <c r="H68" s="23">
        <f t="shared" si="2"/>
        <v>149158550</v>
      </c>
      <c r="I68" s="20" t="s">
        <v>20</v>
      </c>
      <c r="J68" s="24">
        <v>44681</v>
      </c>
      <c r="K68" s="20" t="s">
        <v>12</v>
      </c>
      <c r="L68" s="21" t="s">
        <v>733</v>
      </c>
      <c r="M68" s="20" t="s">
        <v>11</v>
      </c>
      <c r="N68" s="20" t="s">
        <v>517</v>
      </c>
    </row>
    <row r="69" spans="1:14" s="2" customFormat="1" ht="41.4" x14ac:dyDescent="0.3">
      <c r="A69" s="20">
        <f t="shared" si="1"/>
        <v>63</v>
      </c>
      <c r="B69" s="20" t="s">
        <v>15</v>
      </c>
      <c r="C69" s="20" t="s">
        <v>734</v>
      </c>
      <c r="D69" s="21" t="s">
        <v>735</v>
      </c>
      <c r="E69" s="22" t="s">
        <v>587</v>
      </c>
      <c r="F69" s="23">
        <v>15220000</v>
      </c>
      <c r="G69" s="23">
        <v>0</v>
      </c>
      <c r="H69" s="23">
        <f t="shared" si="2"/>
        <v>15220000</v>
      </c>
      <c r="I69" s="20" t="s">
        <v>20</v>
      </c>
      <c r="J69" s="24">
        <v>44500</v>
      </c>
      <c r="K69" s="20" t="s">
        <v>12</v>
      </c>
      <c r="L69" s="21" t="s">
        <v>736</v>
      </c>
      <c r="M69" s="20" t="s">
        <v>11</v>
      </c>
      <c r="N69" s="20" t="s">
        <v>517</v>
      </c>
    </row>
    <row r="70" spans="1:14" s="2" customFormat="1" ht="82.8" x14ac:dyDescent="0.3">
      <c r="A70" s="20">
        <f t="shared" si="1"/>
        <v>64</v>
      </c>
      <c r="B70" s="20" t="s">
        <v>15</v>
      </c>
      <c r="C70" s="20" t="s">
        <v>737</v>
      </c>
      <c r="D70" s="21" t="s">
        <v>738</v>
      </c>
      <c r="E70" s="22" t="s">
        <v>559</v>
      </c>
      <c r="F70" s="23">
        <v>18700000</v>
      </c>
      <c r="G70" s="23">
        <v>0</v>
      </c>
      <c r="H70" s="23">
        <f t="shared" si="2"/>
        <v>18700000</v>
      </c>
      <c r="I70" s="20" t="s">
        <v>20</v>
      </c>
      <c r="J70" s="24">
        <v>44561</v>
      </c>
      <c r="K70" s="20" t="s">
        <v>12</v>
      </c>
      <c r="L70" s="21" t="s">
        <v>556</v>
      </c>
      <c r="M70" s="20" t="s">
        <v>11</v>
      </c>
      <c r="N70" s="20" t="s">
        <v>517</v>
      </c>
    </row>
    <row r="71" spans="1:14" s="2" customFormat="1" ht="82.8" x14ac:dyDescent="0.3">
      <c r="A71" s="20">
        <f t="shared" si="1"/>
        <v>65</v>
      </c>
      <c r="B71" s="20" t="s">
        <v>15</v>
      </c>
      <c r="C71" s="20" t="s">
        <v>739</v>
      </c>
      <c r="D71" s="21" t="s">
        <v>740</v>
      </c>
      <c r="E71" s="22" t="s">
        <v>616</v>
      </c>
      <c r="F71" s="23">
        <v>17000000</v>
      </c>
      <c r="G71" s="23">
        <v>0</v>
      </c>
      <c r="H71" s="23">
        <f t="shared" ref="H71:H88" si="3">F71+G71</f>
        <v>17000000</v>
      </c>
      <c r="I71" s="20" t="s">
        <v>20</v>
      </c>
      <c r="J71" s="24">
        <v>44561</v>
      </c>
      <c r="K71" s="20" t="s">
        <v>12</v>
      </c>
      <c r="L71" s="21" t="s">
        <v>613</v>
      </c>
      <c r="M71" s="20" t="s">
        <v>11</v>
      </c>
      <c r="N71" s="20" t="s">
        <v>517</v>
      </c>
    </row>
    <row r="72" spans="1:14" s="2" customFormat="1" ht="82.8" x14ac:dyDescent="0.3">
      <c r="A72" s="20">
        <f t="shared" si="1"/>
        <v>66</v>
      </c>
      <c r="B72" s="20" t="s">
        <v>15</v>
      </c>
      <c r="C72" s="20" t="s">
        <v>741</v>
      </c>
      <c r="D72" s="21" t="s">
        <v>742</v>
      </c>
      <c r="E72" s="22" t="s">
        <v>616</v>
      </c>
      <c r="F72" s="23">
        <v>17000000</v>
      </c>
      <c r="G72" s="23">
        <v>0</v>
      </c>
      <c r="H72" s="23">
        <f t="shared" si="3"/>
        <v>17000000</v>
      </c>
      <c r="I72" s="20" t="s">
        <v>20</v>
      </c>
      <c r="J72" s="24">
        <v>44561</v>
      </c>
      <c r="K72" s="20" t="s">
        <v>12</v>
      </c>
      <c r="L72" s="21" t="s">
        <v>617</v>
      </c>
      <c r="M72" s="20" t="s">
        <v>11</v>
      </c>
      <c r="N72" s="20" t="s">
        <v>517</v>
      </c>
    </row>
    <row r="73" spans="1:14" s="2" customFormat="1" ht="82.8" x14ac:dyDescent="0.3">
      <c r="A73" s="20">
        <f t="shared" ref="A73:A88" si="4">+A72+1</f>
        <v>67</v>
      </c>
      <c r="B73" s="20" t="s">
        <v>15</v>
      </c>
      <c r="C73" s="20" t="s">
        <v>743</v>
      </c>
      <c r="D73" s="21" t="s">
        <v>744</v>
      </c>
      <c r="E73" s="22" t="s">
        <v>616</v>
      </c>
      <c r="F73" s="23">
        <v>17000000</v>
      </c>
      <c r="G73" s="23">
        <v>0</v>
      </c>
      <c r="H73" s="23">
        <f t="shared" si="3"/>
        <v>17000000</v>
      </c>
      <c r="I73" s="20" t="s">
        <v>20</v>
      </c>
      <c r="J73" s="24">
        <v>44561</v>
      </c>
      <c r="K73" s="20" t="s">
        <v>12</v>
      </c>
      <c r="L73" s="21" t="s">
        <v>620</v>
      </c>
      <c r="M73" s="20" t="s">
        <v>11</v>
      </c>
      <c r="N73" s="20" t="s">
        <v>517</v>
      </c>
    </row>
    <row r="74" spans="1:14" s="2" customFormat="1" ht="41.4" x14ac:dyDescent="0.3">
      <c r="A74" s="20">
        <f t="shared" si="4"/>
        <v>68</v>
      </c>
      <c r="B74" s="20" t="s">
        <v>15</v>
      </c>
      <c r="C74" s="20" t="s">
        <v>745</v>
      </c>
      <c r="D74" s="21" t="s">
        <v>746</v>
      </c>
      <c r="E74" s="22" t="s">
        <v>587</v>
      </c>
      <c r="F74" s="23">
        <v>16753000</v>
      </c>
      <c r="G74" s="23">
        <v>0</v>
      </c>
      <c r="H74" s="23">
        <f t="shared" si="3"/>
        <v>16753000</v>
      </c>
      <c r="I74" s="20" t="s">
        <v>20</v>
      </c>
      <c r="J74" s="24">
        <v>44561</v>
      </c>
      <c r="K74" s="20" t="s">
        <v>12</v>
      </c>
      <c r="L74" s="21" t="s">
        <v>591</v>
      </c>
      <c r="M74" s="20" t="s">
        <v>11</v>
      </c>
      <c r="N74" s="20" t="s">
        <v>517</v>
      </c>
    </row>
    <row r="75" spans="1:14" s="4" customFormat="1" ht="41.4" x14ac:dyDescent="0.3">
      <c r="A75" s="20">
        <f t="shared" si="4"/>
        <v>69</v>
      </c>
      <c r="B75" s="20" t="s">
        <v>15</v>
      </c>
      <c r="C75" s="20" t="s">
        <v>747</v>
      </c>
      <c r="D75" s="8" t="s">
        <v>748</v>
      </c>
      <c r="E75" s="22" t="s">
        <v>587</v>
      </c>
      <c r="F75" s="23">
        <v>13698000</v>
      </c>
      <c r="G75" s="23">
        <v>0</v>
      </c>
      <c r="H75" s="23">
        <f t="shared" si="3"/>
        <v>13698000</v>
      </c>
      <c r="I75" s="20" t="s">
        <v>20</v>
      </c>
      <c r="J75" s="24">
        <v>44561</v>
      </c>
      <c r="K75" s="20" t="s">
        <v>12</v>
      </c>
      <c r="L75" s="21" t="s">
        <v>749</v>
      </c>
      <c r="M75" s="20" t="s">
        <v>11</v>
      </c>
      <c r="N75" s="20" t="s">
        <v>517</v>
      </c>
    </row>
    <row r="76" spans="1:14" s="4" customFormat="1" ht="82.8" x14ac:dyDescent="0.3">
      <c r="A76" s="20">
        <f t="shared" si="4"/>
        <v>70</v>
      </c>
      <c r="B76" s="20" t="s">
        <v>15</v>
      </c>
      <c r="C76" s="20" t="s">
        <v>750</v>
      </c>
      <c r="D76" s="8" t="s">
        <v>751</v>
      </c>
      <c r="E76" s="22" t="s">
        <v>616</v>
      </c>
      <c r="F76" s="23">
        <v>15300000</v>
      </c>
      <c r="G76" s="23">
        <v>0</v>
      </c>
      <c r="H76" s="23">
        <f t="shared" si="3"/>
        <v>15300000</v>
      </c>
      <c r="I76" s="20" t="s">
        <v>20</v>
      </c>
      <c r="J76" s="24">
        <v>44561</v>
      </c>
      <c r="K76" s="20" t="s">
        <v>12</v>
      </c>
      <c r="L76" s="21" t="s">
        <v>686</v>
      </c>
      <c r="M76" s="20" t="s">
        <v>11</v>
      </c>
      <c r="N76" s="20" t="s">
        <v>517</v>
      </c>
    </row>
    <row r="77" spans="1:14" s="4" customFormat="1" ht="41.4" x14ac:dyDescent="0.3">
      <c r="A77" s="20">
        <f t="shared" si="4"/>
        <v>71</v>
      </c>
      <c r="B77" s="20" t="s">
        <v>15</v>
      </c>
      <c r="C77" s="20" t="s">
        <v>752</v>
      </c>
      <c r="D77" s="8" t="s">
        <v>753</v>
      </c>
      <c r="E77" s="22" t="s">
        <v>587</v>
      </c>
      <c r="F77" s="23">
        <v>9132000</v>
      </c>
      <c r="G77" s="23">
        <v>0</v>
      </c>
      <c r="H77" s="23">
        <f t="shared" si="3"/>
        <v>9132000</v>
      </c>
      <c r="I77" s="20" t="s">
        <v>20</v>
      </c>
      <c r="J77" s="24">
        <v>44561</v>
      </c>
      <c r="K77" s="20" t="s">
        <v>12</v>
      </c>
      <c r="L77" s="21" t="s">
        <v>754</v>
      </c>
      <c r="M77" s="20" t="s">
        <v>11</v>
      </c>
      <c r="N77" s="20" t="s">
        <v>517</v>
      </c>
    </row>
    <row r="78" spans="1:14" s="4" customFormat="1" ht="41.4" x14ac:dyDescent="0.3">
      <c r="A78" s="20">
        <f t="shared" si="4"/>
        <v>72</v>
      </c>
      <c r="B78" s="20" t="s">
        <v>15</v>
      </c>
      <c r="C78" s="20" t="s">
        <v>755</v>
      </c>
      <c r="D78" s="8" t="s">
        <v>756</v>
      </c>
      <c r="E78" s="22" t="s">
        <v>587</v>
      </c>
      <c r="F78" s="23">
        <v>16744500</v>
      </c>
      <c r="G78" s="23">
        <v>0</v>
      </c>
      <c r="H78" s="23">
        <f t="shared" si="3"/>
        <v>16744500</v>
      </c>
      <c r="I78" s="20" t="s">
        <v>20</v>
      </c>
      <c r="J78" s="24">
        <v>44561</v>
      </c>
      <c r="K78" s="20" t="s">
        <v>12</v>
      </c>
      <c r="L78" s="21" t="s">
        <v>651</v>
      </c>
      <c r="M78" s="20" t="s">
        <v>11</v>
      </c>
      <c r="N78" s="20" t="s">
        <v>517</v>
      </c>
    </row>
    <row r="79" spans="1:14" s="4" customFormat="1" ht="41.4" x14ac:dyDescent="0.3">
      <c r="A79" s="20">
        <f t="shared" si="4"/>
        <v>73</v>
      </c>
      <c r="B79" s="20" t="s">
        <v>15</v>
      </c>
      <c r="C79" s="20" t="s">
        <v>757</v>
      </c>
      <c r="D79" s="8" t="s">
        <v>758</v>
      </c>
      <c r="E79" s="22" t="s">
        <v>587</v>
      </c>
      <c r="F79" s="23">
        <v>10654000</v>
      </c>
      <c r="G79" s="23">
        <v>0</v>
      </c>
      <c r="H79" s="23">
        <f t="shared" si="3"/>
        <v>10654000</v>
      </c>
      <c r="I79" s="20" t="s">
        <v>20</v>
      </c>
      <c r="J79" s="24">
        <v>44561</v>
      </c>
      <c r="K79" s="20" t="s">
        <v>12</v>
      </c>
      <c r="L79" s="21" t="s">
        <v>759</v>
      </c>
      <c r="M79" s="20" t="s">
        <v>11</v>
      </c>
      <c r="N79" s="20" t="s">
        <v>517</v>
      </c>
    </row>
    <row r="80" spans="1:14" s="4" customFormat="1" ht="41.4" x14ac:dyDescent="0.3">
      <c r="A80" s="20">
        <f t="shared" si="4"/>
        <v>74</v>
      </c>
      <c r="B80" s="20" t="s">
        <v>15</v>
      </c>
      <c r="C80" s="20" t="s">
        <v>760</v>
      </c>
      <c r="D80" s="8" t="s">
        <v>761</v>
      </c>
      <c r="E80" s="22" t="s">
        <v>587</v>
      </c>
      <c r="F80" s="23">
        <v>14269500</v>
      </c>
      <c r="G80" s="23">
        <v>0</v>
      </c>
      <c r="H80" s="23">
        <f t="shared" si="3"/>
        <v>14269500</v>
      </c>
      <c r="I80" s="20" t="s">
        <v>20</v>
      </c>
      <c r="J80" s="24">
        <v>44561</v>
      </c>
      <c r="K80" s="20" t="s">
        <v>12</v>
      </c>
      <c r="L80" s="21" t="s">
        <v>762</v>
      </c>
      <c r="M80" s="20" t="s">
        <v>11</v>
      </c>
      <c r="N80" s="20" t="s">
        <v>517</v>
      </c>
    </row>
    <row r="81" spans="1:14" s="4" customFormat="1" ht="27.6" x14ac:dyDescent="0.3">
      <c r="A81" s="20">
        <f t="shared" si="4"/>
        <v>75</v>
      </c>
      <c r="B81" s="20" t="s">
        <v>15</v>
      </c>
      <c r="C81" s="20" t="s">
        <v>763</v>
      </c>
      <c r="D81" s="8" t="s">
        <v>764</v>
      </c>
      <c r="E81" s="22" t="s">
        <v>765</v>
      </c>
      <c r="F81" s="23">
        <v>4809000</v>
      </c>
      <c r="G81" s="23">
        <v>0</v>
      </c>
      <c r="H81" s="23">
        <f t="shared" si="3"/>
        <v>4809000</v>
      </c>
      <c r="I81" s="20" t="s">
        <v>20</v>
      </c>
      <c r="J81" s="24">
        <v>44561</v>
      </c>
      <c r="K81" s="20" t="s">
        <v>12</v>
      </c>
      <c r="L81" s="21" t="s">
        <v>766</v>
      </c>
      <c r="M81" s="20" t="s">
        <v>11</v>
      </c>
      <c r="N81" s="20" t="s">
        <v>517</v>
      </c>
    </row>
    <row r="82" spans="1:14" s="4" customFormat="1" ht="96.6" x14ac:dyDescent="0.3">
      <c r="A82" s="20">
        <f t="shared" si="4"/>
        <v>76</v>
      </c>
      <c r="B82" s="20" t="s">
        <v>15</v>
      </c>
      <c r="C82" s="20" t="s">
        <v>767</v>
      </c>
      <c r="D82" s="8" t="s">
        <v>768</v>
      </c>
      <c r="E82" s="22" t="s">
        <v>711</v>
      </c>
      <c r="F82" s="23">
        <v>15300000</v>
      </c>
      <c r="G82" s="23">
        <v>0</v>
      </c>
      <c r="H82" s="23">
        <f t="shared" si="3"/>
        <v>15300000</v>
      </c>
      <c r="I82" s="20" t="s">
        <v>20</v>
      </c>
      <c r="J82" s="24">
        <v>44561</v>
      </c>
      <c r="K82" s="20" t="s">
        <v>12</v>
      </c>
      <c r="L82" s="21" t="s">
        <v>712</v>
      </c>
      <c r="M82" s="20" t="s">
        <v>11</v>
      </c>
      <c r="N82" s="20" t="s">
        <v>517</v>
      </c>
    </row>
    <row r="83" spans="1:14" s="4" customFormat="1" ht="41.4" x14ac:dyDescent="0.3">
      <c r="A83" s="20">
        <f t="shared" si="4"/>
        <v>77</v>
      </c>
      <c r="B83" s="20" t="s">
        <v>15</v>
      </c>
      <c r="C83" s="20" t="s">
        <v>769</v>
      </c>
      <c r="D83" s="8" t="s">
        <v>770</v>
      </c>
      <c r="E83" s="22" t="s">
        <v>528</v>
      </c>
      <c r="F83" s="23">
        <v>8013360</v>
      </c>
      <c r="G83" s="23">
        <v>0</v>
      </c>
      <c r="H83" s="23">
        <f t="shared" si="3"/>
        <v>8013360</v>
      </c>
      <c r="I83" s="20" t="s">
        <v>20</v>
      </c>
      <c r="J83" s="24">
        <v>44561</v>
      </c>
      <c r="K83" s="20" t="s">
        <v>12</v>
      </c>
      <c r="L83" s="21" t="s">
        <v>674</v>
      </c>
      <c r="M83" s="20" t="s">
        <v>11</v>
      </c>
      <c r="N83" s="20" t="s">
        <v>517</v>
      </c>
    </row>
    <row r="84" spans="1:14" s="4" customFormat="1" ht="82.8" x14ac:dyDescent="0.3">
      <c r="A84" s="20">
        <f t="shared" si="4"/>
        <v>78</v>
      </c>
      <c r="B84" s="20" t="s">
        <v>15</v>
      </c>
      <c r="C84" s="20" t="s">
        <v>771</v>
      </c>
      <c r="D84" s="8" t="s">
        <v>772</v>
      </c>
      <c r="E84" s="22" t="s">
        <v>616</v>
      </c>
      <c r="F84" s="23">
        <v>15855000</v>
      </c>
      <c r="G84" s="23">
        <v>0</v>
      </c>
      <c r="H84" s="23">
        <f t="shared" si="3"/>
        <v>15855000</v>
      </c>
      <c r="I84" s="20" t="s">
        <v>20</v>
      </c>
      <c r="J84" s="24">
        <v>44561</v>
      </c>
      <c r="K84" s="20" t="s">
        <v>12</v>
      </c>
      <c r="L84" s="21" t="s">
        <v>773</v>
      </c>
      <c r="M84" s="20" t="s">
        <v>11</v>
      </c>
      <c r="N84" s="20" t="s">
        <v>517</v>
      </c>
    </row>
    <row r="85" spans="1:14" s="4" customFormat="1" ht="41.4" x14ac:dyDescent="0.3">
      <c r="A85" s="20">
        <f t="shared" si="4"/>
        <v>79</v>
      </c>
      <c r="B85" s="20" t="s">
        <v>15</v>
      </c>
      <c r="C85" s="20" t="s">
        <v>774</v>
      </c>
      <c r="D85" s="8" t="s">
        <v>775</v>
      </c>
      <c r="E85" s="22" t="s">
        <v>776</v>
      </c>
      <c r="F85" s="23">
        <v>12600000</v>
      </c>
      <c r="G85" s="23">
        <v>0</v>
      </c>
      <c r="H85" s="23">
        <f t="shared" si="3"/>
        <v>12600000</v>
      </c>
      <c r="I85" s="20" t="s">
        <v>20</v>
      </c>
      <c r="J85" s="24">
        <v>44561</v>
      </c>
      <c r="K85" s="20" t="s">
        <v>12</v>
      </c>
      <c r="L85" s="21" t="s">
        <v>716</v>
      </c>
      <c r="M85" s="20" t="s">
        <v>11</v>
      </c>
      <c r="N85" s="20" t="s">
        <v>517</v>
      </c>
    </row>
    <row r="86" spans="1:14" s="4" customFormat="1" ht="41.4" x14ac:dyDescent="0.3">
      <c r="A86" s="20">
        <f t="shared" si="4"/>
        <v>80</v>
      </c>
      <c r="B86" s="20" t="s">
        <v>15</v>
      </c>
      <c r="C86" s="20" t="s">
        <v>777</v>
      </c>
      <c r="D86" s="8" t="s">
        <v>778</v>
      </c>
      <c r="E86" s="22" t="s">
        <v>587</v>
      </c>
      <c r="F86" s="23">
        <v>10654000</v>
      </c>
      <c r="G86" s="23">
        <v>0</v>
      </c>
      <c r="H86" s="23">
        <f t="shared" si="3"/>
        <v>10654000</v>
      </c>
      <c r="I86" s="20" t="s">
        <v>20</v>
      </c>
      <c r="J86" s="24">
        <v>44561</v>
      </c>
      <c r="K86" s="20" t="s">
        <v>12</v>
      </c>
      <c r="L86" s="21" t="s">
        <v>779</v>
      </c>
      <c r="M86" s="20" t="s">
        <v>11</v>
      </c>
      <c r="N86" s="20" t="s">
        <v>517</v>
      </c>
    </row>
    <row r="87" spans="1:14" s="4" customFormat="1" ht="55.2" x14ac:dyDescent="0.3">
      <c r="A87" s="20">
        <f t="shared" si="4"/>
        <v>81</v>
      </c>
      <c r="B87" s="20" t="s">
        <v>15</v>
      </c>
      <c r="C87" s="20" t="s">
        <v>780</v>
      </c>
      <c r="D87" s="8" t="s">
        <v>781</v>
      </c>
      <c r="E87" s="22" t="s">
        <v>782</v>
      </c>
      <c r="F87" s="23">
        <v>4809000</v>
      </c>
      <c r="G87" s="23">
        <v>0</v>
      </c>
      <c r="H87" s="23">
        <f t="shared" si="3"/>
        <v>4809000</v>
      </c>
      <c r="I87" s="20" t="s">
        <v>20</v>
      </c>
      <c r="J87" s="24">
        <v>44561</v>
      </c>
      <c r="K87" s="20" t="s">
        <v>12</v>
      </c>
      <c r="L87" s="21" t="s">
        <v>726</v>
      </c>
      <c r="M87" s="20" t="s">
        <v>11</v>
      </c>
      <c r="N87" s="20" t="s">
        <v>517</v>
      </c>
    </row>
    <row r="88" spans="1:14" s="4" customFormat="1" ht="69" x14ac:dyDescent="0.3">
      <c r="A88" s="20">
        <f t="shared" si="4"/>
        <v>82</v>
      </c>
      <c r="B88" s="20" t="s">
        <v>15</v>
      </c>
      <c r="C88" s="20" t="s">
        <v>783</v>
      </c>
      <c r="D88" s="8" t="s">
        <v>784</v>
      </c>
      <c r="E88" s="22" t="s">
        <v>673</v>
      </c>
      <c r="F88" s="23">
        <v>6327000</v>
      </c>
      <c r="G88" s="23">
        <v>0</v>
      </c>
      <c r="H88" s="23">
        <f t="shared" si="3"/>
        <v>6327000</v>
      </c>
      <c r="I88" s="20" t="s">
        <v>20</v>
      </c>
      <c r="J88" s="24">
        <v>44561</v>
      </c>
      <c r="K88" s="20" t="s">
        <v>12</v>
      </c>
      <c r="L88" s="21" t="s">
        <v>719</v>
      </c>
      <c r="M88" s="20" t="s">
        <v>11</v>
      </c>
      <c r="N88" s="20" t="s">
        <v>517</v>
      </c>
    </row>
  </sheetData>
  <sortState ref="C7:N88">
    <sortCondition ref="C7:C88"/>
  </sortState>
  <mergeCells count="2">
    <mergeCell ref="A1:B5"/>
    <mergeCell ref="C1:N5"/>
  </mergeCells>
  <conditionalFormatting sqref="C7:C88">
    <cfRule type="duplicateValues" dxfId="27" priority="1"/>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'C:\Users\Heapaz\AppData\Local\Temp\[Formato Publicación Contratos Pagina web V final - Gerencia de Área Financiera.xlsx]Listas'!#REF!</xm:f>
          </x14:formula1>
          <xm:sqref>M7:M88 B7:B88 I7:I88 K7:K88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752"/>
  <sheetViews>
    <sheetView tabSelected="1" zoomScaleNormal="100" workbookViewId="0">
      <pane ySplit="6" topLeftCell="A7" activePane="bottomLeft" state="frozen"/>
      <selection pane="bottomLeft" activeCell="A7" sqref="A7"/>
    </sheetView>
  </sheetViews>
  <sheetFormatPr baseColWidth="10" defaultRowHeight="14.4" x14ac:dyDescent="0.3"/>
  <cols>
    <col min="1" max="1" width="1.21875" style="2" customWidth="1"/>
    <col min="2" max="2" width="7.33203125" style="5" customWidth="1"/>
    <col min="3" max="3" width="23" style="129" customWidth="1"/>
    <col min="4" max="4" width="17.5546875" style="5" customWidth="1"/>
    <col min="5" max="5" width="18.77734375" style="5" customWidth="1"/>
    <col min="6" max="6" width="69.5546875" style="130" customWidth="1"/>
    <col min="7" max="7" width="17.33203125" style="4" bestFit="1" customWidth="1"/>
    <col min="8" max="8" width="16.77734375" style="4" customWidth="1"/>
    <col min="9" max="9" width="18.109375" style="4" customWidth="1"/>
    <col min="10" max="10" width="15.77734375" style="5" customWidth="1"/>
    <col min="11" max="11" width="22.44140625" style="129" customWidth="1"/>
    <col min="12" max="12" width="16.33203125" style="4" customWidth="1"/>
    <col min="13" max="13" width="33.21875" style="5" customWidth="1"/>
    <col min="14" max="14" width="19" style="5" customWidth="1"/>
    <col min="15" max="15" width="17.5546875" style="130" customWidth="1"/>
    <col min="16" max="16384" width="11.5546875" style="2"/>
  </cols>
  <sheetData>
    <row r="1" spans="2:24" x14ac:dyDescent="0.3">
      <c r="B1" s="299"/>
      <c r="C1" s="300"/>
      <c r="D1" s="303" t="s">
        <v>27</v>
      </c>
      <c r="E1" s="303"/>
      <c r="F1" s="303"/>
      <c r="G1" s="303"/>
      <c r="H1" s="303"/>
      <c r="I1" s="303"/>
      <c r="J1" s="303"/>
      <c r="K1" s="303"/>
      <c r="L1" s="303"/>
      <c r="M1" s="303"/>
      <c r="N1" s="303"/>
      <c r="O1" s="303"/>
    </row>
    <row r="2" spans="2:24" x14ac:dyDescent="0.3">
      <c r="B2" s="299"/>
      <c r="C2" s="300"/>
      <c r="D2" s="303"/>
      <c r="E2" s="303"/>
      <c r="F2" s="303"/>
      <c r="G2" s="303"/>
      <c r="H2" s="303"/>
      <c r="I2" s="303"/>
      <c r="J2" s="303"/>
      <c r="K2" s="303"/>
      <c r="L2" s="303"/>
      <c r="M2" s="303"/>
      <c r="N2" s="303"/>
      <c r="O2" s="303"/>
    </row>
    <row r="3" spans="2:24" x14ac:dyDescent="0.3">
      <c r="B3" s="299"/>
      <c r="C3" s="300"/>
      <c r="D3" s="303"/>
      <c r="E3" s="303"/>
      <c r="F3" s="303"/>
      <c r="G3" s="303"/>
      <c r="H3" s="303"/>
      <c r="I3" s="303"/>
      <c r="J3" s="303"/>
      <c r="K3" s="303"/>
      <c r="L3" s="303"/>
      <c r="M3" s="303"/>
      <c r="N3" s="303"/>
      <c r="O3" s="303"/>
    </row>
    <row r="4" spans="2:24" x14ac:dyDescent="0.3">
      <c r="B4" s="299"/>
      <c r="C4" s="300"/>
      <c r="D4" s="303"/>
      <c r="E4" s="303"/>
      <c r="F4" s="303"/>
      <c r="G4" s="303"/>
      <c r="H4" s="303"/>
      <c r="I4" s="303"/>
      <c r="J4" s="303"/>
      <c r="K4" s="303"/>
      <c r="L4" s="303"/>
      <c r="M4" s="303"/>
      <c r="N4" s="303"/>
      <c r="O4" s="303"/>
    </row>
    <row r="5" spans="2:24" x14ac:dyDescent="0.3">
      <c r="B5" s="301"/>
      <c r="C5" s="302"/>
      <c r="D5" s="304"/>
      <c r="E5" s="304"/>
      <c r="F5" s="304"/>
      <c r="G5" s="304"/>
      <c r="H5" s="304"/>
      <c r="I5" s="304"/>
      <c r="J5" s="304"/>
      <c r="K5" s="304"/>
      <c r="L5" s="304"/>
      <c r="M5" s="304"/>
      <c r="N5" s="304"/>
      <c r="O5" s="304"/>
    </row>
    <row r="6" spans="2:24" s="3" customFormat="1" ht="49.2" customHeight="1" x14ac:dyDescent="0.3">
      <c r="B6" s="6" t="s">
        <v>9</v>
      </c>
      <c r="C6" s="6" t="s">
        <v>8</v>
      </c>
      <c r="D6" s="6" t="s">
        <v>7</v>
      </c>
      <c r="E6" s="6" t="s">
        <v>512</v>
      </c>
      <c r="F6" s="6" t="s">
        <v>4</v>
      </c>
      <c r="G6" s="6" t="s">
        <v>2001</v>
      </c>
      <c r="H6" s="6" t="s">
        <v>2002</v>
      </c>
      <c r="I6" s="6" t="s">
        <v>2003</v>
      </c>
      <c r="J6" s="6" t="s">
        <v>2</v>
      </c>
      <c r="K6" s="6" t="s">
        <v>1</v>
      </c>
      <c r="L6" s="6" t="s">
        <v>5</v>
      </c>
      <c r="M6" s="6" t="s">
        <v>6</v>
      </c>
      <c r="N6" s="6" t="s">
        <v>21</v>
      </c>
      <c r="O6" s="6" t="s">
        <v>3</v>
      </c>
    </row>
    <row r="7" spans="2:24" ht="26.4" x14ac:dyDescent="0.3">
      <c r="B7" s="96">
        <v>1</v>
      </c>
      <c r="C7" s="227" t="s">
        <v>14</v>
      </c>
      <c r="D7" s="96" t="s">
        <v>2701</v>
      </c>
      <c r="E7" s="126" t="s">
        <v>2702</v>
      </c>
      <c r="F7" s="275" t="s">
        <v>2703</v>
      </c>
      <c r="G7" s="255">
        <v>25605720</v>
      </c>
      <c r="H7" s="255">
        <v>0</v>
      </c>
      <c r="I7" s="255">
        <v>25605720</v>
      </c>
      <c r="J7" s="234" t="s">
        <v>20</v>
      </c>
      <c r="K7" s="253">
        <v>44561</v>
      </c>
      <c r="L7" s="96" t="s">
        <v>12</v>
      </c>
      <c r="M7" s="127" t="s">
        <v>2704</v>
      </c>
      <c r="N7" s="96" t="s">
        <v>11</v>
      </c>
      <c r="O7" s="227" t="s">
        <v>2700</v>
      </c>
      <c r="P7" s="171"/>
      <c r="Q7" s="171"/>
      <c r="R7" s="171"/>
      <c r="S7" s="171"/>
      <c r="T7" s="171"/>
      <c r="U7" s="171"/>
      <c r="V7" s="171"/>
      <c r="W7" s="171"/>
      <c r="X7" s="171"/>
    </row>
    <row r="8" spans="2:24" ht="26.4" x14ac:dyDescent="0.3">
      <c r="B8" s="96">
        <f>+B7+1</f>
        <v>2</v>
      </c>
      <c r="C8" s="227" t="s">
        <v>14</v>
      </c>
      <c r="D8" s="96" t="s">
        <v>2705</v>
      </c>
      <c r="E8" s="126" t="s">
        <v>2706</v>
      </c>
      <c r="F8" s="275" t="s">
        <v>2707</v>
      </c>
      <c r="G8" s="255">
        <v>33347838</v>
      </c>
      <c r="H8" s="255">
        <v>33347838</v>
      </c>
      <c r="I8" s="255">
        <v>66695676</v>
      </c>
      <c r="J8" s="234" t="s">
        <v>20</v>
      </c>
      <c r="K8" s="253">
        <v>44561</v>
      </c>
      <c r="L8" s="96" t="s">
        <v>12</v>
      </c>
      <c r="M8" s="127" t="s">
        <v>2708</v>
      </c>
      <c r="N8" s="96" t="s">
        <v>11</v>
      </c>
      <c r="O8" s="227" t="s">
        <v>2700</v>
      </c>
      <c r="P8" s="171"/>
      <c r="Q8" s="171"/>
      <c r="R8" s="171"/>
      <c r="S8" s="171"/>
      <c r="T8" s="171"/>
      <c r="U8" s="171"/>
      <c r="V8" s="171"/>
      <c r="W8" s="171"/>
      <c r="X8" s="171"/>
    </row>
    <row r="9" spans="2:24" ht="92.4" x14ac:dyDescent="0.3">
      <c r="B9" s="96">
        <f t="shared" ref="B9:B72" si="0">+B8+1</f>
        <v>3</v>
      </c>
      <c r="C9" s="227" t="s">
        <v>14</v>
      </c>
      <c r="D9" s="96" t="s">
        <v>2709</v>
      </c>
      <c r="E9" s="126" t="s">
        <v>2710</v>
      </c>
      <c r="F9" s="275" t="s">
        <v>2711</v>
      </c>
      <c r="G9" s="255">
        <v>26111040</v>
      </c>
      <c r="H9" s="255">
        <v>26111040</v>
      </c>
      <c r="I9" s="255">
        <v>52222080</v>
      </c>
      <c r="J9" s="234" t="s">
        <v>20</v>
      </c>
      <c r="K9" s="253">
        <v>44561</v>
      </c>
      <c r="L9" s="96" t="s">
        <v>12</v>
      </c>
      <c r="M9" s="127" t="s">
        <v>2712</v>
      </c>
      <c r="N9" s="96" t="s">
        <v>11</v>
      </c>
      <c r="O9" s="227" t="s">
        <v>2700</v>
      </c>
      <c r="P9" s="171"/>
      <c r="Q9" s="171"/>
      <c r="R9" s="171"/>
      <c r="S9" s="171"/>
      <c r="T9" s="171"/>
      <c r="U9" s="171"/>
      <c r="V9" s="171"/>
      <c r="W9" s="171"/>
      <c r="X9" s="171"/>
    </row>
    <row r="10" spans="2:24" ht="26.4" x14ac:dyDescent="0.3">
      <c r="B10" s="96">
        <f t="shared" si="0"/>
        <v>4</v>
      </c>
      <c r="C10" s="227" t="s">
        <v>14</v>
      </c>
      <c r="D10" s="96" t="s">
        <v>2713</v>
      </c>
      <c r="E10" s="126" t="s">
        <v>2714</v>
      </c>
      <c r="F10" s="275" t="s">
        <v>2715</v>
      </c>
      <c r="G10" s="255">
        <v>30568852</v>
      </c>
      <c r="H10" s="255">
        <v>33347838</v>
      </c>
      <c r="I10" s="255">
        <v>63916690</v>
      </c>
      <c r="J10" s="234" t="s">
        <v>20</v>
      </c>
      <c r="K10" s="253">
        <v>44561</v>
      </c>
      <c r="L10" s="96" t="s">
        <v>12</v>
      </c>
      <c r="M10" s="127" t="s">
        <v>2716</v>
      </c>
      <c r="N10" s="96" t="s">
        <v>11</v>
      </c>
      <c r="O10" s="227" t="s">
        <v>2700</v>
      </c>
      <c r="P10" s="171"/>
      <c r="Q10" s="171"/>
      <c r="R10" s="171"/>
      <c r="S10" s="171"/>
      <c r="T10" s="171"/>
      <c r="U10" s="171"/>
      <c r="V10" s="171"/>
      <c r="W10" s="171"/>
      <c r="X10" s="171"/>
    </row>
    <row r="11" spans="2:24" ht="26.4" x14ac:dyDescent="0.3">
      <c r="B11" s="96">
        <f t="shared" si="0"/>
        <v>5</v>
      </c>
      <c r="C11" s="227" t="s">
        <v>14</v>
      </c>
      <c r="D11" s="96" t="s">
        <v>2717</v>
      </c>
      <c r="E11" s="126" t="s">
        <v>2718</v>
      </c>
      <c r="F11" s="275" t="s">
        <v>2719</v>
      </c>
      <c r="G11" s="255">
        <v>33347838</v>
      </c>
      <c r="H11" s="255">
        <v>33347838</v>
      </c>
      <c r="I11" s="255">
        <v>66695676</v>
      </c>
      <c r="J11" s="234" t="s">
        <v>20</v>
      </c>
      <c r="K11" s="253">
        <v>44561</v>
      </c>
      <c r="L11" s="96" t="s">
        <v>12</v>
      </c>
      <c r="M11" s="127" t="s">
        <v>2720</v>
      </c>
      <c r="N11" s="96" t="s">
        <v>11</v>
      </c>
      <c r="O11" s="227" t="s">
        <v>2700</v>
      </c>
      <c r="P11" s="171"/>
      <c r="Q11" s="171"/>
      <c r="R11" s="171"/>
      <c r="S11" s="171"/>
      <c r="T11" s="171"/>
      <c r="U11" s="171"/>
      <c r="V11" s="171"/>
      <c r="W11" s="171"/>
      <c r="X11" s="171"/>
    </row>
    <row r="12" spans="2:24" ht="52.8" x14ac:dyDescent="0.3">
      <c r="B12" s="96">
        <f t="shared" si="0"/>
        <v>6</v>
      </c>
      <c r="C12" s="227" t="s">
        <v>14</v>
      </c>
      <c r="D12" s="96" t="s">
        <v>2721</v>
      </c>
      <c r="E12" s="126" t="s">
        <v>2722</v>
      </c>
      <c r="F12" s="275" t="s">
        <v>2723</v>
      </c>
      <c r="G12" s="255">
        <v>15730655</v>
      </c>
      <c r="H12" s="255">
        <v>17160714</v>
      </c>
      <c r="I12" s="255">
        <v>32891369</v>
      </c>
      <c r="J12" s="234" t="s">
        <v>20</v>
      </c>
      <c r="K12" s="253">
        <v>44561</v>
      </c>
      <c r="L12" s="96" t="s">
        <v>12</v>
      </c>
      <c r="M12" s="127" t="s">
        <v>2724</v>
      </c>
      <c r="N12" s="96" t="s">
        <v>11</v>
      </c>
      <c r="O12" s="227" t="s">
        <v>2700</v>
      </c>
      <c r="P12" s="171"/>
      <c r="Q12" s="171"/>
      <c r="R12" s="171"/>
      <c r="S12" s="171"/>
      <c r="T12" s="171"/>
      <c r="U12" s="171"/>
      <c r="V12" s="171"/>
      <c r="W12" s="171"/>
      <c r="X12" s="171"/>
    </row>
    <row r="13" spans="2:24" ht="39.6" x14ac:dyDescent="0.3">
      <c r="B13" s="96">
        <f t="shared" si="0"/>
        <v>7</v>
      </c>
      <c r="C13" s="227" t="s">
        <v>14</v>
      </c>
      <c r="D13" s="96" t="s">
        <v>2725</v>
      </c>
      <c r="E13" s="126" t="s">
        <v>2726</v>
      </c>
      <c r="F13" s="275" t="s">
        <v>2727</v>
      </c>
      <c r="G13" s="255">
        <v>22729130</v>
      </c>
      <c r="H13" s="255">
        <v>24795414</v>
      </c>
      <c r="I13" s="255">
        <v>47524544</v>
      </c>
      <c r="J13" s="234" t="s">
        <v>20</v>
      </c>
      <c r="K13" s="253">
        <v>44561</v>
      </c>
      <c r="L13" s="96" t="s">
        <v>12</v>
      </c>
      <c r="M13" s="127" t="s">
        <v>2728</v>
      </c>
      <c r="N13" s="96" t="s">
        <v>11</v>
      </c>
      <c r="O13" s="227" t="s">
        <v>2700</v>
      </c>
      <c r="P13" s="171"/>
      <c r="Q13" s="171"/>
      <c r="R13" s="171"/>
      <c r="S13" s="171"/>
      <c r="T13" s="171"/>
      <c r="U13" s="171"/>
      <c r="V13" s="171"/>
      <c r="W13" s="171"/>
      <c r="X13" s="171"/>
    </row>
    <row r="14" spans="2:24" ht="26.4" x14ac:dyDescent="0.3">
      <c r="B14" s="96">
        <f t="shared" si="0"/>
        <v>8</v>
      </c>
      <c r="C14" s="227" t="s">
        <v>14</v>
      </c>
      <c r="D14" s="96" t="s">
        <v>2729</v>
      </c>
      <c r="E14" s="126" t="s">
        <v>2730</v>
      </c>
      <c r="F14" s="275" t="s">
        <v>2731</v>
      </c>
      <c r="G14" s="255">
        <v>17440621</v>
      </c>
      <c r="H14" s="255">
        <v>0</v>
      </c>
      <c r="I14" s="255">
        <v>17440621</v>
      </c>
      <c r="J14" s="234" t="s">
        <v>20</v>
      </c>
      <c r="K14" s="253">
        <v>44377</v>
      </c>
      <c r="L14" s="96" t="s">
        <v>12</v>
      </c>
      <c r="M14" s="127" t="s">
        <v>2732</v>
      </c>
      <c r="N14" s="96" t="s">
        <v>11</v>
      </c>
      <c r="O14" s="227" t="s">
        <v>2700</v>
      </c>
      <c r="P14" s="171"/>
      <c r="Q14" s="171"/>
      <c r="R14" s="171"/>
      <c r="S14" s="171"/>
      <c r="T14" s="171"/>
      <c r="U14" s="171"/>
      <c r="V14" s="171"/>
      <c r="W14" s="171"/>
      <c r="X14" s="171"/>
    </row>
    <row r="15" spans="2:24" ht="92.4" x14ac:dyDescent="0.3">
      <c r="B15" s="96">
        <f t="shared" si="0"/>
        <v>9</v>
      </c>
      <c r="C15" s="227" t="s">
        <v>14</v>
      </c>
      <c r="D15" s="96" t="s">
        <v>2733</v>
      </c>
      <c r="E15" s="126" t="s">
        <v>2734</v>
      </c>
      <c r="F15" s="275" t="s">
        <v>2711</v>
      </c>
      <c r="G15" s="255">
        <v>19026132</v>
      </c>
      <c r="H15" s="255">
        <v>19026132</v>
      </c>
      <c r="I15" s="255">
        <v>38052264</v>
      </c>
      <c r="J15" s="234" t="s">
        <v>20</v>
      </c>
      <c r="K15" s="253">
        <v>44561</v>
      </c>
      <c r="L15" s="96" t="s">
        <v>12</v>
      </c>
      <c r="M15" s="127" t="s">
        <v>2735</v>
      </c>
      <c r="N15" s="96" t="s">
        <v>11</v>
      </c>
      <c r="O15" s="227" t="s">
        <v>2700</v>
      </c>
      <c r="P15" s="171"/>
      <c r="Q15" s="171"/>
      <c r="R15" s="171"/>
      <c r="S15" s="171"/>
      <c r="T15" s="171"/>
      <c r="U15" s="171"/>
      <c r="V15" s="171"/>
      <c r="W15" s="171"/>
      <c r="X15" s="171"/>
    </row>
    <row r="16" spans="2:24" ht="26.4" x14ac:dyDescent="0.3">
      <c r="B16" s="96">
        <f t="shared" si="0"/>
        <v>10</v>
      </c>
      <c r="C16" s="227" t="s">
        <v>14</v>
      </c>
      <c r="D16" s="96" t="s">
        <v>2736</v>
      </c>
      <c r="E16" s="126" t="s">
        <v>2737</v>
      </c>
      <c r="F16" s="275" t="s">
        <v>2738</v>
      </c>
      <c r="G16" s="255">
        <v>30175200</v>
      </c>
      <c r="H16" s="255">
        <v>32918400</v>
      </c>
      <c r="I16" s="255">
        <v>63093600</v>
      </c>
      <c r="J16" s="234" t="s">
        <v>20</v>
      </c>
      <c r="K16" s="253">
        <v>44561</v>
      </c>
      <c r="L16" s="96" t="s">
        <v>12</v>
      </c>
      <c r="M16" s="127" t="s">
        <v>2739</v>
      </c>
      <c r="N16" s="96" t="s">
        <v>11</v>
      </c>
      <c r="O16" s="227" t="s">
        <v>2700</v>
      </c>
      <c r="P16" s="171"/>
      <c r="Q16" s="171"/>
      <c r="R16" s="171"/>
      <c r="S16" s="171"/>
      <c r="T16" s="171"/>
      <c r="U16" s="171"/>
      <c r="V16" s="171"/>
      <c r="W16" s="171"/>
      <c r="X16" s="171"/>
    </row>
    <row r="17" spans="2:24" ht="26.4" x14ac:dyDescent="0.3">
      <c r="B17" s="96">
        <f t="shared" si="0"/>
        <v>11</v>
      </c>
      <c r="C17" s="227" t="s">
        <v>14</v>
      </c>
      <c r="D17" s="96" t="s">
        <v>2740</v>
      </c>
      <c r="E17" s="126" t="s">
        <v>2741</v>
      </c>
      <c r="F17" s="275" t="s">
        <v>2719</v>
      </c>
      <c r="G17" s="255">
        <v>29057600</v>
      </c>
      <c r="H17" s="255">
        <v>31699200</v>
      </c>
      <c r="I17" s="255">
        <v>60756800</v>
      </c>
      <c r="J17" s="234" t="s">
        <v>20</v>
      </c>
      <c r="K17" s="253">
        <v>44561</v>
      </c>
      <c r="L17" s="96" t="s">
        <v>12</v>
      </c>
      <c r="M17" s="127" t="s">
        <v>2742</v>
      </c>
      <c r="N17" s="96" t="s">
        <v>11</v>
      </c>
      <c r="O17" s="227" t="s">
        <v>2700</v>
      </c>
      <c r="P17" s="171"/>
      <c r="Q17" s="171"/>
      <c r="R17" s="171"/>
      <c r="S17" s="171"/>
      <c r="T17" s="171"/>
      <c r="U17" s="171"/>
      <c r="V17" s="171"/>
      <c r="W17" s="171"/>
      <c r="X17" s="171"/>
    </row>
    <row r="18" spans="2:24" ht="66" x14ac:dyDescent="0.3">
      <c r="B18" s="96">
        <f t="shared" si="0"/>
        <v>12</v>
      </c>
      <c r="C18" s="227" t="s">
        <v>14</v>
      </c>
      <c r="D18" s="96" t="s">
        <v>2743</v>
      </c>
      <c r="E18" s="126" t="s">
        <v>2744</v>
      </c>
      <c r="F18" s="275" t="s">
        <v>2745</v>
      </c>
      <c r="G18" s="255">
        <v>17440621</v>
      </c>
      <c r="H18" s="255">
        <v>19026132</v>
      </c>
      <c r="I18" s="255">
        <v>36466753</v>
      </c>
      <c r="J18" s="234" t="s">
        <v>20</v>
      </c>
      <c r="K18" s="253">
        <v>44561</v>
      </c>
      <c r="L18" s="96" t="s">
        <v>12</v>
      </c>
      <c r="M18" s="127" t="s">
        <v>2746</v>
      </c>
      <c r="N18" s="96" t="s">
        <v>11</v>
      </c>
      <c r="O18" s="227" t="s">
        <v>2700</v>
      </c>
      <c r="P18" s="171"/>
      <c r="Q18" s="171"/>
      <c r="R18" s="171"/>
      <c r="S18" s="171"/>
      <c r="T18" s="171"/>
      <c r="U18" s="171"/>
      <c r="V18" s="171"/>
      <c r="W18" s="171"/>
      <c r="X18" s="171"/>
    </row>
    <row r="19" spans="2:24" ht="52.8" x14ac:dyDescent="0.3">
      <c r="B19" s="96">
        <f t="shared" si="0"/>
        <v>13</v>
      </c>
      <c r="C19" s="227" t="s">
        <v>14</v>
      </c>
      <c r="D19" s="96" t="s">
        <v>2747</v>
      </c>
      <c r="E19" s="126" t="s">
        <v>2748</v>
      </c>
      <c r="F19" s="275" t="s">
        <v>2749</v>
      </c>
      <c r="G19" s="255">
        <v>19026132</v>
      </c>
      <c r="H19" s="255">
        <v>19026132</v>
      </c>
      <c r="I19" s="255">
        <v>38052264</v>
      </c>
      <c r="J19" s="234" t="s">
        <v>20</v>
      </c>
      <c r="K19" s="253">
        <v>44561</v>
      </c>
      <c r="L19" s="96" t="s">
        <v>12</v>
      </c>
      <c r="M19" s="127" t="s">
        <v>2750</v>
      </c>
      <c r="N19" s="96" t="s">
        <v>11</v>
      </c>
      <c r="O19" s="227" t="s">
        <v>2700</v>
      </c>
      <c r="P19" s="171"/>
      <c r="Q19" s="171"/>
      <c r="R19" s="171"/>
      <c r="S19" s="171"/>
      <c r="T19" s="171"/>
      <c r="U19" s="171"/>
      <c r="V19" s="171"/>
      <c r="W19" s="171"/>
      <c r="X19" s="171"/>
    </row>
    <row r="20" spans="2:24" ht="39.6" x14ac:dyDescent="0.3">
      <c r="B20" s="96">
        <f t="shared" si="0"/>
        <v>14</v>
      </c>
      <c r="C20" s="227" t="s">
        <v>14</v>
      </c>
      <c r="D20" s="96" t="s">
        <v>2759</v>
      </c>
      <c r="E20" s="126" t="s">
        <v>2760</v>
      </c>
      <c r="F20" s="275" t="s">
        <v>2761</v>
      </c>
      <c r="G20" s="255">
        <v>11602877</v>
      </c>
      <c r="H20" s="255">
        <v>12657684</v>
      </c>
      <c r="I20" s="255">
        <v>24260561</v>
      </c>
      <c r="J20" s="234" t="s">
        <v>20</v>
      </c>
      <c r="K20" s="253">
        <v>44561</v>
      </c>
      <c r="L20" s="96" t="s">
        <v>12</v>
      </c>
      <c r="M20" s="127" t="s">
        <v>2762</v>
      </c>
      <c r="N20" s="96" t="s">
        <v>11</v>
      </c>
      <c r="O20" s="227" t="s">
        <v>2700</v>
      </c>
      <c r="P20" s="171"/>
      <c r="Q20" s="171"/>
      <c r="R20" s="171"/>
      <c r="S20" s="171"/>
      <c r="T20" s="171"/>
      <c r="U20" s="171"/>
      <c r="V20" s="171"/>
      <c r="W20" s="171"/>
      <c r="X20" s="171"/>
    </row>
    <row r="21" spans="2:24" ht="26.4" x14ac:dyDescent="0.3">
      <c r="B21" s="96">
        <f t="shared" si="0"/>
        <v>15</v>
      </c>
      <c r="C21" s="227" t="s">
        <v>14</v>
      </c>
      <c r="D21" s="96" t="s">
        <v>2751</v>
      </c>
      <c r="E21" s="126" t="s">
        <v>2752</v>
      </c>
      <c r="F21" s="275" t="s">
        <v>2753</v>
      </c>
      <c r="G21" s="255">
        <v>17440621</v>
      </c>
      <c r="H21" s="255">
        <v>19026132</v>
      </c>
      <c r="I21" s="255">
        <v>36466753</v>
      </c>
      <c r="J21" s="234" t="s">
        <v>20</v>
      </c>
      <c r="K21" s="253">
        <v>44561</v>
      </c>
      <c r="L21" s="96" t="s">
        <v>12</v>
      </c>
      <c r="M21" s="127" t="s">
        <v>2754</v>
      </c>
      <c r="N21" s="96" t="s">
        <v>11</v>
      </c>
      <c r="O21" s="227" t="s">
        <v>2700</v>
      </c>
      <c r="P21" s="171"/>
      <c r="Q21" s="171"/>
      <c r="R21" s="171"/>
      <c r="S21" s="171"/>
      <c r="T21" s="171"/>
      <c r="U21" s="171"/>
      <c r="V21" s="171"/>
      <c r="W21" s="171"/>
      <c r="X21" s="171"/>
    </row>
    <row r="22" spans="2:24" ht="39.6" x14ac:dyDescent="0.3">
      <c r="B22" s="96">
        <f t="shared" si="0"/>
        <v>16</v>
      </c>
      <c r="C22" s="227" t="s">
        <v>14</v>
      </c>
      <c r="D22" s="96" t="s">
        <v>2755</v>
      </c>
      <c r="E22" s="126" t="s">
        <v>2756</v>
      </c>
      <c r="F22" s="275" t="s">
        <v>2757</v>
      </c>
      <c r="G22" s="255">
        <v>16218818</v>
      </c>
      <c r="H22" s="255">
        <v>37071584</v>
      </c>
      <c r="I22" s="255">
        <v>53290402</v>
      </c>
      <c r="J22" s="234" t="s">
        <v>20</v>
      </c>
      <c r="K22" s="253">
        <v>44561</v>
      </c>
      <c r="L22" s="96" t="s">
        <v>12</v>
      </c>
      <c r="M22" s="127" t="s">
        <v>2758</v>
      </c>
      <c r="N22" s="96" t="s">
        <v>11</v>
      </c>
      <c r="O22" s="227" t="s">
        <v>2700</v>
      </c>
      <c r="P22" s="171"/>
      <c r="Q22" s="171"/>
      <c r="R22" s="171"/>
      <c r="S22" s="171"/>
      <c r="T22" s="171"/>
      <c r="U22" s="171"/>
      <c r="V22" s="171"/>
      <c r="W22" s="171"/>
      <c r="X22" s="171"/>
    </row>
    <row r="23" spans="2:24" ht="26.4" x14ac:dyDescent="0.3">
      <c r="B23" s="96">
        <f t="shared" si="0"/>
        <v>17</v>
      </c>
      <c r="C23" s="227" t="s">
        <v>14</v>
      </c>
      <c r="D23" s="96" t="s">
        <v>2767</v>
      </c>
      <c r="E23" s="126" t="s">
        <v>2768</v>
      </c>
      <c r="F23" s="275" t="s">
        <v>2769</v>
      </c>
      <c r="G23" s="255">
        <v>27500000</v>
      </c>
      <c r="H23" s="255">
        <v>33000000</v>
      </c>
      <c r="I23" s="255">
        <v>60500000</v>
      </c>
      <c r="J23" s="234" t="s">
        <v>20</v>
      </c>
      <c r="K23" s="253">
        <v>44561</v>
      </c>
      <c r="L23" s="96" t="s">
        <v>12</v>
      </c>
      <c r="M23" s="127" t="s">
        <v>2770</v>
      </c>
      <c r="N23" s="96" t="s">
        <v>11</v>
      </c>
      <c r="O23" s="227" t="s">
        <v>2700</v>
      </c>
      <c r="P23" s="171"/>
      <c r="Q23" s="171"/>
      <c r="R23" s="171"/>
      <c r="S23" s="171"/>
      <c r="T23" s="171"/>
      <c r="U23" s="171"/>
      <c r="V23" s="171"/>
      <c r="W23" s="171"/>
      <c r="X23" s="171"/>
    </row>
    <row r="24" spans="2:24" ht="39.6" x14ac:dyDescent="0.3">
      <c r="B24" s="96">
        <f t="shared" si="0"/>
        <v>18</v>
      </c>
      <c r="C24" s="227" t="s">
        <v>14</v>
      </c>
      <c r="D24" s="96" t="s">
        <v>6202</v>
      </c>
      <c r="E24" s="126" t="s">
        <v>3013</v>
      </c>
      <c r="F24" s="275" t="s">
        <v>3014</v>
      </c>
      <c r="G24" s="255">
        <v>17160714</v>
      </c>
      <c r="H24" s="255">
        <v>0</v>
      </c>
      <c r="I24" s="255">
        <v>17160714</v>
      </c>
      <c r="J24" s="234" t="s">
        <v>20</v>
      </c>
      <c r="K24" s="253">
        <v>44561</v>
      </c>
      <c r="L24" s="96" t="s">
        <v>12</v>
      </c>
      <c r="M24" s="127" t="s">
        <v>2774</v>
      </c>
      <c r="N24" s="96" t="s">
        <v>11</v>
      </c>
      <c r="O24" s="227" t="s">
        <v>2700</v>
      </c>
      <c r="P24" s="171"/>
      <c r="Q24" s="171"/>
      <c r="R24" s="171"/>
      <c r="S24" s="171"/>
      <c r="T24" s="171"/>
      <c r="U24" s="171"/>
      <c r="V24" s="171"/>
      <c r="W24" s="171"/>
      <c r="X24" s="171"/>
    </row>
    <row r="25" spans="2:24" ht="52.8" x14ac:dyDescent="0.3">
      <c r="B25" s="96">
        <f t="shared" si="0"/>
        <v>19</v>
      </c>
      <c r="C25" s="227" t="s">
        <v>14</v>
      </c>
      <c r="D25" s="96" t="s">
        <v>2779</v>
      </c>
      <c r="E25" s="126" t="s">
        <v>2780</v>
      </c>
      <c r="F25" s="275" t="s">
        <v>2781</v>
      </c>
      <c r="G25" s="255">
        <v>14300595</v>
      </c>
      <c r="H25" s="255">
        <v>0</v>
      </c>
      <c r="I25" s="255">
        <v>14300595</v>
      </c>
      <c r="J25" s="234" t="s">
        <v>20</v>
      </c>
      <c r="K25" s="253">
        <v>44377</v>
      </c>
      <c r="L25" s="96" t="s">
        <v>12</v>
      </c>
      <c r="M25" s="127" t="s">
        <v>2782</v>
      </c>
      <c r="N25" s="96" t="s">
        <v>11</v>
      </c>
      <c r="O25" s="227" t="s">
        <v>2700</v>
      </c>
      <c r="P25" s="171"/>
      <c r="Q25" s="171"/>
      <c r="R25" s="171"/>
      <c r="S25" s="171"/>
      <c r="T25" s="171"/>
      <c r="U25" s="171"/>
      <c r="V25" s="171"/>
      <c r="W25" s="171"/>
      <c r="X25" s="171"/>
    </row>
    <row r="26" spans="2:24" ht="92.4" x14ac:dyDescent="0.3">
      <c r="B26" s="96">
        <f t="shared" si="0"/>
        <v>20</v>
      </c>
      <c r="C26" s="227" t="s">
        <v>14</v>
      </c>
      <c r="D26" s="96" t="s">
        <v>2875</v>
      </c>
      <c r="E26" s="126" t="s">
        <v>2876</v>
      </c>
      <c r="F26" s="275" t="s">
        <v>2877</v>
      </c>
      <c r="G26" s="255">
        <v>464100000</v>
      </c>
      <c r="H26" s="255">
        <v>0</v>
      </c>
      <c r="I26" s="255">
        <v>464100000</v>
      </c>
      <c r="J26" s="234" t="s">
        <v>20</v>
      </c>
      <c r="K26" s="253">
        <v>44650</v>
      </c>
      <c r="L26" s="96" t="s">
        <v>2004</v>
      </c>
      <c r="M26" s="127" t="s">
        <v>2878</v>
      </c>
      <c r="N26" s="126" t="s">
        <v>11</v>
      </c>
      <c r="O26" s="227" t="s">
        <v>2700</v>
      </c>
      <c r="P26" s="171"/>
      <c r="Q26" s="171"/>
      <c r="R26" s="171"/>
      <c r="S26" s="171"/>
      <c r="T26" s="171"/>
      <c r="U26" s="171"/>
      <c r="V26" s="171"/>
      <c r="W26" s="171"/>
      <c r="X26" s="171"/>
    </row>
    <row r="27" spans="2:24" ht="26.4" x14ac:dyDescent="0.3">
      <c r="B27" s="96">
        <f t="shared" si="0"/>
        <v>21</v>
      </c>
      <c r="C27" s="227" t="s">
        <v>14</v>
      </c>
      <c r="D27" s="96" t="s">
        <v>2803</v>
      </c>
      <c r="E27" s="126" t="s">
        <v>2804</v>
      </c>
      <c r="F27" s="275" t="s">
        <v>2805</v>
      </c>
      <c r="G27" s="255">
        <v>27500000</v>
      </c>
      <c r="H27" s="255">
        <v>0</v>
      </c>
      <c r="I27" s="255">
        <v>27500000</v>
      </c>
      <c r="J27" s="234" t="s">
        <v>20</v>
      </c>
      <c r="K27" s="253">
        <v>44377</v>
      </c>
      <c r="L27" s="96" t="s">
        <v>12</v>
      </c>
      <c r="M27" s="127" t="s">
        <v>2806</v>
      </c>
      <c r="N27" s="96" t="s">
        <v>11</v>
      </c>
      <c r="O27" s="227" t="s">
        <v>2700</v>
      </c>
      <c r="P27" s="171"/>
      <c r="Q27" s="171"/>
      <c r="R27" s="171"/>
      <c r="S27" s="171"/>
      <c r="T27" s="171"/>
      <c r="U27" s="171"/>
      <c r="V27" s="171"/>
      <c r="W27" s="171"/>
      <c r="X27" s="171"/>
    </row>
    <row r="28" spans="2:24" ht="26.4" x14ac:dyDescent="0.3">
      <c r="B28" s="96">
        <f t="shared" si="0"/>
        <v>22</v>
      </c>
      <c r="C28" s="227" t="s">
        <v>14</v>
      </c>
      <c r="D28" s="96" t="s">
        <v>2807</v>
      </c>
      <c r="E28" s="126" t="s">
        <v>2808</v>
      </c>
      <c r="F28" s="275" t="s">
        <v>2809</v>
      </c>
      <c r="G28" s="255">
        <v>8000000</v>
      </c>
      <c r="H28" s="255">
        <v>9600000</v>
      </c>
      <c r="I28" s="255">
        <v>17600000</v>
      </c>
      <c r="J28" s="234" t="s">
        <v>20</v>
      </c>
      <c r="K28" s="253">
        <v>44561</v>
      </c>
      <c r="L28" s="96" t="s">
        <v>12</v>
      </c>
      <c r="M28" s="127" t="s">
        <v>2810</v>
      </c>
      <c r="N28" s="96" t="s">
        <v>11</v>
      </c>
      <c r="O28" s="227" t="s">
        <v>2700</v>
      </c>
      <c r="P28" s="171"/>
      <c r="Q28" s="171"/>
      <c r="R28" s="171"/>
      <c r="S28" s="171"/>
      <c r="T28" s="171"/>
      <c r="U28" s="171"/>
      <c r="V28" s="171"/>
      <c r="W28" s="171"/>
      <c r="X28" s="171"/>
    </row>
    <row r="29" spans="2:24" ht="52.8" x14ac:dyDescent="0.3">
      <c r="B29" s="96">
        <f t="shared" si="0"/>
        <v>23</v>
      </c>
      <c r="C29" s="227" t="s">
        <v>14</v>
      </c>
      <c r="D29" s="227" t="s">
        <v>2811</v>
      </c>
      <c r="E29" s="126" t="s">
        <v>2812</v>
      </c>
      <c r="F29" s="275" t="s">
        <v>2813</v>
      </c>
      <c r="G29" s="255">
        <v>14300595</v>
      </c>
      <c r="H29" s="255">
        <v>0</v>
      </c>
      <c r="I29" s="255">
        <v>14300595</v>
      </c>
      <c r="J29" s="234" t="s">
        <v>20</v>
      </c>
      <c r="K29" s="253">
        <v>44377</v>
      </c>
      <c r="L29" s="96" t="s">
        <v>12</v>
      </c>
      <c r="M29" s="127" t="s">
        <v>2814</v>
      </c>
      <c r="N29" s="96" t="s">
        <v>11</v>
      </c>
      <c r="O29" s="227" t="s">
        <v>2700</v>
      </c>
      <c r="P29" s="171"/>
      <c r="Q29" s="171"/>
      <c r="R29" s="171"/>
      <c r="S29" s="171"/>
      <c r="T29" s="171"/>
      <c r="U29" s="171"/>
      <c r="V29" s="171"/>
      <c r="W29" s="171"/>
      <c r="X29" s="171"/>
    </row>
    <row r="30" spans="2:24" ht="79.2" x14ac:dyDescent="0.3">
      <c r="B30" s="96">
        <f t="shared" si="0"/>
        <v>24</v>
      </c>
      <c r="C30" s="227" t="s">
        <v>14</v>
      </c>
      <c r="D30" s="96" t="s">
        <v>3027</v>
      </c>
      <c r="E30" s="126" t="s">
        <v>3028</v>
      </c>
      <c r="F30" s="275" t="s">
        <v>3029</v>
      </c>
      <c r="G30" s="255">
        <v>33347838</v>
      </c>
      <c r="H30" s="255">
        <v>0</v>
      </c>
      <c r="I30" s="255">
        <v>33347838</v>
      </c>
      <c r="J30" s="234" t="s">
        <v>20</v>
      </c>
      <c r="K30" s="253">
        <v>44561</v>
      </c>
      <c r="L30" s="96" t="s">
        <v>12</v>
      </c>
      <c r="M30" s="127" t="s">
        <v>2858</v>
      </c>
      <c r="N30" s="96" t="s">
        <v>11</v>
      </c>
      <c r="O30" s="227" t="s">
        <v>2700</v>
      </c>
      <c r="P30" s="171"/>
      <c r="Q30" s="171"/>
      <c r="R30" s="171"/>
      <c r="S30" s="171"/>
      <c r="T30" s="171"/>
      <c r="U30" s="171"/>
      <c r="V30" s="171"/>
      <c r="W30" s="171"/>
      <c r="X30" s="171"/>
    </row>
    <row r="31" spans="2:24" ht="79.2" x14ac:dyDescent="0.3">
      <c r="B31" s="96">
        <f t="shared" si="0"/>
        <v>25</v>
      </c>
      <c r="C31" s="227" t="s">
        <v>14</v>
      </c>
      <c r="D31" s="96" t="s">
        <v>2783</v>
      </c>
      <c r="E31" s="126" t="s">
        <v>2784</v>
      </c>
      <c r="F31" s="275" t="s">
        <v>2785</v>
      </c>
      <c r="G31" s="255">
        <v>18750000</v>
      </c>
      <c r="H31" s="255">
        <v>22500000</v>
      </c>
      <c r="I31" s="255">
        <v>41250000</v>
      </c>
      <c r="J31" s="234" t="s">
        <v>20</v>
      </c>
      <c r="K31" s="253">
        <v>44561</v>
      </c>
      <c r="L31" s="96" t="s">
        <v>12</v>
      </c>
      <c r="M31" s="127" t="s">
        <v>2786</v>
      </c>
      <c r="N31" s="96" t="s">
        <v>11</v>
      </c>
      <c r="O31" s="227" t="s">
        <v>2700</v>
      </c>
      <c r="P31" s="171"/>
      <c r="Q31" s="171"/>
      <c r="R31" s="171"/>
      <c r="S31" s="171"/>
      <c r="T31" s="171"/>
      <c r="U31" s="171"/>
      <c r="V31" s="171"/>
      <c r="W31" s="171"/>
      <c r="X31" s="171"/>
    </row>
    <row r="32" spans="2:24" ht="79.2" x14ac:dyDescent="0.3">
      <c r="B32" s="96">
        <f t="shared" si="0"/>
        <v>26</v>
      </c>
      <c r="C32" s="227" t="s">
        <v>14</v>
      </c>
      <c r="D32" s="96" t="s">
        <v>2787</v>
      </c>
      <c r="E32" s="126" t="s">
        <v>2788</v>
      </c>
      <c r="F32" s="275" t="s">
        <v>2789</v>
      </c>
      <c r="G32" s="255">
        <v>14300595</v>
      </c>
      <c r="H32" s="255">
        <v>17160714</v>
      </c>
      <c r="I32" s="255">
        <v>31461309</v>
      </c>
      <c r="J32" s="234" t="s">
        <v>20</v>
      </c>
      <c r="K32" s="253">
        <v>44561</v>
      </c>
      <c r="L32" s="96" t="s">
        <v>12</v>
      </c>
      <c r="M32" s="127" t="s">
        <v>2790</v>
      </c>
      <c r="N32" s="96" t="s">
        <v>11</v>
      </c>
      <c r="O32" s="227" t="s">
        <v>2700</v>
      </c>
      <c r="P32" s="171"/>
      <c r="Q32" s="171"/>
      <c r="R32" s="171"/>
      <c r="S32" s="171"/>
      <c r="T32" s="171"/>
      <c r="U32" s="171"/>
      <c r="V32" s="171"/>
      <c r="W32" s="171"/>
      <c r="X32" s="171"/>
    </row>
    <row r="33" spans="2:24" ht="52.8" x14ac:dyDescent="0.3">
      <c r="B33" s="96">
        <f t="shared" si="0"/>
        <v>27</v>
      </c>
      <c r="C33" s="227" t="s">
        <v>14</v>
      </c>
      <c r="D33" s="96" t="s">
        <v>2840</v>
      </c>
      <c r="E33" s="126" t="s">
        <v>2841</v>
      </c>
      <c r="F33" s="275" t="s">
        <v>2842</v>
      </c>
      <c r="G33" s="255">
        <v>15855110</v>
      </c>
      <c r="H33" s="255">
        <v>19026132</v>
      </c>
      <c r="I33" s="255">
        <v>34881242</v>
      </c>
      <c r="J33" s="234" t="s">
        <v>20</v>
      </c>
      <c r="K33" s="253">
        <v>44561</v>
      </c>
      <c r="L33" s="96" t="s">
        <v>12</v>
      </c>
      <c r="M33" s="127" t="s">
        <v>2843</v>
      </c>
      <c r="N33" s="96" t="s">
        <v>11</v>
      </c>
      <c r="O33" s="227" t="s">
        <v>2700</v>
      </c>
      <c r="P33" s="171"/>
      <c r="Q33" s="171"/>
      <c r="R33" s="171"/>
      <c r="S33" s="171"/>
      <c r="T33" s="171"/>
      <c r="U33" s="171"/>
      <c r="V33" s="171"/>
      <c r="W33" s="171"/>
      <c r="X33" s="171"/>
    </row>
    <row r="34" spans="2:24" ht="52.8" x14ac:dyDescent="0.3">
      <c r="B34" s="96">
        <f t="shared" si="0"/>
        <v>28</v>
      </c>
      <c r="C34" s="227" t="s">
        <v>14</v>
      </c>
      <c r="D34" s="96" t="s">
        <v>2791</v>
      </c>
      <c r="E34" s="126" t="s">
        <v>2792</v>
      </c>
      <c r="F34" s="275" t="s">
        <v>2793</v>
      </c>
      <c r="G34" s="255">
        <v>35511420</v>
      </c>
      <c r="H34" s="255">
        <v>42613704</v>
      </c>
      <c r="I34" s="255">
        <v>78125124</v>
      </c>
      <c r="J34" s="234" t="s">
        <v>20</v>
      </c>
      <c r="K34" s="253">
        <v>44561</v>
      </c>
      <c r="L34" s="96" t="s">
        <v>12</v>
      </c>
      <c r="M34" s="127" t="s">
        <v>2794</v>
      </c>
      <c r="N34" s="96" t="s">
        <v>11</v>
      </c>
      <c r="O34" s="227" t="s">
        <v>2700</v>
      </c>
      <c r="P34" s="171"/>
      <c r="Q34" s="171"/>
      <c r="R34" s="171"/>
      <c r="S34" s="171"/>
      <c r="T34" s="171"/>
      <c r="U34" s="171"/>
      <c r="V34" s="171"/>
      <c r="W34" s="171"/>
      <c r="X34" s="171"/>
    </row>
    <row r="35" spans="2:24" ht="39.6" x14ac:dyDescent="0.3">
      <c r="B35" s="96">
        <f t="shared" si="0"/>
        <v>29</v>
      </c>
      <c r="C35" s="227" t="s">
        <v>14</v>
      </c>
      <c r="D35" s="96" t="s">
        <v>2815</v>
      </c>
      <c r="E35" s="126" t="s">
        <v>2816</v>
      </c>
      <c r="F35" s="275" t="s">
        <v>2817</v>
      </c>
      <c r="G35" s="255">
        <v>19524690</v>
      </c>
      <c r="H35" s="255">
        <v>0</v>
      </c>
      <c r="I35" s="255">
        <v>19524690</v>
      </c>
      <c r="J35" s="234" t="s">
        <v>20</v>
      </c>
      <c r="K35" s="253">
        <v>44377</v>
      </c>
      <c r="L35" s="96" t="s">
        <v>12</v>
      </c>
      <c r="M35" s="127" t="s">
        <v>2818</v>
      </c>
      <c r="N35" s="96" t="s">
        <v>11</v>
      </c>
      <c r="O35" s="227" t="s">
        <v>2700</v>
      </c>
      <c r="P35" s="171"/>
      <c r="Q35" s="171"/>
      <c r="R35" s="171"/>
      <c r="S35" s="171"/>
      <c r="T35" s="171"/>
      <c r="U35" s="171"/>
      <c r="V35" s="171"/>
      <c r="W35" s="171"/>
      <c r="X35" s="171"/>
    </row>
    <row r="36" spans="2:24" ht="52.8" x14ac:dyDescent="0.3">
      <c r="B36" s="96">
        <f t="shared" si="0"/>
        <v>30</v>
      </c>
      <c r="C36" s="227" t="s">
        <v>14</v>
      </c>
      <c r="D36" s="96" t="s">
        <v>2819</v>
      </c>
      <c r="E36" s="126" t="s">
        <v>2820</v>
      </c>
      <c r="F36" s="275" t="s">
        <v>2821</v>
      </c>
      <c r="G36" s="255">
        <v>10548070</v>
      </c>
      <c r="H36" s="255">
        <v>0</v>
      </c>
      <c r="I36" s="255">
        <v>10548070</v>
      </c>
      <c r="J36" s="234" t="s">
        <v>20</v>
      </c>
      <c r="K36" s="253">
        <v>44377</v>
      </c>
      <c r="L36" s="96" t="s">
        <v>2004</v>
      </c>
      <c r="M36" s="127" t="s">
        <v>2822</v>
      </c>
      <c r="N36" s="96" t="s">
        <v>11</v>
      </c>
      <c r="O36" s="227" t="s">
        <v>2700</v>
      </c>
      <c r="P36" s="171"/>
      <c r="Q36" s="171"/>
      <c r="R36" s="171"/>
      <c r="S36" s="171"/>
      <c r="T36" s="171"/>
      <c r="U36" s="171"/>
      <c r="V36" s="171"/>
      <c r="W36" s="171"/>
      <c r="X36" s="171"/>
    </row>
    <row r="37" spans="2:24" ht="52.8" x14ac:dyDescent="0.3">
      <c r="B37" s="96">
        <f t="shared" si="0"/>
        <v>31</v>
      </c>
      <c r="C37" s="227" t="s">
        <v>14</v>
      </c>
      <c r="D37" s="96" t="s">
        <v>2795</v>
      </c>
      <c r="E37" s="126" t="s">
        <v>2796</v>
      </c>
      <c r="F37" s="275" t="s">
        <v>2797</v>
      </c>
      <c r="G37" s="255">
        <v>21769250</v>
      </c>
      <c r="H37" s="255">
        <v>26123100</v>
      </c>
      <c r="I37" s="255">
        <v>47892350</v>
      </c>
      <c r="J37" s="234" t="s">
        <v>20</v>
      </c>
      <c r="K37" s="253">
        <v>44561</v>
      </c>
      <c r="L37" s="96" t="s">
        <v>12</v>
      </c>
      <c r="M37" s="127" t="s">
        <v>2798</v>
      </c>
      <c r="N37" s="96" t="s">
        <v>11</v>
      </c>
      <c r="O37" s="227" t="s">
        <v>2700</v>
      </c>
      <c r="P37" s="171"/>
      <c r="Q37" s="171"/>
      <c r="R37" s="171"/>
      <c r="S37" s="171"/>
      <c r="T37" s="171"/>
      <c r="U37" s="171"/>
      <c r="V37" s="171"/>
      <c r="W37" s="171"/>
      <c r="X37" s="171"/>
    </row>
    <row r="38" spans="2:24" ht="52.8" x14ac:dyDescent="0.3">
      <c r="B38" s="96">
        <f t="shared" si="0"/>
        <v>32</v>
      </c>
      <c r="C38" s="227" t="s">
        <v>14</v>
      </c>
      <c r="D38" s="96" t="s">
        <v>2799</v>
      </c>
      <c r="E38" s="126" t="s">
        <v>2800</v>
      </c>
      <c r="F38" s="275" t="s">
        <v>2801</v>
      </c>
      <c r="G38" s="255">
        <v>33800550</v>
      </c>
      <c r="H38" s="255">
        <v>40560660</v>
      </c>
      <c r="I38" s="255">
        <v>74361210</v>
      </c>
      <c r="J38" s="234" t="s">
        <v>20</v>
      </c>
      <c r="K38" s="253">
        <v>44561</v>
      </c>
      <c r="L38" s="96" t="s">
        <v>12</v>
      </c>
      <c r="M38" s="127" t="s">
        <v>2802</v>
      </c>
      <c r="N38" s="96" t="s">
        <v>11</v>
      </c>
      <c r="O38" s="227" t="s">
        <v>2700</v>
      </c>
      <c r="P38" s="171"/>
      <c r="Q38" s="171"/>
      <c r="R38" s="171"/>
      <c r="S38" s="171"/>
      <c r="T38" s="171"/>
      <c r="U38" s="171"/>
      <c r="V38" s="171"/>
      <c r="W38" s="171"/>
      <c r="X38" s="171"/>
    </row>
    <row r="39" spans="2:24" ht="118.8" x14ac:dyDescent="0.3">
      <c r="B39" s="96">
        <f t="shared" si="0"/>
        <v>33</v>
      </c>
      <c r="C39" s="227" t="s">
        <v>14</v>
      </c>
      <c r="D39" s="96" t="s">
        <v>2847</v>
      </c>
      <c r="E39" s="126" t="s">
        <v>2848</v>
      </c>
      <c r="F39" s="275" t="s">
        <v>2849</v>
      </c>
      <c r="G39" s="255">
        <v>33800000</v>
      </c>
      <c r="H39" s="255">
        <v>40560000</v>
      </c>
      <c r="I39" s="255">
        <v>74360000</v>
      </c>
      <c r="J39" s="234" t="s">
        <v>20</v>
      </c>
      <c r="K39" s="253">
        <v>44561</v>
      </c>
      <c r="L39" s="96" t="s">
        <v>12</v>
      </c>
      <c r="M39" s="127" t="s">
        <v>2850</v>
      </c>
      <c r="N39" s="96" t="s">
        <v>11</v>
      </c>
      <c r="O39" s="227" t="s">
        <v>2700</v>
      </c>
      <c r="P39" s="171"/>
      <c r="Q39" s="171"/>
      <c r="R39" s="171"/>
      <c r="S39" s="171"/>
      <c r="T39" s="171"/>
      <c r="U39" s="171"/>
      <c r="V39" s="171"/>
      <c r="W39" s="171"/>
      <c r="X39" s="171"/>
    </row>
    <row r="40" spans="2:24" ht="79.2" x14ac:dyDescent="0.3">
      <c r="B40" s="96">
        <f t="shared" si="0"/>
        <v>34</v>
      </c>
      <c r="C40" s="227" t="s">
        <v>14</v>
      </c>
      <c r="D40" s="96" t="s">
        <v>2851</v>
      </c>
      <c r="E40" s="126" t="s">
        <v>2852</v>
      </c>
      <c r="F40" s="275" t="s">
        <v>2853</v>
      </c>
      <c r="G40" s="255">
        <v>8750000</v>
      </c>
      <c r="H40" s="255">
        <v>0</v>
      </c>
      <c r="I40" s="255">
        <v>8750000</v>
      </c>
      <c r="J40" s="234" t="s">
        <v>20</v>
      </c>
      <c r="K40" s="253">
        <v>44377</v>
      </c>
      <c r="L40" s="96" t="s">
        <v>12</v>
      </c>
      <c r="M40" s="127" t="s">
        <v>2854</v>
      </c>
      <c r="N40" s="96" t="s">
        <v>11</v>
      </c>
      <c r="O40" s="227" t="s">
        <v>2700</v>
      </c>
      <c r="P40" s="171"/>
      <c r="Q40" s="171"/>
      <c r="R40" s="171"/>
      <c r="S40" s="171"/>
      <c r="T40" s="171"/>
      <c r="U40" s="171"/>
      <c r="V40" s="171"/>
      <c r="W40" s="171"/>
      <c r="X40" s="171"/>
    </row>
    <row r="41" spans="2:24" ht="39.6" x14ac:dyDescent="0.3">
      <c r="B41" s="96">
        <f t="shared" si="0"/>
        <v>35</v>
      </c>
      <c r="C41" s="227" t="s">
        <v>14</v>
      </c>
      <c r="D41" s="96" t="s">
        <v>2823</v>
      </c>
      <c r="E41" s="126" t="s">
        <v>2824</v>
      </c>
      <c r="F41" s="275" t="s">
        <v>2825</v>
      </c>
      <c r="G41" s="255">
        <v>27789865</v>
      </c>
      <c r="H41" s="255">
        <v>0</v>
      </c>
      <c r="I41" s="255">
        <v>27789865</v>
      </c>
      <c r="J41" s="234" t="s">
        <v>20</v>
      </c>
      <c r="K41" s="253">
        <v>44377</v>
      </c>
      <c r="L41" s="96" t="s">
        <v>12</v>
      </c>
      <c r="M41" s="127" t="s">
        <v>2826</v>
      </c>
      <c r="N41" s="96" t="s">
        <v>11</v>
      </c>
      <c r="O41" s="227" t="s">
        <v>2700</v>
      </c>
      <c r="P41" s="171"/>
      <c r="Q41" s="171"/>
      <c r="R41" s="171"/>
      <c r="S41" s="171"/>
      <c r="T41" s="171"/>
      <c r="U41" s="171"/>
      <c r="V41" s="171"/>
      <c r="W41" s="171"/>
      <c r="X41" s="171"/>
    </row>
    <row r="42" spans="2:24" ht="39.6" x14ac:dyDescent="0.3">
      <c r="B42" s="96">
        <f t="shared" si="0"/>
        <v>36</v>
      </c>
      <c r="C42" s="227" t="s">
        <v>14</v>
      </c>
      <c r="D42" s="96" t="s">
        <v>2827</v>
      </c>
      <c r="E42" s="126" t="s">
        <v>2828</v>
      </c>
      <c r="F42" s="275" t="s">
        <v>2825</v>
      </c>
      <c r="G42" s="255">
        <v>27789865</v>
      </c>
      <c r="H42" s="255">
        <v>0</v>
      </c>
      <c r="I42" s="255">
        <v>27789865</v>
      </c>
      <c r="J42" s="234" t="s">
        <v>20</v>
      </c>
      <c r="K42" s="253">
        <v>44377</v>
      </c>
      <c r="L42" s="96" t="s">
        <v>12</v>
      </c>
      <c r="M42" s="127" t="s">
        <v>2829</v>
      </c>
      <c r="N42" s="96" t="s">
        <v>11</v>
      </c>
      <c r="O42" s="227" t="s">
        <v>2700</v>
      </c>
      <c r="P42" s="171"/>
      <c r="Q42" s="171"/>
      <c r="R42" s="171"/>
      <c r="S42" s="171"/>
      <c r="T42" s="171"/>
      <c r="U42" s="171"/>
      <c r="V42" s="171"/>
      <c r="W42" s="171"/>
      <c r="X42" s="171"/>
    </row>
    <row r="43" spans="2:24" ht="39.6" x14ac:dyDescent="0.3">
      <c r="B43" s="96">
        <f t="shared" si="0"/>
        <v>37</v>
      </c>
      <c r="C43" s="227" t="s">
        <v>14</v>
      </c>
      <c r="D43" s="96" t="s">
        <v>2830</v>
      </c>
      <c r="E43" s="126" t="s">
        <v>2831</v>
      </c>
      <c r="F43" s="275" t="s">
        <v>2825</v>
      </c>
      <c r="G43" s="255">
        <v>27789865</v>
      </c>
      <c r="H43" s="255">
        <v>0</v>
      </c>
      <c r="I43" s="255">
        <v>27789865</v>
      </c>
      <c r="J43" s="234" t="s">
        <v>20</v>
      </c>
      <c r="K43" s="253">
        <v>44377</v>
      </c>
      <c r="L43" s="96" t="s">
        <v>12</v>
      </c>
      <c r="M43" s="127" t="s">
        <v>2832</v>
      </c>
      <c r="N43" s="96" t="s">
        <v>11</v>
      </c>
      <c r="O43" s="227" t="s">
        <v>2700</v>
      </c>
      <c r="P43" s="171"/>
      <c r="Q43" s="171"/>
      <c r="R43" s="171"/>
      <c r="S43" s="171"/>
      <c r="T43" s="171"/>
      <c r="U43" s="171"/>
      <c r="V43" s="171"/>
      <c r="W43" s="171"/>
      <c r="X43" s="171"/>
    </row>
    <row r="44" spans="2:24" ht="39.6" x14ac:dyDescent="0.3">
      <c r="B44" s="96">
        <f t="shared" si="0"/>
        <v>38</v>
      </c>
      <c r="C44" s="227" t="s">
        <v>14</v>
      </c>
      <c r="D44" s="96" t="s">
        <v>2833</v>
      </c>
      <c r="E44" s="126" t="s">
        <v>2834</v>
      </c>
      <c r="F44" s="275" t="s">
        <v>2825</v>
      </c>
      <c r="G44" s="255">
        <v>10548070</v>
      </c>
      <c r="H44" s="255">
        <v>0</v>
      </c>
      <c r="I44" s="255">
        <v>10548070</v>
      </c>
      <c r="J44" s="234" t="s">
        <v>20</v>
      </c>
      <c r="K44" s="253">
        <v>44377</v>
      </c>
      <c r="L44" s="96" t="s">
        <v>12</v>
      </c>
      <c r="M44" s="127" t="s">
        <v>2835</v>
      </c>
      <c r="N44" s="96" t="s">
        <v>11</v>
      </c>
      <c r="O44" s="227" t="s">
        <v>2700</v>
      </c>
      <c r="P44" s="171"/>
      <c r="Q44" s="171"/>
      <c r="R44" s="171"/>
      <c r="S44" s="171"/>
      <c r="T44" s="171"/>
      <c r="U44" s="171"/>
      <c r="V44" s="171"/>
      <c r="W44" s="171"/>
      <c r="X44" s="171"/>
    </row>
    <row r="45" spans="2:24" ht="105.6" x14ac:dyDescent="0.3">
      <c r="B45" s="96">
        <f t="shared" si="0"/>
        <v>39</v>
      </c>
      <c r="C45" s="227" t="s">
        <v>14</v>
      </c>
      <c r="D45" s="96" t="s">
        <v>2775</v>
      </c>
      <c r="E45" s="126" t="s">
        <v>2776</v>
      </c>
      <c r="F45" s="275" t="s">
        <v>2777</v>
      </c>
      <c r="G45" s="255">
        <v>5355000</v>
      </c>
      <c r="H45" s="255">
        <v>0</v>
      </c>
      <c r="I45" s="255">
        <v>5355000</v>
      </c>
      <c r="J45" s="234" t="s">
        <v>20</v>
      </c>
      <c r="K45" s="253" t="s">
        <v>2765</v>
      </c>
      <c r="L45" s="96" t="s">
        <v>12</v>
      </c>
      <c r="M45" s="127" t="s">
        <v>2778</v>
      </c>
      <c r="N45" s="96" t="s">
        <v>11</v>
      </c>
      <c r="O45" s="227" t="s">
        <v>2700</v>
      </c>
      <c r="P45" s="171"/>
      <c r="Q45" s="171"/>
      <c r="R45" s="171"/>
      <c r="S45" s="171"/>
      <c r="T45" s="171"/>
      <c r="U45" s="171"/>
      <c r="V45" s="171"/>
      <c r="W45" s="171"/>
      <c r="X45" s="171"/>
    </row>
    <row r="46" spans="2:24" ht="52.8" x14ac:dyDescent="0.3">
      <c r="B46" s="96">
        <f t="shared" si="0"/>
        <v>40</v>
      </c>
      <c r="C46" s="227" t="s">
        <v>14</v>
      </c>
      <c r="D46" s="96" t="s">
        <v>2844</v>
      </c>
      <c r="E46" s="126" t="s">
        <v>2845</v>
      </c>
      <c r="F46" s="275" t="s">
        <v>2797</v>
      </c>
      <c r="G46" s="255">
        <v>13699233</v>
      </c>
      <c r="H46" s="255">
        <v>18265644</v>
      </c>
      <c r="I46" s="255">
        <v>31964877</v>
      </c>
      <c r="J46" s="234" t="s">
        <v>20</v>
      </c>
      <c r="K46" s="253">
        <v>44561</v>
      </c>
      <c r="L46" s="96" t="s">
        <v>12</v>
      </c>
      <c r="M46" s="127" t="s">
        <v>2846</v>
      </c>
      <c r="N46" s="96" t="s">
        <v>11</v>
      </c>
      <c r="O46" s="227" t="s">
        <v>2700</v>
      </c>
      <c r="P46" s="171"/>
      <c r="Q46" s="171"/>
      <c r="R46" s="171"/>
      <c r="S46" s="171"/>
      <c r="T46" s="171"/>
      <c r="U46" s="171"/>
      <c r="V46" s="171"/>
      <c r="W46" s="171"/>
      <c r="X46" s="171"/>
    </row>
    <row r="47" spans="2:24" ht="26.4" x14ac:dyDescent="0.3">
      <c r="B47" s="96">
        <f t="shared" si="0"/>
        <v>41</v>
      </c>
      <c r="C47" s="227" t="s">
        <v>14</v>
      </c>
      <c r="D47" s="96" t="s">
        <v>2863</v>
      </c>
      <c r="E47" s="126" t="s">
        <v>2864</v>
      </c>
      <c r="F47" s="275" t="s">
        <v>2865</v>
      </c>
      <c r="G47" s="255">
        <v>13699233</v>
      </c>
      <c r="H47" s="255">
        <v>18265644</v>
      </c>
      <c r="I47" s="255">
        <v>31964877</v>
      </c>
      <c r="J47" s="234" t="s">
        <v>20</v>
      </c>
      <c r="K47" s="253">
        <v>44561</v>
      </c>
      <c r="L47" s="96" t="s">
        <v>12</v>
      </c>
      <c r="M47" s="127" t="s">
        <v>2866</v>
      </c>
      <c r="N47" s="96" t="s">
        <v>11</v>
      </c>
      <c r="O47" s="227" t="s">
        <v>2700</v>
      </c>
      <c r="P47" s="171"/>
      <c r="Q47" s="171"/>
      <c r="R47" s="171"/>
      <c r="S47" s="171"/>
      <c r="T47" s="171"/>
      <c r="U47" s="171"/>
      <c r="V47" s="171"/>
      <c r="W47" s="171"/>
      <c r="X47" s="171"/>
    </row>
    <row r="48" spans="2:24" ht="39.6" x14ac:dyDescent="0.3">
      <c r="B48" s="96">
        <f t="shared" si="0"/>
        <v>42</v>
      </c>
      <c r="C48" s="227" t="s">
        <v>14</v>
      </c>
      <c r="D48" s="96" t="s">
        <v>2836</v>
      </c>
      <c r="E48" s="126" t="s">
        <v>2837</v>
      </c>
      <c r="F48" s="275" t="s">
        <v>2838</v>
      </c>
      <c r="G48" s="255">
        <v>30420495</v>
      </c>
      <c r="H48" s="255">
        <v>40560660</v>
      </c>
      <c r="I48" s="255">
        <v>70981155</v>
      </c>
      <c r="J48" s="234" t="s">
        <v>20</v>
      </c>
      <c r="K48" s="253">
        <v>44561</v>
      </c>
      <c r="L48" s="96" t="s">
        <v>12</v>
      </c>
      <c r="M48" s="127" t="s">
        <v>2839</v>
      </c>
      <c r="N48" s="96" t="s">
        <v>11</v>
      </c>
      <c r="O48" s="227" t="s">
        <v>2700</v>
      </c>
      <c r="P48" s="171"/>
      <c r="Q48" s="171"/>
      <c r="R48" s="171"/>
      <c r="S48" s="171"/>
      <c r="T48" s="171"/>
      <c r="U48" s="171"/>
      <c r="V48" s="171"/>
      <c r="W48" s="171"/>
      <c r="X48" s="171"/>
    </row>
    <row r="49" spans="2:24" ht="26.4" x14ac:dyDescent="0.3">
      <c r="B49" s="96">
        <f t="shared" si="0"/>
        <v>43</v>
      </c>
      <c r="C49" s="227" t="s">
        <v>14</v>
      </c>
      <c r="D49" s="96" t="s">
        <v>2867</v>
      </c>
      <c r="E49" s="126" t="s">
        <v>2868</v>
      </c>
      <c r="F49" s="275" t="s">
        <v>2869</v>
      </c>
      <c r="G49" s="255">
        <v>24750000</v>
      </c>
      <c r="H49" s="255">
        <v>0</v>
      </c>
      <c r="I49" s="255">
        <v>24750000</v>
      </c>
      <c r="J49" s="234" t="s">
        <v>20</v>
      </c>
      <c r="K49" s="253">
        <v>44377</v>
      </c>
      <c r="L49" s="96" t="s">
        <v>12</v>
      </c>
      <c r="M49" s="127" t="s">
        <v>2870</v>
      </c>
      <c r="N49" s="96" t="s">
        <v>11</v>
      </c>
      <c r="O49" s="227" t="s">
        <v>2700</v>
      </c>
      <c r="P49" s="171"/>
      <c r="Q49" s="171"/>
      <c r="R49" s="171"/>
      <c r="S49" s="171"/>
      <c r="T49" s="171"/>
      <c r="U49" s="171"/>
      <c r="V49" s="171"/>
      <c r="W49" s="171"/>
      <c r="X49" s="171"/>
    </row>
    <row r="50" spans="2:24" ht="66" x14ac:dyDescent="0.3">
      <c r="B50" s="96">
        <f t="shared" si="0"/>
        <v>44</v>
      </c>
      <c r="C50" s="227" t="s">
        <v>14</v>
      </c>
      <c r="D50" s="96" t="s">
        <v>2871</v>
      </c>
      <c r="E50" s="126" t="s">
        <v>2872</v>
      </c>
      <c r="F50" s="275" t="s">
        <v>2873</v>
      </c>
      <c r="G50" s="255">
        <v>9960593</v>
      </c>
      <c r="H50" s="255">
        <v>12657684</v>
      </c>
      <c r="I50" s="255">
        <v>22618277</v>
      </c>
      <c r="J50" s="234" t="s">
        <v>20</v>
      </c>
      <c r="K50" s="253">
        <v>44561</v>
      </c>
      <c r="L50" s="96" t="s">
        <v>12</v>
      </c>
      <c r="M50" s="127" t="s">
        <v>2874</v>
      </c>
      <c r="N50" s="96" t="s">
        <v>11</v>
      </c>
      <c r="O50" s="227" t="s">
        <v>2700</v>
      </c>
      <c r="P50" s="171"/>
      <c r="Q50" s="171"/>
      <c r="R50" s="171"/>
      <c r="S50" s="171"/>
      <c r="T50" s="171"/>
      <c r="U50" s="171"/>
      <c r="V50" s="171"/>
      <c r="W50" s="171"/>
      <c r="X50" s="171"/>
    </row>
    <row r="51" spans="2:24" ht="39.6" x14ac:dyDescent="0.3">
      <c r="B51" s="96">
        <f t="shared" si="0"/>
        <v>45</v>
      </c>
      <c r="C51" s="227" t="s">
        <v>14</v>
      </c>
      <c r="D51" s="96" t="s">
        <v>2883</v>
      </c>
      <c r="E51" s="126" t="s">
        <v>2884</v>
      </c>
      <c r="F51" s="275" t="s">
        <v>2885</v>
      </c>
      <c r="G51" s="255">
        <v>12684000</v>
      </c>
      <c r="H51" s="255">
        <v>0</v>
      </c>
      <c r="I51" s="255">
        <v>12684000</v>
      </c>
      <c r="J51" s="234" t="s">
        <v>20</v>
      </c>
      <c r="K51" s="253">
        <v>44377</v>
      </c>
      <c r="L51" s="96" t="s">
        <v>12</v>
      </c>
      <c r="M51" s="127" t="s">
        <v>2886</v>
      </c>
      <c r="N51" s="96" t="s">
        <v>11</v>
      </c>
      <c r="O51" s="227" t="s">
        <v>2700</v>
      </c>
      <c r="P51" s="171"/>
      <c r="Q51" s="171"/>
      <c r="R51" s="171"/>
      <c r="S51" s="171"/>
      <c r="T51" s="171"/>
      <c r="U51" s="171"/>
      <c r="V51" s="171"/>
      <c r="W51" s="171"/>
      <c r="X51" s="171"/>
    </row>
    <row r="52" spans="2:24" ht="66" x14ac:dyDescent="0.3">
      <c r="B52" s="96">
        <f t="shared" si="0"/>
        <v>46</v>
      </c>
      <c r="C52" s="227" t="s">
        <v>14</v>
      </c>
      <c r="D52" s="96" t="s">
        <v>2928</v>
      </c>
      <c r="E52" s="126" t="s">
        <v>2929</v>
      </c>
      <c r="F52" s="275" t="s">
        <v>2930</v>
      </c>
      <c r="G52" s="255">
        <v>44030000</v>
      </c>
      <c r="H52" s="255">
        <v>3342662</v>
      </c>
      <c r="I52" s="255">
        <v>47372662</v>
      </c>
      <c r="J52" s="234" t="s">
        <v>20</v>
      </c>
      <c r="K52" s="253">
        <v>44561</v>
      </c>
      <c r="L52" s="96" t="s">
        <v>2004</v>
      </c>
      <c r="M52" s="127" t="s">
        <v>2931</v>
      </c>
      <c r="N52" s="126" t="s">
        <v>11</v>
      </c>
      <c r="O52" s="227" t="s">
        <v>2700</v>
      </c>
      <c r="P52" s="171"/>
      <c r="Q52" s="171"/>
      <c r="R52" s="171"/>
      <c r="S52" s="171"/>
      <c r="T52" s="171"/>
      <c r="U52" s="171"/>
      <c r="V52" s="171"/>
      <c r="W52" s="171"/>
      <c r="X52" s="171"/>
    </row>
    <row r="53" spans="2:24" ht="52.8" x14ac:dyDescent="0.3">
      <c r="B53" s="96">
        <f t="shared" si="0"/>
        <v>47</v>
      </c>
      <c r="C53" s="227" t="s">
        <v>14</v>
      </c>
      <c r="D53" s="96" t="s">
        <v>2879</v>
      </c>
      <c r="E53" s="126" t="s">
        <v>2880</v>
      </c>
      <c r="F53" s="275" t="s">
        <v>2881</v>
      </c>
      <c r="G53" s="255">
        <v>16000000</v>
      </c>
      <c r="H53" s="255">
        <v>0</v>
      </c>
      <c r="I53" s="255">
        <v>16000000</v>
      </c>
      <c r="J53" s="234" t="s">
        <v>20</v>
      </c>
      <c r="K53" s="253">
        <v>44377</v>
      </c>
      <c r="L53" s="96" t="s">
        <v>12</v>
      </c>
      <c r="M53" s="127" t="s">
        <v>2882</v>
      </c>
      <c r="N53" s="96" t="s">
        <v>11</v>
      </c>
      <c r="O53" s="227" t="s">
        <v>2700</v>
      </c>
      <c r="P53" s="171"/>
      <c r="Q53" s="171"/>
      <c r="R53" s="171"/>
      <c r="S53" s="171"/>
      <c r="T53" s="171"/>
      <c r="U53" s="171"/>
      <c r="V53" s="171"/>
      <c r="W53" s="171"/>
      <c r="X53" s="171"/>
    </row>
    <row r="54" spans="2:24" ht="92.4" x14ac:dyDescent="0.3">
      <c r="B54" s="96">
        <f t="shared" si="0"/>
        <v>48</v>
      </c>
      <c r="C54" s="227" t="s">
        <v>14</v>
      </c>
      <c r="D54" s="96" t="s">
        <v>2887</v>
      </c>
      <c r="E54" s="126" t="s">
        <v>2888</v>
      </c>
      <c r="F54" s="275" t="s">
        <v>2889</v>
      </c>
      <c r="G54" s="255">
        <v>10500000</v>
      </c>
      <c r="H54" s="255">
        <v>0</v>
      </c>
      <c r="I54" s="255">
        <v>10500000</v>
      </c>
      <c r="J54" s="234" t="s">
        <v>20</v>
      </c>
      <c r="K54" s="253" t="s">
        <v>2890</v>
      </c>
      <c r="L54" s="96" t="s">
        <v>12</v>
      </c>
      <c r="M54" s="127" t="s">
        <v>2891</v>
      </c>
      <c r="N54" s="96" t="s">
        <v>11</v>
      </c>
      <c r="O54" s="227" t="s">
        <v>2700</v>
      </c>
      <c r="P54" s="171"/>
      <c r="Q54" s="171"/>
      <c r="R54" s="171"/>
      <c r="S54" s="171"/>
      <c r="T54" s="171"/>
      <c r="U54" s="171"/>
      <c r="V54" s="171"/>
      <c r="W54" s="171"/>
      <c r="X54" s="171"/>
    </row>
    <row r="55" spans="2:24" ht="92.4" x14ac:dyDescent="0.3">
      <c r="B55" s="96">
        <f t="shared" si="0"/>
        <v>49</v>
      </c>
      <c r="C55" s="227" t="s">
        <v>14</v>
      </c>
      <c r="D55" s="96" t="s">
        <v>2892</v>
      </c>
      <c r="E55" s="126" t="s">
        <v>2893</v>
      </c>
      <c r="F55" s="275" t="s">
        <v>2889</v>
      </c>
      <c r="G55" s="255">
        <v>12600000</v>
      </c>
      <c r="H55" s="255">
        <v>0</v>
      </c>
      <c r="I55" s="255">
        <v>12600000</v>
      </c>
      <c r="J55" s="234" t="s">
        <v>20</v>
      </c>
      <c r="K55" s="253" t="s">
        <v>2890</v>
      </c>
      <c r="L55" s="96" t="s">
        <v>12</v>
      </c>
      <c r="M55" s="127" t="s">
        <v>2894</v>
      </c>
      <c r="N55" s="96" t="s">
        <v>11</v>
      </c>
      <c r="O55" s="227" t="s">
        <v>2700</v>
      </c>
      <c r="P55" s="171"/>
      <c r="Q55" s="171"/>
      <c r="R55" s="171"/>
      <c r="S55" s="171"/>
      <c r="T55" s="171"/>
      <c r="U55" s="171"/>
      <c r="V55" s="171"/>
      <c r="W55" s="171"/>
      <c r="X55" s="171"/>
    </row>
    <row r="56" spans="2:24" ht="79.2" x14ac:dyDescent="0.3">
      <c r="B56" s="96">
        <f t="shared" si="0"/>
        <v>50</v>
      </c>
      <c r="C56" s="227" t="s">
        <v>14</v>
      </c>
      <c r="D56" s="96" t="s">
        <v>2906</v>
      </c>
      <c r="E56" s="126" t="s">
        <v>2907</v>
      </c>
      <c r="F56" s="275" t="s">
        <v>2900</v>
      </c>
      <c r="G56" s="255">
        <v>12000000</v>
      </c>
      <c r="H56" s="255">
        <v>0</v>
      </c>
      <c r="I56" s="255">
        <v>12000000</v>
      </c>
      <c r="J56" s="234" t="s">
        <v>20</v>
      </c>
      <c r="K56" s="253" t="s">
        <v>2890</v>
      </c>
      <c r="L56" s="96" t="s">
        <v>12</v>
      </c>
      <c r="M56" s="127" t="s">
        <v>2908</v>
      </c>
      <c r="N56" s="96" t="s">
        <v>11</v>
      </c>
      <c r="O56" s="227" t="s">
        <v>2700</v>
      </c>
      <c r="P56" s="171"/>
      <c r="Q56" s="171"/>
      <c r="R56" s="171"/>
      <c r="S56" s="171"/>
      <c r="T56" s="171"/>
      <c r="U56" s="171"/>
      <c r="V56" s="171"/>
      <c r="W56" s="171"/>
      <c r="X56" s="171"/>
    </row>
    <row r="57" spans="2:24" ht="79.2" x14ac:dyDescent="0.3">
      <c r="B57" s="96">
        <f t="shared" si="0"/>
        <v>51</v>
      </c>
      <c r="C57" s="227" t="s">
        <v>14</v>
      </c>
      <c r="D57" s="96" t="s">
        <v>2898</v>
      </c>
      <c r="E57" s="126" t="s">
        <v>2899</v>
      </c>
      <c r="F57" s="275" t="s">
        <v>2900</v>
      </c>
      <c r="G57" s="255">
        <v>12000000</v>
      </c>
      <c r="H57" s="255">
        <v>0</v>
      </c>
      <c r="I57" s="255">
        <v>12000000</v>
      </c>
      <c r="J57" s="234" t="s">
        <v>20</v>
      </c>
      <c r="K57" s="253" t="s">
        <v>2890</v>
      </c>
      <c r="L57" s="96" t="s">
        <v>12</v>
      </c>
      <c r="M57" s="127" t="s">
        <v>2901</v>
      </c>
      <c r="N57" s="96" t="s">
        <v>11</v>
      </c>
      <c r="O57" s="227" t="s">
        <v>2700</v>
      </c>
      <c r="P57" s="171"/>
      <c r="Q57" s="171"/>
      <c r="R57" s="171"/>
      <c r="S57" s="171"/>
      <c r="T57" s="171"/>
      <c r="U57" s="171"/>
      <c r="V57" s="171"/>
      <c r="W57" s="171"/>
      <c r="X57" s="171"/>
    </row>
    <row r="58" spans="2:24" ht="79.2" x14ac:dyDescent="0.3">
      <c r="B58" s="96">
        <f t="shared" si="0"/>
        <v>52</v>
      </c>
      <c r="C58" s="227" t="s">
        <v>14</v>
      </c>
      <c r="D58" s="96" t="s">
        <v>2909</v>
      </c>
      <c r="E58" s="126" t="s">
        <v>2910</v>
      </c>
      <c r="F58" s="275" t="s">
        <v>2900</v>
      </c>
      <c r="G58" s="255">
        <v>15000000</v>
      </c>
      <c r="H58" s="255">
        <v>0</v>
      </c>
      <c r="I58" s="255">
        <v>15000000</v>
      </c>
      <c r="J58" s="234" t="s">
        <v>20</v>
      </c>
      <c r="K58" s="253" t="s">
        <v>2890</v>
      </c>
      <c r="L58" s="96" t="s">
        <v>12</v>
      </c>
      <c r="M58" s="127" t="s">
        <v>2911</v>
      </c>
      <c r="N58" s="96" t="s">
        <v>11</v>
      </c>
      <c r="O58" s="227" t="s">
        <v>2700</v>
      </c>
      <c r="P58" s="171"/>
      <c r="Q58" s="171"/>
      <c r="R58" s="171"/>
      <c r="S58" s="171"/>
      <c r="T58" s="171"/>
      <c r="U58" s="171"/>
      <c r="V58" s="171"/>
      <c r="W58" s="171"/>
      <c r="X58" s="171"/>
    </row>
    <row r="59" spans="2:24" ht="92.4" x14ac:dyDescent="0.3">
      <c r="B59" s="96">
        <f t="shared" si="0"/>
        <v>53</v>
      </c>
      <c r="C59" s="227" t="s">
        <v>14</v>
      </c>
      <c r="D59" s="96" t="s">
        <v>2895</v>
      </c>
      <c r="E59" s="126" t="s">
        <v>2896</v>
      </c>
      <c r="F59" s="275" t="s">
        <v>2889</v>
      </c>
      <c r="G59" s="255">
        <v>10500000</v>
      </c>
      <c r="H59" s="255">
        <v>0</v>
      </c>
      <c r="I59" s="255">
        <v>10500000</v>
      </c>
      <c r="J59" s="234" t="s">
        <v>20</v>
      </c>
      <c r="K59" s="253" t="s">
        <v>2890</v>
      </c>
      <c r="L59" s="96" t="s">
        <v>12</v>
      </c>
      <c r="M59" s="127" t="s">
        <v>2897</v>
      </c>
      <c r="N59" s="96" t="s">
        <v>11</v>
      </c>
      <c r="O59" s="227" t="s">
        <v>2700</v>
      </c>
      <c r="P59" s="171"/>
      <c r="Q59" s="171"/>
      <c r="R59" s="171"/>
      <c r="S59" s="171"/>
      <c r="T59" s="171"/>
      <c r="U59" s="171"/>
      <c r="V59" s="171"/>
      <c r="W59" s="171"/>
      <c r="X59" s="171"/>
    </row>
    <row r="60" spans="2:24" ht="105.6" x14ac:dyDescent="0.3">
      <c r="B60" s="96">
        <f t="shared" si="0"/>
        <v>54</v>
      </c>
      <c r="C60" s="227" t="s">
        <v>14</v>
      </c>
      <c r="D60" s="96" t="s">
        <v>2902</v>
      </c>
      <c r="E60" s="126" t="s">
        <v>2903</v>
      </c>
      <c r="F60" s="275" t="s">
        <v>2904</v>
      </c>
      <c r="G60" s="255">
        <v>12600000</v>
      </c>
      <c r="H60" s="255">
        <v>0</v>
      </c>
      <c r="I60" s="255">
        <v>12600000</v>
      </c>
      <c r="J60" s="234" t="s">
        <v>20</v>
      </c>
      <c r="K60" s="253" t="s">
        <v>2890</v>
      </c>
      <c r="L60" s="96" t="s">
        <v>12</v>
      </c>
      <c r="M60" s="127" t="s">
        <v>2905</v>
      </c>
      <c r="N60" s="96" t="s">
        <v>11</v>
      </c>
      <c r="O60" s="227" t="s">
        <v>2700</v>
      </c>
      <c r="P60" s="171"/>
      <c r="Q60" s="171"/>
      <c r="R60" s="171"/>
      <c r="S60" s="171"/>
      <c r="T60" s="171"/>
      <c r="U60" s="171"/>
      <c r="V60" s="171"/>
      <c r="W60" s="171"/>
      <c r="X60" s="171"/>
    </row>
    <row r="61" spans="2:24" ht="92.4" x14ac:dyDescent="0.3">
      <c r="B61" s="96">
        <f t="shared" si="0"/>
        <v>55</v>
      </c>
      <c r="C61" s="227" t="s">
        <v>14</v>
      </c>
      <c r="D61" s="96" t="s">
        <v>2920</v>
      </c>
      <c r="E61" s="126" t="s">
        <v>2921</v>
      </c>
      <c r="F61" s="275" t="s">
        <v>2922</v>
      </c>
      <c r="G61" s="255">
        <v>12600000</v>
      </c>
      <c r="H61" s="255">
        <v>0</v>
      </c>
      <c r="I61" s="255">
        <v>12600000</v>
      </c>
      <c r="J61" s="234" t="s">
        <v>20</v>
      </c>
      <c r="K61" s="253" t="s">
        <v>2890</v>
      </c>
      <c r="L61" s="96" t="s">
        <v>12</v>
      </c>
      <c r="M61" s="127" t="s">
        <v>2923</v>
      </c>
      <c r="N61" s="96" t="s">
        <v>11</v>
      </c>
      <c r="O61" s="227" t="s">
        <v>2700</v>
      </c>
      <c r="P61" s="171"/>
      <c r="Q61" s="171"/>
      <c r="R61" s="171"/>
      <c r="S61" s="171"/>
      <c r="T61" s="171"/>
      <c r="U61" s="171"/>
      <c r="V61" s="171"/>
      <c r="W61" s="171"/>
      <c r="X61" s="171"/>
    </row>
    <row r="62" spans="2:24" ht="92.4" x14ac:dyDescent="0.3">
      <c r="B62" s="96">
        <f t="shared" si="0"/>
        <v>56</v>
      </c>
      <c r="C62" s="227" t="s">
        <v>14</v>
      </c>
      <c r="D62" s="96" t="s">
        <v>2936</v>
      </c>
      <c r="E62" s="126" t="s">
        <v>2937</v>
      </c>
      <c r="F62" s="275" t="s">
        <v>2938</v>
      </c>
      <c r="G62" s="255">
        <v>10500000</v>
      </c>
      <c r="H62" s="255">
        <v>0</v>
      </c>
      <c r="I62" s="255">
        <v>10500000</v>
      </c>
      <c r="J62" s="234" t="s">
        <v>20</v>
      </c>
      <c r="K62" s="253" t="s">
        <v>2890</v>
      </c>
      <c r="L62" s="96" t="s">
        <v>12</v>
      </c>
      <c r="M62" s="127" t="s">
        <v>2939</v>
      </c>
      <c r="N62" s="126" t="s">
        <v>11</v>
      </c>
      <c r="O62" s="227" t="s">
        <v>2700</v>
      </c>
      <c r="P62" s="171"/>
      <c r="Q62" s="171"/>
      <c r="R62" s="171"/>
      <c r="S62" s="171"/>
      <c r="T62" s="171"/>
      <c r="U62" s="171"/>
      <c r="V62" s="171"/>
      <c r="W62" s="171"/>
      <c r="X62" s="171"/>
    </row>
    <row r="63" spans="2:24" ht="79.2" x14ac:dyDescent="0.3">
      <c r="B63" s="96">
        <f t="shared" si="0"/>
        <v>57</v>
      </c>
      <c r="C63" s="227" t="s">
        <v>14</v>
      </c>
      <c r="D63" s="96" t="s">
        <v>2932</v>
      </c>
      <c r="E63" s="126" t="s">
        <v>2933</v>
      </c>
      <c r="F63" s="275" t="s">
        <v>2934</v>
      </c>
      <c r="G63" s="255">
        <v>10500000</v>
      </c>
      <c r="H63" s="255">
        <v>0</v>
      </c>
      <c r="I63" s="255">
        <v>10500000</v>
      </c>
      <c r="J63" s="234" t="s">
        <v>20</v>
      </c>
      <c r="K63" s="253" t="s">
        <v>2890</v>
      </c>
      <c r="L63" s="96" t="s">
        <v>12</v>
      </c>
      <c r="M63" s="127" t="s">
        <v>2935</v>
      </c>
      <c r="N63" s="126" t="s">
        <v>11</v>
      </c>
      <c r="O63" s="227" t="s">
        <v>2700</v>
      </c>
      <c r="P63" s="171"/>
      <c r="Q63" s="171"/>
      <c r="R63" s="171"/>
      <c r="S63" s="171"/>
      <c r="T63" s="171"/>
      <c r="U63" s="171"/>
      <c r="V63" s="171"/>
      <c r="W63" s="171"/>
      <c r="X63" s="171"/>
    </row>
    <row r="64" spans="2:24" ht="66" x14ac:dyDescent="0.3">
      <c r="B64" s="96">
        <f t="shared" si="0"/>
        <v>58</v>
      </c>
      <c r="C64" s="227" t="s">
        <v>14</v>
      </c>
      <c r="D64" s="96" t="s">
        <v>2924</v>
      </c>
      <c r="E64" s="126" t="s">
        <v>2925</v>
      </c>
      <c r="F64" s="275" t="s">
        <v>2926</v>
      </c>
      <c r="G64" s="255">
        <v>8043837</v>
      </c>
      <c r="H64" s="255">
        <v>16087674</v>
      </c>
      <c r="I64" s="255">
        <v>24131511</v>
      </c>
      <c r="J64" s="234" t="s">
        <v>20</v>
      </c>
      <c r="K64" s="253">
        <v>44561</v>
      </c>
      <c r="L64" s="96" t="s">
        <v>2004</v>
      </c>
      <c r="M64" s="127" t="s">
        <v>2927</v>
      </c>
      <c r="N64" s="96" t="s">
        <v>11</v>
      </c>
      <c r="O64" s="227" t="s">
        <v>2700</v>
      </c>
      <c r="P64" s="171"/>
      <c r="Q64" s="171"/>
      <c r="R64" s="171"/>
      <c r="S64" s="171"/>
      <c r="T64" s="171"/>
      <c r="U64" s="171"/>
      <c r="V64" s="171"/>
      <c r="W64" s="171"/>
      <c r="X64" s="171"/>
    </row>
    <row r="65" spans="2:24" ht="79.2" x14ac:dyDescent="0.3">
      <c r="B65" s="96">
        <f t="shared" si="0"/>
        <v>59</v>
      </c>
      <c r="C65" s="227" t="s">
        <v>14</v>
      </c>
      <c r="D65" s="96" t="s">
        <v>2912</v>
      </c>
      <c r="E65" s="126" t="s">
        <v>2913</v>
      </c>
      <c r="F65" s="275" t="s">
        <v>2914</v>
      </c>
      <c r="G65" s="255">
        <v>13054440</v>
      </c>
      <c r="H65" s="255">
        <v>26108880</v>
      </c>
      <c r="I65" s="255">
        <v>39163320</v>
      </c>
      <c r="J65" s="234" t="s">
        <v>20</v>
      </c>
      <c r="K65" s="253">
        <v>44561</v>
      </c>
      <c r="L65" s="96" t="s">
        <v>12</v>
      </c>
      <c r="M65" s="127" t="s">
        <v>2915</v>
      </c>
      <c r="N65" s="96" t="s">
        <v>11</v>
      </c>
      <c r="O65" s="227" t="s">
        <v>2700</v>
      </c>
      <c r="P65" s="171"/>
      <c r="Q65" s="171"/>
      <c r="R65" s="171"/>
      <c r="S65" s="171"/>
      <c r="T65" s="171"/>
      <c r="U65" s="171"/>
      <c r="V65" s="171"/>
      <c r="W65" s="171"/>
      <c r="X65" s="171"/>
    </row>
    <row r="66" spans="2:24" ht="39.6" x14ac:dyDescent="0.3">
      <c r="B66" s="96">
        <f t="shared" si="0"/>
        <v>60</v>
      </c>
      <c r="C66" s="227" t="s">
        <v>14</v>
      </c>
      <c r="D66" s="96" t="s">
        <v>2944</v>
      </c>
      <c r="E66" s="126" t="s">
        <v>2945</v>
      </c>
      <c r="F66" s="275" t="s">
        <v>2946</v>
      </c>
      <c r="G66" s="255">
        <v>10500000</v>
      </c>
      <c r="H66" s="255">
        <v>0</v>
      </c>
      <c r="I66" s="255">
        <v>10500000</v>
      </c>
      <c r="J66" s="234" t="s">
        <v>20</v>
      </c>
      <c r="K66" s="253" t="s">
        <v>2890</v>
      </c>
      <c r="L66" s="96" t="s">
        <v>12</v>
      </c>
      <c r="M66" s="127" t="s">
        <v>2947</v>
      </c>
      <c r="N66" s="126" t="s">
        <v>11</v>
      </c>
      <c r="O66" s="227" t="s">
        <v>2700</v>
      </c>
      <c r="P66" s="171"/>
      <c r="Q66" s="171"/>
      <c r="R66" s="171"/>
      <c r="S66" s="171"/>
      <c r="T66" s="171"/>
      <c r="U66" s="171"/>
      <c r="V66" s="171"/>
      <c r="W66" s="171"/>
      <c r="X66" s="171"/>
    </row>
    <row r="67" spans="2:24" ht="52.8" x14ac:dyDescent="0.3">
      <c r="B67" s="96">
        <f t="shared" si="0"/>
        <v>61</v>
      </c>
      <c r="C67" s="227" t="s">
        <v>14</v>
      </c>
      <c r="D67" s="96" t="s">
        <v>2916</v>
      </c>
      <c r="E67" s="126" t="s">
        <v>2917</v>
      </c>
      <c r="F67" s="275" t="s">
        <v>2918</v>
      </c>
      <c r="G67" s="255">
        <v>12000000</v>
      </c>
      <c r="H67" s="255">
        <v>0</v>
      </c>
      <c r="I67" s="255">
        <v>12000000</v>
      </c>
      <c r="J67" s="234" t="s">
        <v>20</v>
      </c>
      <c r="K67" s="253">
        <v>44377</v>
      </c>
      <c r="L67" s="96" t="s">
        <v>12</v>
      </c>
      <c r="M67" s="127" t="s">
        <v>2919</v>
      </c>
      <c r="N67" s="96" t="s">
        <v>11</v>
      </c>
      <c r="O67" s="227" t="s">
        <v>2700</v>
      </c>
      <c r="P67" s="171"/>
      <c r="Q67" s="171"/>
      <c r="R67" s="171"/>
      <c r="S67" s="171"/>
      <c r="T67" s="171"/>
      <c r="U67" s="171"/>
      <c r="V67" s="171"/>
      <c r="W67" s="171"/>
      <c r="X67" s="171"/>
    </row>
    <row r="68" spans="2:24" ht="52.8" x14ac:dyDescent="0.3">
      <c r="B68" s="96">
        <f t="shared" si="0"/>
        <v>62</v>
      </c>
      <c r="C68" s="227" t="s">
        <v>14</v>
      </c>
      <c r="D68" s="96" t="s">
        <v>2963</v>
      </c>
      <c r="E68" s="126" t="s">
        <v>2964</v>
      </c>
      <c r="F68" s="275" t="s">
        <v>2965</v>
      </c>
      <c r="G68" s="255">
        <v>37500000</v>
      </c>
      <c r="H68" s="255">
        <v>15000000</v>
      </c>
      <c r="I68" s="255">
        <v>52500000</v>
      </c>
      <c r="J68" s="234" t="s">
        <v>20</v>
      </c>
      <c r="K68" s="253">
        <v>44561</v>
      </c>
      <c r="L68" s="96" t="s">
        <v>12</v>
      </c>
      <c r="M68" s="127" t="s">
        <v>2966</v>
      </c>
      <c r="N68" s="126" t="s">
        <v>11</v>
      </c>
      <c r="O68" s="227" t="s">
        <v>2700</v>
      </c>
      <c r="P68" s="171"/>
      <c r="Q68" s="171"/>
      <c r="R68" s="171"/>
      <c r="S68" s="171"/>
      <c r="T68" s="171"/>
      <c r="U68" s="171"/>
      <c r="V68" s="171"/>
      <c r="W68" s="171"/>
      <c r="X68" s="171"/>
    </row>
    <row r="69" spans="2:24" ht="26.4" x14ac:dyDescent="0.3">
      <c r="B69" s="96">
        <f t="shared" si="0"/>
        <v>63</v>
      </c>
      <c r="C69" s="227" t="s">
        <v>14</v>
      </c>
      <c r="D69" s="96" t="s">
        <v>2940</v>
      </c>
      <c r="E69" s="126" t="s">
        <v>2941</v>
      </c>
      <c r="F69" s="275" t="s">
        <v>2942</v>
      </c>
      <c r="G69" s="255">
        <v>10500000</v>
      </c>
      <c r="H69" s="255">
        <v>0</v>
      </c>
      <c r="I69" s="255">
        <v>10500000</v>
      </c>
      <c r="J69" s="234" t="s">
        <v>20</v>
      </c>
      <c r="K69" s="253" t="s">
        <v>2890</v>
      </c>
      <c r="L69" s="96" t="s">
        <v>12</v>
      </c>
      <c r="M69" s="127" t="s">
        <v>2943</v>
      </c>
      <c r="N69" s="126" t="s">
        <v>11</v>
      </c>
      <c r="O69" s="227" t="s">
        <v>2700</v>
      </c>
      <c r="P69" s="171"/>
      <c r="Q69" s="171"/>
      <c r="R69" s="171"/>
      <c r="S69" s="171"/>
      <c r="T69" s="171"/>
      <c r="U69" s="171"/>
      <c r="V69" s="171"/>
      <c r="W69" s="171"/>
      <c r="X69" s="171"/>
    </row>
    <row r="70" spans="2:24" s="4" customFormat="1" ht="39.6" x14ac:dyDescent="0.3">
      <c r="B70" s="96">
        <f t="shared" si="0"/>
        <v>64</v>
      </c>
      <c r="C70" s="227" t="s">
        <v>14</v>
      </c>
      <c r="D70" s="96" t="s">
        <v>2956</v>
      </c>
      <c r="E70" s="126" t="s">
        <v>2957</v>
      </c>
      <c r="F70" s="275" t="s">
        <v>2958</v>
      </c>
      <c r="G70" s="255">
        <v>10140165</v>
      </c>
      <c r="H70" s="255">
        <v>0</v>
      </c>
      <c r="I70" s="255">
        <v>10140165</v>
      </c>
      <c r="J70" s="234" t="s">
        <v>20</v>
      </c>
      <c r="K70" s="253">
        <v>44377</v>
      </c>
      <c r="L70" s="96" t="s">
        <v>12</v>
      </c>
      <c r="M70" s="127" t="s">
        <v>2959</v>
      </c>
      <c r="N70" s="126" t="s">
        <v>11</v>
      </c>
      <c r="O70" s="227" t="s">
        <v>2700</v>
      </c>
      <c r="P70" s="171"/>
      <c r="Q70" s="171"/>
      <c r="R70" s="171"/>
      <c r="S70" s="171"/>
      <c r="T70" s="171"/>
      <c r="U70" s="171"/>
      <c r="V70" s="171"/>
      <c r="W70" s="171"/>
      <c r="X70" s="171"/>
    </row>
    <row r="71" spans="2:24" s="4" customFormat="1" ht="39.6" x14ac:dyDescent="0.3">
      <c r="B71" s="96">
        <f t="shared" si="0"/>
        <v>65</v>
      </c>
      <c r="C71" s="227" t="s">
        <v>14</v>
      </c>
      <c r="D71" s="96" t="s">
        <v>2960</v>
      </c>
      <c r="E71" s="126" t="s">
        <v>2961</v>
      </c>
      <c r="F71" s="275" t="s">
        <v>2958</v>
      </c>
      <c r="G71" s="255">
        <v>10140165</v>
      </c>
      <c r="H71" s="255">
        <v>0</v>
      </c>
      <c r="I71" s="255">
        <v>10140165</v>
      </c>
      <c r="J71" s="234" t="s">
        <v>20</v>
      </c>
      <c r="K71" s="253">
        <v>44377</v>
      </c>
      <c r="L71" s="96" t="s">
        <v>12</v>
      </c>
      <c r="M71" s="127" t="s">
        <v>2962</v>
      </c>
      <c r="N71" s="126" t="s">
        <v>11</v>
      </c>
      <c r="O71" s="227" t="s">
        <v>2700</v>
      </c>
      <c r="P71" s="171"/>
      <c r="Q71" s="171"/>
      <c r="R71" s="171"/>
      <c r="S71" s="171"/>
      <c r="T71" s="171"/>
      <c r="U71" s="171"/>
      <c r="V71" s="171"/>
      <c r="W71" s="171"/>
      <c r="X71" s="171"/>
    </row>
    <row r="72" spans="2:24" s="4" customFormat="1" ht="26.4" x14ac:dyDescent="0.3">
      <c r="B72" s="96">
        <f t="shared" si="0"/>
        <v>66</v>
      </c>
      <c r="C72" s="227" t="s">
        <v>14</v>
      </c>
      <c r="D72" s="96" t="s">
        <v>2948</v>
      </c>
      <c r="E72" s="126" t="s">
        <v>2949</v>
      </c>
      <c r="F72" s="275" t="s">
        <v>2950</v>
      </c>
      <c r="G72" s="255">
        <v>13000000</v>
      </c>
      <c r="H72" s="255">
        <v>0</v>
      </c>
      <c r="I72" s="255">
        <v>13000000</v>
      </c>
      <c r="J72" s="234" t="s">
        <v>20</v>
      </c>
      <c r="K72" s="253">
        <v>44377</v>
      </c>
      <c r="L72" s="96" t="s">
        <v>12</v>
      </c>
      <c r="M72" s="127" t="s">
        <v>2951</v>
      </c>
      <c r="N72" s="126" t="s">
        <v>11</v>
      </c>
      <c r="O72" s="227" t="s">
        <v>2700</v>
      </c>
      <c r="P72" s="171"/>
      <c r="Q72" s="171"/>
      <c r="R72" s="171"/>
      <c r="S72" s="171"/>
      <c r="T72" s="171"/>
      <c r="U72" s="171"/>
      <c r="V72" s="171"/>
      <c r="W72" s="171"/>
      <c r="X72" s="171"/>
    </row>
    <row r="73" spans="2:24" s="4" customFormat="1" ht="52.8" x14ac:dyDescent="0.3">
      <c r="B73" s="96">
        <f t="shared" ref="B73:B136" si="1">+B72+1</f>
        <v>67</v>
      </c>
      <c r="C73" s="227" t="s">
        <v>14</v>
      </c>
      <c r="D73" s="96" t="s">
        <v>2952</v>
      </c>
      <c r="E73" s="126" t="s">
        <v>2953</v>
      </c>
      <c r="F73" s="275" t="s">
        <v>2954</v>
      </c>
      <c r="G73" s="255">
        <v>8400000</v>
      </c>
      <c r="H73" s="255">
        <v>0</v>
      </c>
      <c r="I73" s="255">
        <v>8400000</v>
      </c>
      <c r="J73" s="234" t="s">
        <v>20</v>
      </c>
      <c r="K73" s="253" t="s">
        <v>2890</v>
      </c>
      <c r="L73" s="96" t="s">
        <v>12</v>
      </c>
      <c r="M73" s="127" t="s">
        <v>2955</v>
      </c>
      <c r="N73" s="126" t="s">
        <v>11</v>
      </c>
      <c r="O73" s="227" t="s">
        <v>2700</v>
      </c>
      <c r="P73" s="171"/>
      <c r="Q73" s="171"/>
      <c r="R73" s="171"/>
      <c r="S73" s="171"/>
      <c r="T73" s="171"/>
      <c r="U73" s="171"/>
      <c r="V73" s="171"/>
      <c r="W73" s="171"/>
      <c r="X73" s="171"/>
    </row>
    <row r="74" spans="2:24" s="4" customFormat="1" ht="52.8" x14ac:dyDescent="0.3">
      <c r="B74" s="96">
        <f t="shared" si="1"/>
        <v>68</v>
      </c>
      <c r="C74" s="227" t="s">
        <v>14</v>
      </c>
      <c r="D74" s="96" t="s">
        <v>2967</v>
      </c>
      <c r="E74" s="126" t="s">
        <v>2968</v>
      </c>
      <c r="F74" s="275" t="s">
        <v>2969</v>
      </c>
      <c r="G74" s="255">
        <v>55000001</v>
      </c>
      <c r="H74" s="255">
        <v>0</v>
      </c>
      <c r="I74" s="255">
        <v>55000001</v>
      </c>
      <c r="J74" s="234" t="s">
        <v>20</v>
      </c>
      <c r="K74" s="253">
        <v>44561</v>
      </c>
      <c r="L74" s="96" t="s">
        <v>12</v>
      </c>
      <c r="M74" s="127" t="s">
        <v>2970</v>
      </c>
      <c r="N74" s="126" t="s">
        <v>11</v>
      </c>
      <c r="O74" s="227" t="s">
        <v>2700</v>
      </c>
      <c r="P74" s="171"/>
      <c r="Q74" s="171"/>
      <c r="R74" s="171"/>
      <c r="S74" s="171"/>
      <c r="T74" s="171"/>
      <c r="U74" s="171"/>
      <c r="V74" s="171"/>
      <c r="W74" s="171"/>
      <c r="X74" s="171"/>
    </row>
    <row r="75" spans="2:24" s="4" customFormat="1" ht="39.6" x14ac:dyDescent="0.3">
      <c r="B75" s="96">
        <f t="shared" si="1"/>
        <v>69</v>
      </c>
      <c r="C75" s="227" t="s">
        <v>14</v>
      </c>
      <c r="D75" s="96" t="s">
        <v>2974</v>
      </c>
      <c r="E75" s="126" t="s">
        <v>2975</v>
      </c>
      <c r="F75" s="275" t="s">
        <v>2976</v>
      </c>
      <c r="G75" s="255">
        <v>16800000</v>
      </c>
      <c r="H75" s="255">
        <v>0</v>
      </c>
      <c r="I75" s="255">
        <v>16800000</v>
      </c>
      <c r="J75" s="234" t="s">
        <v>20</v>
      </c>
      <c r="K75" s="253">
        <v>44561</v>
      </c>
      <c r="L75" s="96" t="s">
        <v>12</v>
      </c>
      <c r="M75" s="127" t="s">
        <v>2977</v>
      </c>
      <c r="N75" s="118" t="s">
        <v>11</v>
      </c>
      <c r="O75" s="227" t="s">
        <v>2700</v>
      </c>
      <c r="P75" s="171"/>
      <c r="Q75" s="171"/>
      <c r="R75" s="171"/>
      <c r="S75" s="171"/>
      <c r="T75" s="171"/>
      <c r="U75" s="171"/>
      <c r="V75" s="171"/>
      <c r="W75" s="171"/>
      <c r="X75" s="171"/>
    </row>
    <row r="76" spans="2:24" s="4" customFormat="1" ht="26.4" x14ac:dyDescent="0.3">
      <c r="B76" s="96">
        <f t="shared" si="1"/>
        <v>70</v>
      </c>
      <c r="C76" s="227" t="s">
        <v>14</v>
      </c>
      <c r="D76" s="96" t="s">
        <v>2971</v>
      </c>
      <c r="E76" s="126" t="s">
        <v>2972</v>
      </c>
      <c r="F76" s="275" t="s">
        <v>2973</v>
      </c>
      <c r="G76" s="255">
        <v>25605720</v>
      </c>
      <c r="H76" s="255">
        <v>0</v>
      </c>
      <c r="I76" s="255">
        <v>25605720</v>
      </c>
      <c r="J76" s="234" t="s">
        <v>20</v>
      </c>
      <c r="K76" s="253">
        <v>44561</v>
      </c>
      <c r="L76" s="96" t="s">
        <v>12</v>
      </c>
      <c r="M76" s="127" t="s">
        <v>2704</v>
      </c>
      <c r="N76" s="126" t="s">
        <v>11</v>
      </c>
      <c r="O76" s="227" t="s">
        <v>2700</v>
      </c>
      <c r="P76" s="171"/>
      <c r="Q76" s="171"/>
      <c r="R76" s="171"/>
      <c r="S76" s="171"/>
      <c r="T76" s="171"/>
      <c r="U76" s="171"/>
      <c r="V76" s="171"/>
      <c r="W76" s="171"/>
      <c r="X76" s="171"/>
    </row>
    <row r="77" spans="2:24" s="4" customFormat="1" ht="52.8" x14ac:dyDescent="0.3">
      <c r="B77" s="96">
        <f t="shared" si="1"/>
        <v>71</v>
      </c>
      <c r="C77" s="227" t="s">
        <v>14</v>
      </c>
      <c r="D77" s="96" t="s">
        <v>2981</v>
      </c>
      <c r="E77" s="126" t="s">
        <v>2982</v>
      </c>
      <c r="F77" s="275" t="s">
        <v>2983</v>
      </c>
      <c r="G77" s="255">
        <v>7000000</v>
      </c>
      <c r="H77" s="255">
        <v>0</v>
      </c>
      <c r="I77" s="255">
        <v>7000000</v>
      </c>
      <c r="J77" s="234" t="s">
        <v>20</v>
      </c>
      <c r="K77" s="253" t="s">
        <v>2984</v>
      </c>
      <c r="L77" s="96" t="s">
        <v>12</v>
      </c>
      <c r="M77" s="127" t="s">
        <v>2985</v>
      </c>
      <c r="N77" s="126" t="s">
        <v>11</v>
      </c>
      <c r="O77" s="227" t="s">
        <v>2700</v>
      </c>
      <c r="P77" s="171"/>
      <c r="Q77" s="171"/>
      <c r="R77" s="171"/>
      <c r="S77" s="171"/>
      <c r="T77" s="171"/>
      <c r="U77" s="171"/>
      <c r="V77" s="171"/>
      <c r="W77" s="171"/>
      <c r="X77" s="171"/>
    </row>
    <row r="78" spans="2:24" s="4" customFormat="1" ht="66" x14ac:dyDescent="0.3">
      <c r="B78" s="96">
        <f t="shared" si="1"/>
        <v>72</v>
      </c>
      <c r="C78" s="227" t="s">
        <v>14</v>
      </c>
      <c r="D78" s="96" t="s">
        <v>2986</v>
      </c>
      <c r="E78" s="126" t="s">
        <v>2987</v>
      </c>
      <c r="F78" s="275" t="s">
        <v>2988</v>
      </c>
      <c r="G78" s="255">
        <v>18000000</v>
      </c>
      <c r="H78" s="255">
        <v>0</v>
      </c>
      <c r="I78" s="255">
        <v>18000000</v>
      </c>
      <c r="J78" s="234" t="s">
        <v>20</v>
      </c>
      <c r="K78" s="253" t="s">
        <v>2890</v>
      </c>
      <c r="L78" s="96" t="s">
        <v>12</v>
      </c>
      <c r="M78" s="127" t="s">
        <v>2989</v>
      </c>
      <c r="N78" s="126" t="s">
        <v>11</v>
      </c>
      <c r="O78" s="227" t="s">
        <v>2700</v>
      </c>
      <c r="P78" s="171"/>
      <c r="Q78" s="171"/>
      <c r="R78" s="171"/>
      <c r="S78" s="171"/>
      <c r="T78" s="171"/>
      <c r="U78" s="171"/>
      <c r="V78" s="171"/>
      <c r="W78" s="171"/>
      <c r="X78" s="171"/>
    </row>
    <row r="79" spans="2:24" s="4" customFormat="1" ht="39.6" x14ac:dyDescent="0.3">
      <c r="B79" s="96">
        <f t="shared" si="1"/>
        <v>73</v>
      </c>
      <c r="C79" s="227" t="s">
        <v>14</v>
      </c>
      <c r="D79" s="96" t="s">
        <v>2771</v>
      </c>
      <c r="E79" s="126" t="s">
        <v>2772</v>
      </c>
      <c r="F79" s="275" t="s">
        <v>2773</v>
      </c>
      <c r="G79" s="255">
        <v>14300595</v>
      </c>
      <c r="H79" s="255">
        <v>0</v>
      </c>
      <c r="I79" s="255">
        <v>14300595</v>
      </c>
      <c r="J79" s="234" t="s">
        <v>20</v>
      </c>
      <c r="K79" s="253">
        <v>44377</v>
      </c>
      <c r="L79" s="96" t="s">
        <v>12</v>
      </c>
      <c r="M79" s="127" t="s">
        <v>2774</v>
      </c>
      <c r="N79" s="96" t="s">
        <v>11</v>
      </c>
      <c r="O79" s="227" t="s">
        <v>2700</v>
      </c>
      <c r="P79" s="171"/>
      <c r="Q79" s="171"/>
      <c r="R79" s="171"/>
      <c r="S79" s="171"/>
      <c r="T79" s="171"/>
      <c r="U79" s="171"/>
      <c r="V79" s="171"/>
      <c r="W79" s="171"/>
      <c r="X79" s="171"/>
    </row>
    <row r="80" spans="2:24" s="4" customFormat="1" ht="39.6" x14ac:dyDescent="0.3">
      <c r="B80" s="96">
        <f t="shared" si="1"/>
        <v>74</v>
      </c>
      <c r="C80" s="227" t="s">
        <v>14</v>
      </c>
      <c r="D80" s="96" t="s">
        <v>3017</v>
      </c>
      <c r="E80" s="126" t="s">
        <v>3018</v>
      </c>
      <c r="F80" s="275" t="s">
        <v>2817</v>
      </c>
      <c r="G80" s="255">
        <v>23429628</v>
      </c>
      <c r="H80" s="255">
        <v>0</v>
      </c>
      <c r="I80" s="255">
        <v>23429628</v>
      </c>
      <c r="J80" s="234" t="s">
        <v>20</v>
      </c>
      <c r="K80" s="253">
        <v>44561</v>
      </c>
      <c r="L80" s="96" t="s">
        <v>12</v>
      </c>
      <c r="M80" s="127" t="s">
        <v>2818</v>
      </c>
      <c r="N80" s="96" t="s">
        <v>11</v>
      </c>
      <c r="O80" s="227" t="s">
        <v>2700</v>
      </c>
      <c r="P80" s="171"/>
      <c r="Q80" s="171"/>
      <c r="R80" s="171"/>
      <c r="S80" s="171"/>
      <c r="T80" s="171"/>
      <c r="U80" s="171"/>
      <c r="V80" s="171"/>
      <c r="W80" s="171"/>
      <c r="X80" s="171"/>
    </row>
    <row r="81" spans="2:24" s="4" customFormat="1" ht="52.8" x14ac:dyDescent="0.3">
      <c r="B81" s="96">
        <f t="shared" si="1"/>
        <v>75</v>
      </c>
      <c r="C81" s="227" t="s">
        <v>14</v>
      </c>
      <c r="D81" s="96" t="s">
        <v>3034</v>
      </c>
      <c r="E81" s="126" t="s">
        <v>3035</v>
      </c>
      <c r="F81" s="275" t="s">
        <v>3036</v>
      </c>
      <c r="G81" s="255">
        <v>10548070</v>
      </c>
      <c r="H81" s="255">
        <v>0</v>
      </c>
      <c r="I81" s="255">
        <v>10548070</v>
      </c>
      <c r="J81" s="234" t="s">
        <v>20</v>
      </c>
      <c r="K81" s="253">
        <v>44561</v>
      </c>
      <c r="L81" s="96" t="s">
        <v>12</v>
      </c>
      <c r="M81" s="127" t="s">
        <v>2822</v>
      </c>
      <c r="N81" s="96" t="s">
        <v>11</v>
      </c>
      <c r="O81" s="227" t="s">
        <v>2700</v>
      </c>
      <c r="P81" s="171"/>
      <c r="Q81" s="171"/>
      <c r="R81" s="171"/>
      <c r="S81" s="171"/>
      <c r="T81" s="171"/>
      <c r="U81" s="171"/>
      <c r="V81" s="171"/>
      <c r="W81" s="171"/>
      <c r="X81" s="171"/>
    </row>
    <row r="82" spans="2:24" s="4" customFormat="1" ht="52.8" x14ac:dyDescent="0.3">
      <c r="B82" s="96">
        <f t="shared" si="1"/>
        <v>76</v>
      </c>
      <c r="C82" s="227" t="s">
        <v>14</v>
      </c>
      <c r="D82" s="96" t="s">
        <v>3021</v>
      </c>
      <c r="E82" s="126" t="s">
        <v>3022</v>
      </c>
      <c r="F82" s="275" t="s">
        <v>3023</v>
      </c>
      <c r="G82" s="255">
        <v>17440500</v>
      </c>
      <c r="H82" s="255">
        <v>0</v>
      </c>
      <c r="I82" s="255">
        <v>17440500</v>
      </c>
      <c r="J82" s="234" t="s">
        <v>20</v>
      </c>
      <c r="K82" s="253">
        <v>44561</v>
      </c>
      <c r="L82" s="96" t="s">
        <v>12</v>
      </c>
      <c r="M82" s="127" t="s">
        <v>3024</v>
      </c>
      <c r="N82" s="96" t="s">
        <v>11</v>
      </c>
      <c r="O82" s="227" t="s">
        <v>2700</v>
      </c>
      <c r="P82" s="171"/>
      <c r="Q82" s="171"/>
      <c r="R82" s="171"/>
      <c r="S82" s="171"/>
      <c r="T82" s="171"/>
      <c r="U82" s="171"/>
      <c r="V82" s="171"/>
      <c r="W82" s="171"/>
      <c r="X82" s="171"/>
    </row>
    <row r="83" spans="2:24" s="4" customFormat="1" ht="92.4" x14ac:dyDescent="0.3">
      <c r="B83" s="96">
        <f t="shared" si="1"/>
        <v>77</v>
      </c>
      <c r="C83" s="227" t="s">
        <v>14</v>
      </c>
      <c r="D83" s="96" t="s">
        <v>3048</v>
      </c>
      <c r="E83" s="126" t="s">
        <v>3049</v>
      </c>
      <c r="F83" s="275" t="s">
        <v>3050</v>
      </c>
      <c r="G83" s="255">
        <v>14994000</v>
      </c>
      <c r="H83" s="255">
        <v>0</v>
      </c>
      <c r="I83" s="255">
        <v>14994000</v>
      </c>
      <c r="J83" s="234" t="s">
        <v>20</v>
      </c>
      <c r="K83" s="253">
        <v>44561</v>
      </c>
      <c r="L83" s="96" t="s">
        <v>2004</v>
      </c>
      <c r="M83" s="127" t="s">
        <v>3051</v>
      </c>
      <c r="N83" s="96" t="s">
        <v>11</v>
      </c>
      <c r="O83" s="227" t="s">
        <v>2700</v>
      </c>
      <c r="P83" s="171"/>
      <c r="Q83" s="171"/>
      <c r="R83" s="171"/>
      <c r="S83" s="171"/>
      <c r="T83" s="171"/>
      <c r="U83" s="171"/>
      <c r="V83" s="171"/>
      <c r="W83" s="171"/>
      <c r="X83" s="171"/>
    </row>
    <row r="84" spans="2:24" s="4" customFormat="1" ht="26.4" x14ac:dyDescent="0.3">
      <c r="B84" s="96">
        <f t="shared" si="1"/>
        <v>78</v>
      </c>
      <c r="C84" s="227" t="s">
        <v>14</v>
      </c>
      <c r="D84" s="96" t="s">
        <v>2990</v>
      </c>
      <c r="E84" s="126" t="s">
        <v>2991</v>
      </c>
      <c r="F84" s="275" t="s">
        <v>2992</v>
      </c>
      <c r="G84" s="255">
        <v>19026132</v>
      </c>
      <c r="H84" s="255">
        <v>0</v>
      </c>
      <c r="I84" s="255">
        <v>19026132</v>
      </c>
      <c r="J84" s="234" t="s">
        <v>20</v>
      </c>
      <c r="K84" s="253">
        <v>44561</v>
      </c>
      <c r="L84" s="96" t="s">
        <v>12</v>
      </c>
      <c r="M84" s="127" t="s">
        <v>2732</v>
      </c>
      <c r="N84" s="126" t="s">
        <v>11</v>
      </c>
      <c r="O84" s="227" t="s">
        <v>2700</v>
      </c>
      <c r="P84" s="171"/>
      <c r="Q84" s="171"/>
      <c r="R84" s="171"/>
      <c r="S84" s="171"/>
      <c r="T84" s="171"/>
      <c r="U84" s="171"/>
      <c r="V84" s="171"/>
      <c r="W84" s="171"/>
      <c r="X84" s="171"/>
    </row>
    <row r="85" spans="2:24" s="4" customFormat="1" ht="52.8" x14ac:dyDescent="0.3">
      <c r="B85" s="96">
        <f t="shared" si="1"/>
        <v>79</v>
      </c>
      <c r="C85" s="227" t="s">
        <v>14</v>
      </c>
      <c r="D85" s="96" t="s">
        <v>3009</v>
      </c>
      <c r="E85" s="126" t="s">
        <v>3010</v>
      </c>
      <c r="F85" s="275" t="s">
        <v>3011</v>
      </c>
      <c r="G85" s="255">
        <v>16673919</v>
      </c>
      <c r="H85" s="255">
        <v>16673919</v>
      </c>
      <c r="I85" s="255">
        <v>33347838</v>
      </c>
      <c r="J85" s="234" t="s">
        <v>20</v>
      </c>
      <c r="K85" s="253">
        <v>44561</v>
      </c>
      <c r="L85" s="96" t="s">
        <v>12</v>
      </c>
      <c r="M85" s="127" t="s">
        <v>3012</v>
      </c>
      <c r="N85" s="96" t="s">
        <v>11</v>
      </c>
      <c r="O85" s="227" t="s">
        <v>2700</v>
      </c>
      <c r="P85" s="171"/>
      <c r="Q85" s="171"/>
      <c r="R85" s="171"/>
      <c r="S85" s="171"/>
      <c r="T85" s="171"/>
      <c r="U85" s="171"/>
      <c r="V85" s="171"/>
      <c r="W85" s="171"/>
      <c r="X85" s="171"/>
    </row>
    <row r="86" spans="2:24" s="4" customFormat="1" ht="52.8" x14ac:dyDescent="0.3">
      <c r="B86" s="96">
        <f t="shared" si="1"/>
        <v>80</v>
      </c>
      <c r="C86" s="227" t="s">
        <v>14</v>
      </c>
      <c r="D86" s="96" t="s">
        <v>2993</v>
      </c>
      <c r="E86" s="126" t="s">
        <v>2994</v>
      </c>
      <c r="F86" s="275" t="s">
        <v>2995</v>
      </c>
      <c r="G86" s="255">
        <v>16673919</v>
      </c>
      <c r="H86" s="255">
        <v>16673919</v>
      </c>
      <c r="I86" s="255">
        <v>33347838</v>
      </c>
      <c r="J86" s="234" t="s">
        <v>20</v>
      </c>
      <c r="K86" s="253">
        <v>44561</v>
      </c>
      <c r="L86" s="96" t="s">
        <v>12</v>
      </c>
      <c r="M86" s="127" t="s">
        <v>2829</v>
      </c>
      <c r="N86" s="126" t="s">
        <v>11</v>
      </c>
      <c r="O86" s="227" t="s">
        <v>2700</v>
      </c>
      <c r="P86" s="171"/>
      <c r="Q86" s="171"/>
      <c r="R86" s="171"/>
      <c r="S86" s="171"/>
      <c r="T86" s="171"/>
      <c r="U86" s="171"/>
      <c r="V86" s="171"/>
      <c r="W86" s="171"/>
      <c r="X86" s="171"/>
    </row>
    <row r="87" spans="2:24" s="4" customFormat="1" ht="52.8" x14ac:dyDescent="0.3">
      <c r="B87" s="96">
        <f t="shared" si="1"/>
        <v>81</v>
      </c>
      <c r="C87" s="227" t="s">
        <v>14</v>
      </c>
      <c r="D87" s="96" t="s">
        <v>2996</v>
      </c>
      <c r="E87" s="126" t="s">
        <v>2997</v>
      </c>
      <c r="F87" s="275" t="s">
        <v>2998</v>
      </c>
      <c r="G87" s="255">
        <v>16673919</v>
      </c>
      <c r="H87" s="255">
        <v>16673919</v>
      </c>
      <c r="I87" s="255">
        <v>33347838</v>
      </c>
      <c r="J87" s="234" t="s">
        <v>20</v>
      </c>
      <c r="K87" s="253">
        <v>44561</v>
      </c>
      <c r="L87" s="96" t="s">
        <v>12</v>
      </c>
      <c r="M87" s="127" t="s">
        <v>2832</v>
      </c>
      <c r="N87" s="126" t="s">
        <v>11</v>
      </c>
      <c r="O87" s="227" t="s">
        <v>2700</v>
      </c>
      <c r="P87" s="171"/>
      <c r="Q87" s="171"/>
      <c r="R87" s="171"/>
      <c r="S87" s="171"/>
      <c r="T87" s="171"/>
      <c r="U87" s="171"/>
      <c r="V87" s="171"/>
      <c r="W87" s="171"/>
      <c r="X87" s="171"/>
    </row>
    <row r="88" spans="2:24" s="4" customFormat="1" ht="52.8" x14ac:dyDescent="0.3">
      <c r="B88" s="96">
        <f t="shared" si="1"/>
        <v>82</v>
      </c>
      <c r="C88" s="227" t="s">
        <v>14</v>
      </c>
      <c r="D88" s="96" t="s">
        <v>2978</v>
      </c>
      <c r="E88" s="126" t="s">
        <v>2979</v>
      </c>
      <c r="F88" s="275" t="s">
        <v>2980</v>
      </c>
      <c r="G88" s="255">
        <v>6328842</v>
      </c>
      <c r="H88" s="255">
        <v>6328842</v>
      </c>
      <c r="I88" s="255">
        <v>12657684</v>
      </c>
      <c r="J88" s="234" t="s">
        <v>20</v>
      </c>
      <c r="K88" s="253">
        <v>44561</v>
      </c>
      <c r="L88" s="96" t="s">
        <v>12</v>
      </c>
      <c r="M88" s="127" t="s">
        <v>2835</v>
      </c>
      <c r="N88" s="126" t="s">
        <v>11</v>
      </c>
      <c r="O88" s="227" t="s">
        <v>2700</v>
      </c>
      <c r="P88" s="171"/>
      <c r="Q88" s="171"/>
      <c r="R88" s="171"/>
      <c r="S88" s="171"/>
      <c r="T88" s="171"/>
      <c r="U88" s="171"/>
      <c r="V88" s="171"/>
      <c r="W88" s="171"/>
      <c r="X88" s="171"/>
    </row>
    <row r="89" spans="2:24" s="4" customFormat="1" ht="52.8" x14ac:dyDescent="0.3">
      <c r="B89" s="96">
        <f t="shared" si="1"/>
        <v>83</v>
      </c>
      <c r="C89" s="227" t="s">
        <v>14</v>
      </c>
      <c r="D89" s="96" t="s">
        <v>2999</v>
      </c>
      <c r="E89" s="126" t="s">
        <v>3000</v>
      </c>
      <c r="F89" s="275" t="s">
        <v>2995</v>
      </c>
      <c r="G89" s="255">
        <v>16673919</v>
      </c>
      <c r="H89" s="255">
        <v>16673919</v>
      </c>
      <c r="I89" s="255">
        <v>33347838</v>
      </c>
      <c r="J89" s="234" t="s">
        <v>20</v>
      </c>
      <c r="K89" s="253">
        <v>44561</v>
      </c>
      <c r="L89" s="96" t="s">
        <v>12</v>
      </c>
      <c r="M89" s="127" t="s">
        <v>3001</v>
      </c>
      <c r="N89" s="96" t="s">
        <v>11</v>
      </c>
      <c r="O89" s="227" t="s">
        <v>2700</v>
      </c>
      <c r="P89" s="171"/>
      <c r="Q89" s="171"/>
      <c r="R89" s="171"/>
      <c r="S89" s="171"/>
      <c r="T89" s="171"/>
      <c r="U89" s="171"/>
      <c r="V89" s="171"/>
      <c r="W89" s="171"/>
      <c r="X89" s="171"/>
    </row>
    <row r="90" spans="2:24" s="4" customFormat="1" ht="39.6" x14ac:dyDescent="0.3">
      <c r="B90" s="96">
        <f t="shared" si="1"/>
        <v>84</v>
      </c>
      <c r="C90" s="227" t="s">
        <v>14</v>
      </c>
      <c r="D90" s="96" t="s">
        <v>3030</v>
      </c>
      <c r="E90" s="126" t="s">
        <v>3031</v>
      </c>
      <c r="F90" s="275" t="s">
        <v>3032</v>
      </c>
      <c r="G90" s="255">
        <v>30568851</v>
      </c>
      <c r="H90" s="255">
        <v>0</v>
      </c>
      <c r="I90" s="255">
        <v>30568851</v>
      </c>
      <c r="J90" s="234" t="s">
        <v>20</v>
      </c>
      <c r="K90" s="253">
        <v>44561</v>
      </c>
      <c r="L90" s="96" t="s">
        <v>12</v>
      </c>
      <c r="M90" s="127" t="s">
        <v>3033</v>
      </c>
      <c r="N90" s="96" t="s">
        <v>11</v>
      </c>
      <c r="O90" s="227" t="s">
        <v>2700</v>
      </c>
      <c r="P90" s="171"/>
      <c r="Q90" s="171"/>
      <c r="R90" s="171"/>
      <c r="S90" s="171"/>
      <c r="T90" s="171"/>
      <c r="U90" s="171"/>
      <c r="V90" s="171"/>
      <c r="W90" s="171"/>
      <c r="X90" s="171"/>
    </row>
    <row r="91" spans="2:24" s="4" customFormat="1" ht="52.8" x14ac:dyDescent="0.3">
      <c r="B91" s="96">
        <f t="shared" si="1"/>
        <v>85</v>
      </c>
      <c r="C91" s="227" t="s">
        <v>14</v>
      </c>
      <c r="D91" s="96" t="s">
        <v>3025</v>
      </c>
      <c r="E91" s="126" t="s">
        <v>3026</v>
      </c>
      <c r="F91" s="275" t="s">
        <v>2813</v>
      </c>
      <c r="G91" s="255">
        <v>17160714</v>
      </c>
      <c r="H91" s="255">
        <v>0</v>
      </c>
      <c r="I91" s="255">
        <v>17160714</v>
      </c>
      <c r="J91" s="234" t="s">
        <v>20</v>
      </c>
      <c r="K91" s="253">
        <v>44561</v>
      </c>
      <c r="L91" s="96" t="s">
        <v>12</v>
      </c>
      <c r="M91" s="127" t="s">
        <v>2814</v>
      </c>
      <c r="N91" s="96" t="s">
        <v>11</v>
      </c>
      <c r="O91" s="227" t="s">
        <v>2700</v>
      </c>
      <c r="P91" s="171"/>
      <c r="Q91" s="171"/>
      <c r="R91" s="171"/>
      <c r="S91" s="171"/>
      <c r="T91" s="171"/>
      <c r="U91" s="171"/>
      <c r="V91" s="171"/>
      <c r="W91" s="171"/>
      <c r="X91" s="171"/>
    </row>
    <row r="92" spans="2:24" s="4" customFormat="1" ht="26.4" x14ac:dyDescent="0.3">
      <c r="B92" s="96">
        <f t="shared" si="1"/>
        <v>86</v>
      </c>
      <c r="C92" s="227" t="s">
        <v>14</v>
      </c>
      <c r="D92" s="96" t="s">
        <v>3002</v>
      </c>
      <c r="E92" s="126" t="s">
        <v>3003</v>
      </c>
      <c r="F92" s="275" t="s">
        <v>3004</v>
      </c>
      <c r="G92" s="255">
        <v>33347838</v>
      </c>
      <c r="H92" s="255">
        <v>0</v>
      </c>
      <c r="I92" s="255">
        <v>33347838</v>
      </c>
      <c r="J92" s="234" t="s">
        <v>20</v>
      </c>
      <c r="K92" s="253">
        <v>44561</v>
      </c>
      <c r="L92" s="96" t="s">
        <v>12</v>
      </c>
      <c r="M92" s="127" t="s">
        <v>3005</v>
      </c>
      <c r="N92" s="96" t="s">
        <v>11</v>
      </c>
      <c r="O92" s="227" t="s">
        <v>2700</v>
      </c>
      <c r="P92" s="171"/>
      <c r="Q92" s="171"/>
      <c r="R92" s="171"/>
      <c r="S92" s="171"/>
      <c r="T92" s="171"/>
      <c r="U92" s="171"/>
      <c r="V92" s="171"/>
      <c r="W92" s="171"/>
      <c r="X92" s="171"/>
    </row>
    <row r="93" spans="2:24" s="4" customFormat="1" ht="26.4" x14ac:dyDescent="0.3">
      <c r="B93" s="96">
        <f t="shared" si="1"/>
        <v>87</v>
      </c>
      <c r="C93" s="227" t="s">
        <v>14</v>
      </c>
      <c r="D93" s="96" t="s">
        <v>3015</v>
      </c>
      <c r="E93" s="126" t="s">
        <v>3016</v>
      </c>
      <c r="F93" s="275" t="s">
        <v>2869</v>
      </c>
      <c r="G93" s="255">
        <v>18265644</v>
      </c>
      <c r="H93" s="255">
        <v>0</v>
      </c>
      <c r="I93" s="255">
        <v>18265644</v>
      </c>
      <c r="J93" s="234" t="s">
        <v>20</v>
      </c>
      <c r="K93" s="253">
        <v>44561</v>
      </c>
      <c r="L93" s="96" t="s">
        <v>12</v>
      </c>
      <c r="M93" s="127" t="s">
        <v>2782</v>
      </c>
      <c r="N93" s="96" t="s">
        <v>11</v>
      </c>
      <c r="O93" s="227" t="s">
        <v>2700</v>
      </c>
      <c r="P93" s="171"/>
      <c r="Q93" s="171"/>
      <c r="R93" s="171"/>
      <c r="S93" s="171"/>
      <c r="T93" s="171"/>
      <c r="U93" s="171"/>
      <c r="V93" s="171"/>
      <c r="W93" s="171"/>
      <c r="X93" s="171"/>
    </row>
    <row r="94" spans="2:24" s="4" customFormat="1" ht="26.4" x14ac:dyDescent="0.3">
      <c r="B94" s="96">
        <f t="shared" si="1"/>
        <v>88</v>
      </c>
      <c r="C94" s="227" t="s">
        <v>14</v>
      </c>
      <c r="D94" s="96" t="s">
        <v>3019</v>
      </c>
      <c r="E94" s="126" t="s">
        <v>3020</v>
      </c>
      <c r="F94" s="275" t="s">
        <v>2869</v>
      </c>
      <c r="G94" s="255">
        <v>33000000</v>
      </c>
      <c r="H94" s="255">
        <v>0</v>
      </c>
      <c r="I94" s="255">
        <v>33000000</v>
      </c>
      <c r="J94" s="234" t="s">
        <v>20</v>
      </c>
      <c r="K94" s="253">
        <v>44561</v>
      </c>
      <c r="L94" s="96" t="s">
        <v>12</v>
      </c>
      <c r="M94" s="127" t="s">
        <v>2870</v>
      </c>
      <c r="N94" s="96" t="s">
        <v>11</v>
      </c>
      <c r="O94" s="227" t="s">
        <v>2700</v>
      </c>
      <c r="P94" s="171"/>
      <c r="Q94" s="171"/>
      <c r="R94" s="171"/>
      <c r="S94" s="171"/>
      <c r="T94" s="171"/>
      <c r="U94" s="171"/>
      <c r="V94" s="171"/>
      <c r="W94" s="171"/>
      <c r="X94" s="171"/>
    </row>
    <row r="95" spans="2:24" s="4" customFormat="1" ht="79.2" x14ac:dyDescent="0.3">
      <c r="B95" s="96">
        <f t="shared" si="1"/>
        <v>89</v>
      </c>
      <c r="C95" s="227" t="s">
        <v>14</v>
      </c>
      <c r="D95" s="96" t="s">
        <v>2855</v>
      </c>
      <c r="E95" s="126" t="s">
        <v>2856</v>
      </c>
      <c r="F95" s="275" t="s">
        <v>2857</v>
      </c>
      <c r="G95" s="255">
        <v>27789865</v>
      </c>
      <c r="H95" s="255">
        <v>0</v>
      </c>
      <c r="I95" s="255">
        <v>27789865</v>
      </c>
      <c r="J95" s="234" t="s">
        <v>20</v>
      </c>
      <c r="K95" s="253">
        <v>44561</v>
      </c>
      <c r="L95" s="96" t="s">
        <v>2004</v>
      </c>
      <c r="M95" s="127" t="s">
        <v>2858</v>
      </c>
      <c r="N95" s="128" t="s">
        <v>11</v>
      </c>
      <c r="O95" s="227" t="s">
        <v>2700</v>
      </c>
      <c r="P95" s="171"/>
      <c r="Q95" s="171"/>
      <c r="R95" s="171"/>
      <c r="S95" s="171"/>
      <c r="T95" s="171"/>
      <c r="U95" s="171"/>
      <c r="V95" s="171"/>
      <c r="W95" s="171"/>
      <c r="X95" s="171"/>
    </row>
    <row r="96" spans="2:24" ht="39.6" x14ac:dyDescent="0.3">
      <c r="B96" s="96">
        <f t="shared" si="1"/>
        <v>90</v>
      </c>
      <c r="C96" s="227" t="s">
        <v>14</v>
      </c>
      <c r="D96" s="96" t="s">
        <v>3006</v>
      </c>
      <c r="E96" s="126" t="s">
        <v>3007</v>
      </c>
      <c r="F96" s="275" t="s">
        <v>3008</v>
      </c>
      <c r="G96" s="255">
        <v>22000000</v>
      </c>
      <c r="H96" s="255">
        <v>0</v>
      </c>
      <c r="I96" s="255">
        <v>22000000</v>
      </c>
      <c r="J96" s="234" t="s">
        <v>20</v>
      </c>
      <c r="K96" s="253">
        <v>44561</v>
      </c>
      <c r="L96" s="96" t="s">
        <v>12</v>
      </c>
      <c r="M96" s="127" t="s">
        <v>2919</v>
      </c>
      <c r="N96" s="96" t="s">
        <v>11</v>
      </c>
      <c r="O96" s="227" t="s">
        <v>2700</v>
      </c>
      <c r="P96" s="171"/>
      <c r="Q96" s="171"/>
      <c r="R96" s="171"/>
      <c r="S96" s="171"/>
      <c r="T96" s="171"/>
      <c r="U96" s="171"/>
      <c r="V96" s="171"/>
      <c r="W96" s="171"/>
      <c r="X96" s="171"/>
    </row>
    <row r="97" spans="2:24" ht="92.4" x14ac:dyDescent="0.3">
      <c r="B97" s="96">
        <f t="shared" si="1"/>
        <v>91</v>
      </c>
      <c r="C97" s="227" t="s">
        <v>14</v>
      </c>
      <c r="D97" s="96" t="s">
        <v>3079</v>
      </c>
      <c r="E97" s="126" t="s">
        <v>3080</v>
      </c>
      <c r="F97" s="275" t="s">
        <v>3081</v>
      </c>
      <c r="G97" s="255">
        <v>40657800</v>
      </c>
      <c r="H97" s="255">
        <v>0</v>
      </c>
      <c r="I97" s="255">
        <v>40657800</v>
      </c>
      <c r="J97" s="234" t="s">
        <v>20</v>
      </c>
      <c r="K97" s="253">
        <v>44554</v>
      </c>
      <c r="L97" s="96" t="s">
        <v>2004</v>
      </c>
      <c r="M97" s="127" t="s">
        <v>2931</v>
      </c>
      <c r="N97" s="96" t="s">
        <v>11</v>
      </c>
      <c r="O97" s="227" t="s">
        <v>2700</v>
      </c>
      <c r="P97" s="171"/>
      <c r="Q97" s="171"/>
      <c r="R97" s="171"/>
      <c r="S97" s="171"/>
      <c r="T97" s="171"/>
      <c r="U97" s="171"/>
      <c r="V97" s="171"/>
      <c r="W97" s="171"/>
      <c r="X97" s="171"/>
    </row>
    <row r="98" spans="2:24" ht="39.6" x14ac:dyDescent="0.3">
      <c r="B98" s="96">
        <f t="shared" si="1"/>
        <v>92</v>
      </c>
      <c r="C98" s="227" t="s">
        <v>14</v>
      </c>
      <c r="D98" s="96" t="s">
        <v>3041</v>
      </c>
      <c r="E98" s="126" t="s">
        <v>3042</v>
      </c>
      <c r="F98" s="275" t="s">
        <v>3039</v>
      </c>
      <c r="G98" s="255">
        <v>27789865</v>
      </c>
      <c r="H98" s="255">
        <v>0</v>
      </c>
      <c r="I98" s="255">
        <v>27789865</v>
      </c>
      <c r="J98" s="234" t="s">
        <v>20</v>
      </c>
      <c r="K98" s="253">
        <v>44561</v>
      </c>
      <c r="L98" s="96" t="s">
        <v>12</v>
      </c>
      <c r="M98" s="127" t="s">
        <v>3043</v>
      </c>
      <c r="N98" s="96" t="s">
        <v>11</v>
      </c>
      <c r="O98" s="227" t="s">
        <v>2700</v>
      </c>
      <c r="P98" s="171"/>
      <c r="Q98" s="171"/>
      <c r="R98" s="171"/>
      <c r="S98" s="171"/>
      <c r="T98" s="171"/>
      <c r="U98" s="171"/>
      <c r="V98" s="171"/>
      <c r="W98" s="171"/>
      <c r="X98" s="171"/>
    </row>
    <row r="99" spans="2:24" ht="26.4" x14ac:dyDescent="0.3">
      <c r="B99" s="96">
        <f t="shared" si="1"/>
        <v>93</v>
      </c>
      <c r="C99" s="227" t="s">
        <v>14</v>
      </c>
      <c r="D99" s="96" t="s">
        <v>3056</v>
      </c>
      <c r="E99" s="126" t="s">
        <v>3057</v>
      </c>
      <c r="F99" s="275" t="s">
        <v>2869</v>
      </c>
      <c r="G99" s="255">
        <v>22500000</v>
      </c>
      <c r="H99" s="255">
        <v>0</v>
      </c>
      <c r="I99" s="255">
        <v>22500000</v>
      </c>
      <c r="J99" s="234" t="s">
        <v>20</v>
      </c>
      <c r="K99" s="253">
        <v>44561</v>
      </c>
      <c r="L99" s="96" t="s">
        <v>12</v>
      </c>
      <c r="M99" s="127" t="s">
        <v>3058</v>
      </c>
      <c r="N99" s="96" t="s">
        <v>11</v>
      </c>
      <c r="O99" s="227" t="s">
        <v>2700</v>
      </c>
      <c r="P99" s="171"/>
      <c r="Q99" s="171"/>
      <c r="R99" s="171"/>
      <c r="S99" s="171"/>
      <c r="T99" s="171"/>
      <c r="U99" s="171"/>
      <c r="V99" s="171"/>
      <c r="W99" s="171"/>
      <c r="X99" s="171"/>
    </row>
    <row r="100" spans="2:24" ht="52.8" x14ac:dyDescent="0.3">
      <c r="B100" s="96">
        <f t="shared" si="1"/>
        <v>94</v>
      </c>
      <c r="C100" s="227" t="s">
        <v>14</v>
      </c>
      <c r="D100" s="96" t="s">
        <v>3052</v>
      </c>
      <c r="E100" s="126" t="s">
        <v>3053</v>
      </c>
      <c r="F100" s="275" t="s">
        <v>3054</v>
      </c>
      <c r="G100" s="255">
        <v>15220000</v>
      </c>
      <c r="H100" s="255">
        <v>0</v>
      </c>
      <c r="I100" s="255">
        <v>15220000</v>
      </c>
      <c r="J100" s="234" t="s">
        <v>20</v>
      </c>
      <c r="K100" s="253">
        <v>44561</v>
      </c>
      <c r="L100" s="96" t="s">
        <v>12</v>
      </c>
      <c r="M100" s="127" t="s">
        <v>3055</v>
      </c>
      <c r="N100" s="96" t="s">
        <v>11</v>
      </c>
      <c r="O100" s="227" t="s">
        <v>2700</v>
      </c>
      <c r="P100" s="171"/>
      <c r="Q100" s="171"/>
      <c r="R100" s="171"/>
      <c r="S100" s="171"/>
      <c r="T100" s="171"/>
      <c r="U100" s="171"/>
      <c r="V100" s="171"/>
      <c r="W100" s="171"/>
      <c r="X100" s="171"/>
    </row>
    <row r="101" spans="2:24" ht="39.6" x14ac:dyDescent="0.3">
      <c r="B101" s="96">
        <f t="shared" si="1"/>
        <v>95</v>
      </c>
      <c r="C101" s="227" t="s">
        <v>14</v>
      </c>
      <c r="D101" s="96" t="s">
        <v>3037</v>
      </c>
      <c r="E101" s="126" t="s">
        <v>3038</v>
      </c>
      <c r="F101" s="275" t="s">
        <v>3039</v>
      </c>
      <c r="G101" s="255">
        <v>33800550</v>
      </c>
      <c r="H101" s="255">
        <v>0</v>
      </c>
      <c r="I101" s="255">
        <v>33800550</v>
      </c>
      <c r="J101" s="234" t="s">
        <v>20</v>
      </c>
      <c r="K101" s="253">
        <v>44561</v>
      </c>
      <c r="L101" s="96" t="s">
        <v>12</v>
      </c>
      <c r="M101" s="127" t="s">
        <v>3040</v>
      </c>
      <c r="N101" s="96" t="s">
        <v>11</v>
      </c>
      <c r="O101" s="227" t="s">
        <v>2700</v>
      </c>
      <c r="P101" s="171"/>
      <c r="Q101" s="171"/>
      <c r="R101" s="171"/>
      <c r="S101" s="171"/>
      <c r="T101" s="171"/>
      <c r="U101" s="171"/>
      <c r="V101" s="171"/>
      <c r="W101" s="171"/>
      <c r="X101" s="171"/>
    </row>
    <row r="102" spans="2:24" ht="39.6" x14ac:dyDescent="0.3">
      <c r="B102" s="96">
        <f t="shared" si="1"/>
        <v>96</v>
      </c>
      <c r="C102" s="227" t="s">
        <v>14</v>
      </c>
      <c r="D102" s="96" t="s">
        <v>3072</v>
      </c>
      <c r="E102" s="126" t="s">
        <v>3073</v>
      </c>
      <c r="F102" s="275" t="s">
        <v>3074</v>
      </c>
      <c r="G102" s="255">
        <v>60000000</v>
      </c>
      <c r="H102" s="255">
        <v>0</v>
      </c>
      <c r="I102" s="255">
        <v>60000000</v>
      </c>
      <c r="J102" s="234" t="s">
        <v>20</v>
      </c>
      <c r="K102" s="253">
        <v>44561</v>
      </c>
      <c r="L102" s="96" t="s">
        <v>2004</v>
      </c>
      <c r="M102" s="127" t="s">
        <v>3075</v>
      </c>
      <c r="N102" s="96" t="s">
        <v>11</v>
      </c>
      <c r="O102" s="227" t="s">
        <v>2700</v>
      </c>
      <c r="P102" s="171"/>
      <c r="Q102" s="171"/>
      <c r="R102" s="171"/>
      <c r="S102" s="171"/>
      <c r="T102" s="171"/>
      <c r="U102" s="171"/>
      <c r="V102" s="171"/>
      <c r="W102" s="171"/>
      <c r="X102" s="171"/>
    </row>
    <row r="103" spans="2:24" ht="118.8" x14ac:dyDescent="0.3">
      <c r="B103" s="96">
        <f t="shared" si="1"/>
        <v>97</v>
      </c>
      <c r="C103" s="227" t="s">
        <v>14</v>
      </c>
      <c r="D103" s="96" t="s">
        <v>3044</v>
      </c>
      <c r="E103" s="126" t="s">
        <v>3045</v>
      </c>
      <c r="F103" s="275" t="s">
        <v>3046</v>
      </c>
      <c r="G103" s="255">
        <v>306000000</v>
      </c>
      <c r="H103" s="255">
        <v>0</v>
      </c>
      <c r="I103" s="255">
        <v>306000000</v>
      </c>
      <c r="J103" s="234" t="s">
        <v>20</v>
      </c>
      <c r="K103" s="253">
        <v>45291</v>
      </c>
      <c r="L103" s="96" t="s">
        <v>2004</v>
      </c>
      <c r="M103" s="127" t="s">
        <v>3047</v>
      </c>
      <c r="N103" s="96" t="s">
        <v>11</v>
      </c>
      <c r="O103" s="227" t="s">
        <v>2700</v>
      </c>
      <c r="P103" s="171"/>
      <c r="Q103" s="171"/>
      <c r="R103" s="171"/>
      <c r="S103" s="171"/>
      <c r="T103" s="171"/>
      <c r="U103" s="171"/>
      <c r="V103" s="171"/>
      <c r="W103" s="171"/>
      <c r="X103" s="171"/>
    </row>
    <row r="104" spans="2:24" ht="39.6" x14ac:dyDescent="0.3">
      <c r="B104" s="96">
        <f t="shared" si="1"/>
        <v>98</v>
      </c>
      <c r="C104" s="227" t="s">
        <v>14</v>
      </c>
      <c r="D104" s="96" t="s">
        <v>3061</v>
      </c>
      <c r="E104" s="126" t="s">
        <v>3062</v>
      </c>
      <c r="F104" s="275" t="s">
        <v>3063</v>
      </c>
      <c r="G104" s="255">
        <v>27040440</v>
      </c>
      <c r="H104" s="255">
        <v>0</v>
      </c>
      <c r="I104" s="255">
        <v>27040440</v>
      </c>
      <c r="J104" s="234" t="s">
        <v>20</v>
      </c>
      <c r="K104" s="253">
        <v>44561</v>
      </c>
      <c r="L104" s="96" t="s">
        <v>12</v>
      </c>
      <c r="M104" s="127" t="s">
        <v>3064</v>
      </c>
      <c r="N104" s="96" t="s">
        <v>11</v>
      </c>
      <c r="O104" s="227" t="s">
        <v>2700</v>
      </c>
      <c r="P104" s="171"/>
      <c r="Q104" s="171"/>
      <c r="R104" s="171"/>
      <c r="S104" s="171"/>
      <c r="T104" s="171"/>
      <c r="U104" s="171"/>
      <c r="V104" s="171"/>
      <c r="W104" s="171"/>
      <c r="X104" s="171"/>
    </row>
    <row r="105" spans="2:24" ht="39.6" x14ac:dyDescent="0.3">
      <c r="B105" s="96">
        <f t="shared" si="1"/>
        <v>99</v>
      </c>
      <c r="C105" s="227" t="s">
        <v>14</v>
      </c>
      <c r="D105" s="96" t="s">
        <v>3068</v>
      </c>
      <c r="E105" s="126" t="s">
        <v>3069</v>
      </c>
      <c r="F105" s="275" t="s">
        <v>3070</v>
      </c>
      <c r="G105" s="255">
        <v>12684088</v>
      </c>
      <c r="H105" s="255">
        <v>0</v>
      </c>
      <c r="I105" s="255">
        <v>12684088</v>
      </c>
      <c r="J105" s="234" t="s">
        <v>20</v>
      </c>
      <c r="K105" s="253">
        <v>44561</v>
      </c>
      <c r="L105" s="96" t="s">
        <v>12</v>
      </c>
      <c r="M105" s="127" t="s">
        <v>3071</v>
      </c>
      <c r="N105" s="96" t="s">
        <v>11</v>
      </c>
      <c r="O105" s="227" t="s">
        <v>2700</v>
      </c>
      <c r="P105" s="171"/>
      <c r="Q105" s="171"/>
      <c r="R105" s="171"/>
      <c r="S105" s="171"/>
      <c r="T105" s="171"/>
      <c r="U105" s="171"/>
      <c r="V105" s="171"/>
      <c r="W105" s="171"/>
      <c r="X105" s="171"/>
    </row>
    <row r="106" spans="2:24" ht="79.2" x14ac:dyDescent="0.3">
      <c r="B106" s="96">
        <f t="shared" si="1"/>
        <v>100</v>
      </c>
      <c r="C106" s="227" t="s">
        <v>14</v>
      </c>
      <c r="D106" s="96" t="s">
        <v>3082</v>
      </c>
      <c r="E106" s="126" t="s">
        <v>3083</v>
      </c>
      <c r="F106" s="275" t="s">
        <v>3084</v>
      </c>
      <c r="G106" s="255">
        <v>5250000</v>
      </c>
      <c r="H106" s="255">
        <v>0</v>
      </c>
      <c r="I106" s="255">
        <v>5250000</v>
      </c>
      <c r="J106" s="234" t="s">
        <v>20</v>
      </c>
      <c r="K106" s="253">
        <v>44561</v>
      </c>
      <c r="L106" s="96" t="s">
        <v>12</v>
      </c>
      <c r="M106" s="127" t="s">
        <v>2854</v>
      </c>
      <c r="N106" s="96" t="s">
        <v>11</v>
      </c>
      <c r="O106" s="227" t="s">
        <v>2700</v>
      </c>
      <c r="P106" s="171"/>
      <c r="Q106" s="171"/>
      <c r="R106" s="171"/>
      <c r="S106" s="171"/>
      <c r="T106" s="171"/>
      <c r="U106" s="171"/>
      <c r="V106" s="171"/>
      <c r="W106" s="171"/>
      <c r="X106" s="171"/>
    </row>
    <row r="107" spans="2:24" ht="39.6" x14ac:dyDescent="0.3">
      <c r="B107" s="96">
        <f t="shared" si="1"/>
        <v>101</v>
      </c>
      <c r="C107" s="227" t="s">
        <v>14</v>
      </c>
      <c r="D107" s="96" t="s">
        <v>3085</v>
      </c>
      <c r="E107" s="126" t="s">
        <v>3086</v>
      </c>
      <c r="F107" s="275" t="s">
        <v>3087</v>
      </c>
      <c r="G107" s="255">
        <v>10145367</v>
      </c>
      <c r="H107" s="255">
        <v>0</v>
      </c>
      <c r="I107" s="255">
        <v>10145367</v>
      </c>
      <c r="J107" s="234" t="s">
        <v>20</v>
      </c>
      <c r="K107" s="253">
        <v>44561</v>
      </c>
      <c r="L107" s="96" t="s">
        <v>12</v>
      </c>
      <c r="M107" s="127" t="s">
        <v>3088</v>
      </c>
      <c r="N107" s="96" t="s">
        <v>11</v>
      </c>
      <c r="O107" s="227" t="s">
        <v>2700</v>
      </c>
      <c r="P107" s="171"/>
      <c r="Q107" s="171"/>
      <c r="R107" s="171"/>
      <c r="S107" s="171"/>
      <c r="T107" s="171"/>
      <c r="U107" s="171"/>
      <c r="V107" s="171"/>
      <c r="W107" s="171"/>
      <c r="X107" s="171"/>
    </row>
    <row r="108" spans="2:24" ht="26.4" x14ac:dyDescent="0.3">
      <c r="B108" s="96">
        <f t="shared" si="1"/>
        <v>102</v>
      </c>
      <c r="C108" s="227" t="s">
        <v>14</v>
      </c>
      <c r="D108" s="96" t="s">
        <v>2859</v>
      </c>
      <c r="E108" s="126" t="s">
        <v>2860</v>
      </c>
      <c r="F108" s="275" t="s">
        <v>2861</v>
      </c>
      <c r="G108" s="255">
        <v>9450000</v>
      </c>
      <c r="H108" s="255">
        <v>0</v>
      </c>
      <c r="I108" s="255">
        <v>9450000</v>
      </c>
      <c r="J108" s="234" t="s">
        <v>20</v>
      </c>
      <c r="K108" s="253">
        <v>44377</v>
      </c>
      <c r="L108" s="96" t="s">
        <v>12</v>
      </c>
      <c r="M108" s="127" t="s">
        <v>2862</v>
      </c>
      <c r="N108" s="96" t="s">
        <v>11</v>
      </c>
      <c r="O108" s="227" t="s">
        <v>2700</v>
      </c>
      <c r="P108" s="171"/>
      <c r="Q108" s="171"/>
      <c r="R108" s="171"/>
      <c r="S108" s="171"/>
      <c r="T108" s="171"/>
      <c r="U108" s="171"/>
      <c r="V108" s="171"/>
      <c r="W108" s="171"/>
      <c r="X108" s="171"/>
    </row>
    <row r="109" spans="2:24" ht="26.4" x14ac:dyDescent="0.3">
      <c r="B109" s="96">
        <f t="shared" si="1"/>
        <v>103</v>
      </c>
      <c r="C109" s="227" t="s">
        <v>19</v>
      </c>
      <c r="D109" s="227" t="s">
        <v>2454</v>
      </c>
      <c r="E109" s="234" t="s">
        <v>2455</v>
      </c>
      <c r="F109" s="275" t="s">
        <v>2456</v>
      </c>
      <c r="G109" s="255">
        <v>18265638</v>
      </c>
      <c r="H109" s="255">
        <v>18265638</v>
      </c>
      <c r="I109" s="255">
        <v>36531276</v>
      </c>
      <c r="J109" s="234" t="s">
        <v>20</v>
      </c>
      <c r="K109" s="253">
        <v>44561</v>
      </c>
      <c r="L109" s="96" t="s">
        <v>12</v>
      </c>
      <c r="M109" s="234" t="s">
        <v>2457</v>
      </c>
      <c r="N109" s="227" t="s">
        <v>11</v>
      </c>
      <c r="O109" s="227" t="s">
        <v>2700</v>
      </c>
      <c r="P109" s="171"/>
      <c r="Q109" s="171"/>
      <c r="R109" s="171"/>
      <c r="S109" s="171"/>
      <c r="T109" s="171"/>
      <c r="U109" s="171"/>
      <c r="V109" s="171"/>
      <c r="W109" s="171"/>
      <c r="X109" s="171"/>
    </row>
    <row r="110" spans="2:24" ht="26.4" x14ac:dyDescent="0.3">
      <c r="B110" s="96">
        <f t="shared" si="1"/>
        <v>104</v>
      </c>
      <c r="C110" s="227" t="s">
        <v>19</v>
      </c>
      <c r="D110" s="227" t="s">
        <v>2450</v>
      </c>
      <c r="E110" s="234" t="s">
        <v>2451</v>
      </c>
      <c r="F110" s="275" t="s">
        <v>2452</v>
      </c>
      <c r="G110" s="255">
        <v>18265638</v>
      </c>
      <c r="H110" s="255">
        <v>18265638</v>
      </c>
      <c r="I110" s="255">
        <v>36531276</v>
      </c>
      <c r="J110" s="234" t="s">
        <v>20</v>
      </c>
      <c r="K110" s="253">
        <v>44561</v>
      </c>
      <c r="L110" s="96" t="s">
        <v>12</v>
      </c>
      <c r="M110" s="234" t="s">
        <v>2453</v>
      </c>
      <c r="N110" s="227" t="s">
        <v>11</v>
      </c>
      <c r="O110" s="227" t="s">
        <v>2700</v>
      </c>
      <c r="P110" s="171"/>
      <c r="Q110" s="171"/>
      <c r="R110" s="171"/>
      <c r="S110" s="171"/>
      <c r="T110" s="171"/>
      <c r="U110" s="171"/>
      <c r="V110" s="171"/>
      <c r="W110" s="171"/>
      <c r="X110" s="171"/>
    </row>
    <row r="111" spans="2:24" ht="39.6" x14ac:dyDescent="0.3">
      <c r="B111" s="96">
        <f t="shared" si="1"/>
        <v>105</v>
      </c>
      <c r="C111" s="227" t="s">
        <v>19</v>
      </c>
      <c r="D111" s="227" t="s">
        <v>2445</v>
      </c>
      <c r="E111" s="234" t="s">
        <v>2446</v>
      </c>
      <c r="F111" s="275" t="s">
        <v>2447</v>
      </c>
      <c r="G111" s="255">
        <v>40560660</v>
      </c>
      <c r="H111" s="255">
        <v>36000000</v>
      </c>
      <c r="I111" s="255">
        <v>76560660</v>
      </c>
      <c r="J111" s="234" t="s">
        <v>20</v>
      </c>
      <c r="K111" s="253">
        <v>44561</v>
      </c>
      <c r="L111" s="96" t="s">
        <v>12</v>
      </c>
      <c r="M111" s="234" t="s">
        <v>2448</v>
      </c>
      <c r="N111" s="227" t="s">
        <v>11</v>
      </c>
      <c r="O111" s="227" t="s">
        <v>2700</v>
      </c>
      <c r="P111" s="171"/>
      <c r="Q111" s="171"/>
      <c r="R111" s="171"/>
      <c r="S111" s="171"/>
      <c r="T111" s="171"/>
      <c r="U111" s="171"/>
      <c r="V111" s="171"/>
      <c r="W111" s="171"/>
      <c r="X111" s="171"/>
    </row>
    <row r="112" spans="2:24" ht="26.4" x14ac:dyDescent="0.3">
      <c r="B112" s="96">
        <f t="shared" si="1"/>
        <v>106</v>
      </c>
      <c r="C112" s="227" t="s">
        <v>19</v>
      </c>
      <c r="D112" s="227" t="s">
        <v>2458</v>
      </c>
      <c r="E112" s="234" t="s">
        <v>2459</v>
      </c>
      <c r="F112" s="275" t="s">
        <v>2452</v>
      </c>
      <c r="G112" s="255">
        <v>43299786</v>
      </c>
      <c r="H112" s="255">
        <v>36000000</v>
      </c>
      <c r="I112" s="255">
        <v>79299786</v>
      </c>
      <c r="J112" s="234" t="s">
        <v>20</v>
      </c>
      <c r="K112" s="253">
        <v>44561</v>
      </c>
      <c r="L112" s="96" t="s">
        <v>12</v>
      </c>
      <c r="M112" s="234" t="s">
        <v>2460</v>
      </c>
      <c r="N112" s="227" t="s">
        <v>11</v>
      </c>
      <c r="O112" s="227" t="s">
        <v>2700</v>
      </c>
      <c r="P112" s="171"/>
      <c r="Q112" s="171"/>
      <c r="R112" s="171"/>
      <c r="S112" s="171"/>
      <c r="T112" s="171"/>
      <c r="U112" s="171"/>
      <c r="V112" s="171"/>
      <c r="W112" s="171"/>
      <c r="X112" s="171"/>
    </row>
    <row r="113" spans="2:24" ht="26.4" x14ac:dyDescent="0.3">
      <c r="B113" s="96">
        <f t="shared" si="1"/>
        <v>107</v>
      </c>
      <c r="C113" s="227" t="s">
        <v>19</v>
      </c>
      <c r="D113" s="227" t="s">
        <v>2461</v>
      </c>
      <c r="E113" s="234" t="s">
        <v>2462</v>
      </c>
      <c r="F113" s="275" t="s">
        <v>2463</v>
      </c>
      <c r="G113" s="255">
        <v>32122986</v>
      </c>
      <c r="H113" s="255">
        <v>32122986</v>
      </c>
      <c r="I113" s="255">
        <v>64245972</v>
      </c>
      <c r="J113" s="234" t="s">
        <v>20</v>
      </c>
      <c r="K113" s="253">
        <v>44561</v>
      </c>
      <c r="L113" s="96" t="s">
        <v>12</v>
      </c>
      <c r="M113" s="234" t="s">
        <v>2464</v>
      </c>
      <c r="N113" s="227" t="s">
        <v>11</v>
      </c>
      <c r="O113" s="227" t="s">
        <v>2700</v>
      </c>
      <c r="P113" s="171"/>
      <c r="Q113" s="171"/>
      <c r="R113" s="171"/>
      <c r="S113" s="171"/>
      <c r="T113" s="171"/>
      <c r="U113" s="171"/>
      <c r="V113" s="171"/>
      <c r="W113" s="171"/>
      <c r="X113" s="171"/>
    </row>
    <row r="114" spans="2:24" ht="26.4" x14ac:dyDescent="0.3">
      <c r="B114" s="96">
        <f t="shared" si="1"/>
        <v>108</v>
      </c>
      <c r="C114" s="227" t="s">
        <v>19</v>
      </c>
      <c r="D114" s="227" t="s">
        <v>2465</v>
      </c>
      <c r="E114" s="234" t="s">
        <v>2466</v>
      </c>
      <c r="F114" s="275" t="s">
        <v>2467</v>
      </c>
      <c r="G114" s="255">
        <v>28800000</v>
      </c>
      <c r="H114" s="255">
        <v>28800000</v>
      </c>
      <c r="I114" s="255">
        <v>57600000</v>
      </c>
      <c r="J114" s="234" t="s">
        <v>20</v>
      </c>
      <c r="K114" s="253">
        <v>44561</v>
      </c>
      <c r="L114" s="96" t="s">
        <v>12</v>
      </c>
      <c r="M114" s="234" t="s">
        <v>2468</v>
      </c>
      <c r="N114" s="227" t="s">
        <v>11</v>
      </c>
      <c r="O114" s="227" t="s">
        <v>2700</v>
      </c>
      <c r="P114" s="171"/>
      <c r="Q114" s="171"/>
      <c r="R114" s="171"/>
      <c r="S114" s="171"/>
      <c r="T114" s="171"/>
      <c r="U114" s="171"/>
      <c r="V114" s="171"/>
      <c r="W114" s="171"/>
      <c r="X114" s="171"/>
    </row>
    <row r="115" spans="2:24" ht="26.4" x14ac:dyDescent="0.3">
      <c r="B115" s="96">
        <f t="shared" si="1"/>
        <v>109</v>
      </c>
      <c r="C115" s="227" t="s">
        <v>19</v>
      </c>
      <c r="D115" s="227" t="s">
        <v>2469</v>
      </c>
      <c r="E115" s="234" t="s">
        <v>2470</v>
      </c>
      <c r="F115" s="275" t="s">
        <v>2471</v>
      </c>
      <c r="G115" s="255">
        <v>12600000</v>
      </c>
      <c r="H115" s="255">
        <v>0</v>
      </c>
      <c r="I115" s="255">
        <v>12600000</v>
      </c>
      <c r="J115" s="234" t="s">
        <v>20</v>
      </c>
      <c r="K115" s="253">
        <v>44377</v>
      </c>
      <c r="L115" s="96" t="s">
        <v>12</v>
      </c>
      <c r="M115" s="234" t="s">
        <v>2472</v>
      </c>
      <c r="N115" s="227" t="s">
        <v>11</v>
      </c>
      <c r="O115" s="227" t="s">
        <v>2700</v>
      </c>
      <c r="P115" s="171"/>
      <c r="Q115" s="171"/>
      <c r="R115" s="171"/>
      <c r="S115" s="171"/>
      <c r="T115" s="171"/>
      <c r="U115" s="171"/>
      <c r="V115" s="171"/>
      <c r="W115" s="171"/>
      <c r="X115" s="171"/>
    </row>
    <row r="116" spans="2:24" ht="26.4" x14ac:dyDescent="0.3">
      <c r="B116" s="96">
        <f t="shared" si="1"/>
        <v>110</v>
      </c>
      <c r="C116" s="227" t="s">
        <v>19</v>
      </c>
      <c r="D116" s="227" t="s">
        <v>2503</v>
      </c>
      <c r="E116" s="234" t="s">
        <v>2504</v>
      </c>
      <c r="F116" s="275" t="s">
        <v>2505</v>
      </c>
      <c r="G116" s="255">
        <v>12600000</v>
      </c>
      <c r="H116" s="255">
        <v>12600000</v>
      </c>
      <c r="I116" s="255">
        <v>25200000</v>
      </c>
      <c r="J116" s="234" t="s">
        <v>20</v>
      </c>
      <c r="K116" s="253">
        <v>44561</v>
      </c>
      <c r="L116" s="96" t="s">
        <v>12</v>
      </c>
      <c r="M116" s="234" t="s">
        <v>2506</v>
      </c>
      <c r="N116" s="227" t="s">
        <v>11</v>
      </c>
      <c r="O116" s="227" t="s">
        <v>2700</v>
      </c>
      <c r="P116" s="171"/>
      <c r="Q116" s="171"/>
      <c r="R116" s="171"/>
      <c r="S116" s="171"/>
      <c r="T116" s="171"/>
      <c r="U116" s="171"/>
      <c r="V116" s="171"/>
      <c r="W116" s="171"/>
      <c r="X116" s="171"/>
    </row>
    <row r="117" spans="2:24" ht="52.8" x14ac:dyDescent="0.3">
      <c r="B117" s="96">
        <f t="shared" si="1"/>
        <v>111</v>
      </c>
      <c r="C117" s="227" t="s">
        <v>19</v>
      </c>
      <c r="D117" s="173" t="s">
        <v>2534</v>
      </c>
      <c r="E117" s="234" t="s">
        <v>2535</v>
      </c>
      <c r="F117" s="275" t="s">
        <v>2536</v>
      </c>
      <c r="G117" s="255">
        <v>28800000</v>
      </c>
      <c r="H117" s="255">
        <v>26400000</v>
      </c>
      <c r="I117" s="255">
        <v>55200000</v>
      </c>
      <c r="J117" s="234" t="s">
        <v>20</v>
      </c>
      <c r="K117" s="253">
        <v>44561</v>
      </c>
      <c r="L117" s="96" t="s">
        <v>12</v>
      </c>
      <c r="M117" s="234" t="s">
        <v>2537</v>
      </c>
      <c r="N117" s="173" t="s">
        <v>11</v>
      </c>
      <c r="O117" s="227" t="s">
        <v>2700</v>
      </c>
      <c r="P117" s="171"/>
      <c r="Q117" s="171"/>
      <c r="R117" s="171"/>
      <c r="S117" s="171"/>
      <c r="T117" s="171"/>
      <c r="U117" s="171"/>
      <c r="V117" s="171"/>
      <c r="W117" s="171"/>
      <c r="X117" s="171"/>
    </row>
    <row r="118" spans="2:24" ht="26.4" x14ac:dyDescent="0.3">
      <c r="B118" s="96">
        <f t="shared" si="1"/>
        <v>112</v>
      </c>
      <c r="C118" s="227" t="s">
        <v>19</v>
      </c>
      <c r="D118" s="227" t="s">
        <v>2527</v>
      </c>
      <c r="E118" s="234" t="s">
        <v>2528</v>
      </c>
      <c r="F118" s="275" t="s">
        <v>2529</v>
      </c>
      <c r="G118" s="255">
        <v>19547916</v>
      </c>
      <c r="H118" s="255">
        <v>19547916</v>
      </c>
      <c r="I118" s="255">
        <v>39095832</v>
      </c>
      <c r="J118" s="234" t="s">
        <v>20</v>
      </c>
      <c r="K118" s="253">
        <v>44561</v>
      </c>
      <c r="L118" s="96" t="s">
        <v>12</v>
      </c>
      <c r="M118" s="234" t="s">
        <v>2530</v>
      </c>
      <c r="N118" s="227" t="s">
        <v>11</v>
      </c>
      <c r="O118" s="227" t="s">
        <v>2700</v>
      </c>
      <c r="P118" s="171"/>
      <c r="Q118" s="171"/>
      <c r="R118" s="171"/>
      <c r="S118" s="171"/>
      <c r="T118" s="171"/>
      <c r="U118" s="171"/>
      <c r="V118" s="171"/>
      <c r="W118" s="171"/>
      <c r="X118" s="171"/>
    </row>
    <row r="119" spans="2:24" ht="26.4" x14ac:dyDescent="0.3">
      <c r="B119" s="96">
        <f t="shared" si="1"/>
        <v>113</v>
      </c>
      <c r="C119" s="227" t="s">
        <v>19</v>
      </c>
      <c r="D119" s="227" t="s">
        <v>2552</v>
      </c>
      <c r="E119" s="234" t="s">
        <v>2553</v>
      </c>
      <c r="F119" s="275" t="s">
        <v>2463</v>
      </c>
      <c r="G119" s="255">
        <v>27789860</v>
      </c>
      <c r="H119" s="255">
        <v>0</v>
      </c>
      <c r="I119" s="255">
        <v>27789860</v>
      </c>
      <c r="J119" s="234" t="s">
        <v>20</v>
      </c>
      <c r="K119" s="253">
        <v>44377</v>
      </c>
      <c r="L119" s="96" t="s">
        <v>12</v>
      </c>
      <c r="M119" s="234" t="s">
        <v>2554</v>
      </c>
      <c r="N119" s="227" t="s">
        <v>11</v>
      </c>
      <c r="O119" s="227" t="s">
        <v>2700</v>
      </c>
      <c r="P119" s="171"/>
      <c r="Q119" s="171"/>
      <c r="R119" s="171"/>
      <c r="S119" s="171"/>
      <c r="T119" s="171"/>
      <c r="U119" s="171"/>
      <c r="V119" s="171"/>
      <c r="W119" s="171"/>
      <c r="X119" s="171"/>
    </row>
    <row r="120" spans="2:24" ht="26.4" x14ac:dyDescent="0.3">
      <c r="B120" s="96">
        <f t="shared" si="1"/>
        <v>114</v>
      </c>
      <c r="C120" s="227" t="s">
        <v>19</v>
      </c>
      <c r="D120" s="227" t="s">
        <v>2544</v>
      </c>
      <c r="E120" s="234" t="s">
        <v>2545</v>
      </c>
      <c r="F120" s="275" t="s">
        <v>2546</v>
      </c>
      <c r="G120" s="255">
        <v>30568851</v>
      </c>
      <c r="H120" s="255">
        <v>0</v>
      </c>
      <c r="I120" s="255">
        <v>30568851</v>
      </c>
      <c r="J120" s="234" t="s">
        <v>20</v>
      </c>
      <c r="K120" s="253">
        <v>44377</v>
      </c>
      <c r="L120" s="96" t="s">
        <v>12</v>
      </c>
      <c r="M120" s="234" t="s">
        <v>2547</v>
      </c>
      <c r="N120" s="227" t="s">
        <v>11</v>
      </c>
      <c r="O120" s="227" t="s">
        <v>2700</v>
      </c>
      <c r="P120" s="171"/>
      <c r="Q120" s="171"/>
      <c r="R120" s="171"/>
      <c r="S120" s="171"/>
      <c r="T120" s="171"/>
      <c r="U120" s="171"/>
      <c r="V120" s="171"/>
      <c r="W120" s="171"/>
      <c r="X120" s="171"/>
    </row>
    <row r="121" spans="2:24" ht="26.4" x14ac:dyDescent="0.3">
      <c r="B121" s="96">
        <f t="shared" si="1"/>
        <v>115</v>
      </c>
      <c r="C121" s="227" t="s">
        <v>19</v>
      </c>
      <c r="D121" s="227" t="s">
        <v>2481</v>
      </c>
      <c r="E121" s="234" t="s">
        <v>2482</v>
      </c>
      <c r="F121" s="275" t="s">
        <v>2483</v>
      </c>
      <c r="G121" s="255">
        <v>30360000</v>
      </c>
      <c r="H121" s="255">
        <v>30360000</v>
      </c>
      <c r="I121" s="255">
        <v>60720000</v>
      </c>
      <c r="J121" s="234" t="s">
        <v>20</v>
      </c>
      <c r="K121" s="253">
        <v>44561</v>
      </c>
      <c r="L121" s="96" t="s">
        <v>12</v>
      </c>
      <c r="M121" s="234" t="s">
        <v>2484</v>
      </c>
      <c r="N121" s="227" t="s">
        <v>11</v>
      </c>
      <c r="O121" s="227" t="s">
        <v>2700</v>
      </c>
      <c r="P121" s="171"/>
      <c r="Q121" s="171"/>
      <c r="R121" s="171"/>
      <c r="S121" s="171"/>
      <c r="T121" s="171"/>
      <c r="U121" s="171"/>
      <c r="V121" s="171"/>
      <c r="W121" s="171"/>
      <c r="X121" s="171"/>
    </row>
    <row r="122" spans="2:24" ht="26.4" x14ac:dyDescent="0.3">
      <c r="B122" s="96">
        <f t="shared" si="1"/>
        <v>116</v>
      </c>
      <c r="C122" s="227" t="s">
        <v>19</v>
      </c>
      <c r="D122" s="227" t="s">
        <v>2510</v>
      </c>
      <c r="E122" s="234" t="s">
        <v>2511</v>
      </c>
      <c r="F122" s="275" t="s">
        <v>2512</v>
      </c>
      <c r="G122" s="255">
        <v>18599840</v>
      </c>
      <c r="H122" s="255">
        <v>23429628</v>
      </c>
      <c r="I122" s="255">
        <v>42029468</v>
      </c>
      <c r="J122" s="234" t="s">
        <v>20</v>
      </c>
      <c r="K122" s="253">
        <v>44561</v>
      </c>
      <c r="L122" s="96" t="s">
        <v>12</v>
      </c>
      <c r="M122" s="234" t="s">
        <v>2513</v>
      </c>
      <c r="N122" s="227" t="s">
        <v>11</v>
      </c>
      <c r="O122" s="227" t="s">
        <v>2700</v>
      </c>
      <c r="P122" s="171"/>
      <c r="Q122" s="171"/>
      <c r="R122" s="171"/>
      <c r="S122" s="171"/>
      <c r="T122" s="171"/>
      <c r="U122" s="171"/>
      <c r="V122" s="171"/>
      <c r="W122" s="171"/>
      <c r="X122" s="171"/>
    </row>
    <row r="123" spans="2:24" ht="26.4" x14ac:dyDescent="0.3">
      <c r="B123" s="96">
        <f t="shared" si="1"/>
        <v>117</v>
      </c>
      <c r="C123" s="227" t="s">
        <v>19</v>
      </c>
      <c r="D123" s="227" t="s">
        <v>2477</v>
      </c>
      <c r="E123" s="234" t="s">
        <v>2478</v>
      </c>
      <c r="F123" s="275" t="s">
        <v>2479</v>
      </c>
      <c r="G123" s="255">
        <v>11602877</v>
      </c>
      <c r="H123" s="255">
        <v>0</v>
      </c>
      <c r="I123" s="255">
        <v>11602877</v>
      </c>
      <c r="J123" s="234" t="s">
        <v>20</v>
      </c>
      <c r="K123" s="253">
        <v>44377</v>
      </c>
      <c r="L123" s="96" t="s">
        <v>12</v>
      </c>
      <c r="M123" s="234" t="s">
        <v>2480</v>
      </c>
      <c r="N123" s="227" t="s">
        <v>11</v>
      </c>
      <c r="O123" s="227" t="s">
        <v>2700</v>
      </c>
      <c r="P123" s="171"/>
      <c r="Q123" s="171"/>
      <c r="R123" s="171"/>
      <c r="S123" s="171"/>
      <c r="T123" s="171"/>
      <c r="U123" s="171"/>
      <c r="V123" s="171"/>
      <c r="W123" s="171"/>
      <c r="X123" s="171"/>
    </row>
    <row r="124" spans="2:24" ht="26.4" x14ac:dyDescent="0.3">
      <c r="B124" s="96">
        <f t="shared" si="1"/>
        <v>118</v>
      </c>
      <c r="C124" s="227" t="s">
        <v>19</v>
      </c>
      <c r="D124" s="227" t="s">
        <v>2500</v>
      </c>
      <c r="E124" s="234" t="s">
        <v>2501</v>
      </c>
      <c r="F124" s="275" t="s">
        <v>2479</v>
      </c>
      <c r="G124" s="255">
        <v>9616032</v>
      </c>
      <c r="H124" s="255">
        <v>9616032</v>
      </c>
      <c r="I124" s="255">
        <v>19232064</v>
      </c>
      <c r="J124" s="234" t="s">
        <v>20</v>
      </c>
      <c r="K124" s="253">
        <v>44561</v>
      </c>
      <c r="L124" s="96" t="s">
        <v>12</v>
      </c>
      <c r="M124" s="234" t="s">
        <v>2502</v>
      </c>
      <c r="N124" s="227" t="s">
        <v>11</v>
      </c>
      <c r="O124" s="227" t="s">
        <v>2700</v>
      </c>
      <c r="P124" s="171"/>
      <c r="Q124" s="171"/>
      <c r="R124" s="171"/>
      <c r="S124" s="171"/>
      <c r="T124" s="171"/>
      <c r="U124" s="171"/>
      <c r="V124" s="171"/>
      <c r="W124" s="171"/>
      <c r="X124" s="171"/>
    </row>
    <row r="125" spans="2:24" ht="26.4" x14ac:dyDescent="0.3">
      <c r="B125" s="96">
        <f t="shared" si="1"/>
        <v>119</v>
      </c>
      <c r="C125" s="227" t="s">
        <v>19</v>
      </c>
      <c r="D125" s="227" t="s">
        <v>2524</v>
      </c>
      <c r="E125" s="234" t="s">
        <v>2525</v>
      </c>
      <c r="F125" s="275" t="s">
        <v>2479</v>
      </c>
      <c r="G125" s="255">
        <v>12657684</v>
      </c>
      <c r="H125" s="255">
        <v>0</v>
      </c>
      <c r="I125" s="255">
        <v>12657684</v>
      </c>
      <c r="J125" s="234" t="s">
        <v>20</v>
      </c>
      <c r="K125" s="253">
        <v>44377</v>
      </c>
      <c r="L125" s="96" t="s">
        <v>12</v>
      </c>
      <c r="M125" s="234" t="s">
        <v>2526</v>
      </c>
      <c r="N125" s="227" t="s">
        <v>11</v>
      </c>
      <c r="O125" s="227" t="s">
        <v>2700</v>
      </c>
      <c r="P125" s="171"/>
      <c r="Q125" s="171"/>
      <c r="R125" s="171"/>
      <c r="S125" s="171"/>
      <c r="T125" s="171"/>
      <c r="U125" s="171"/>
      <c r="V125" s="171"/>
      <c r="W125" s="171"/>
      <c r="X125" s="171"/>
    </row>
    <row r="126" spans="2:24" ht="26.4" x14ac:dyDescent="0.3">
      <c r="B126" s="96">
        <f t="shared" si="1"/>
        <v>120</v>
      </c>
      <c r="C126" s="227" t="s">
        <v>19</v>
      </c>
      <c r="D126" s="227" t="s">
        <v>2507</v>
      </c>
      <c r="E126" s="234" t="s">
        <v>2508</v>
      </c>
      <c r="F126" s="275" t="s">
        <v>2479</v>
      </c>
      <c r="G126" s="255">
        <v>9616032</v>
      </c>
      <c r="H126" s="255">
        <v>9616032</v>
      </c>
      <c r="I126" s="255">
        <v>19232064</v>
      </c>
      <c r="J126" s="234" t="s">
        <v>20</v>
      </c>
      <c r="K126" s="253">
        <v>44561</v>
      </c>
      <c r="L126" s="96" t="s">
        <v>12</v>
      </c>
      <c r="M126" s="234" t="s">
        <v>2509</v>
      </c>
      <c r="N126" s="227" t="s">
        <v>11</v>
      </c>
      <c r="O126" s="227" t="s">
        <v>2700</v>
      </c>
      <c r="P126" s="171"/>
      <c r="Q126" s="171"/>
      <c r="R126" s="171"/>
      <c r="S126" s="171"/>
      <c r="T126" s="171"/>
      <c r="U126" s="171"/>
      <c r="V126" s="171"/>
      <c r="W126" s="171"/>
      <c r="X126" s="171"/>
    </row>
    <row r="127" spans="2:24" ht="26.4" x14ac:dyDescent="0.3">
      <c r="B127" s="96">
        <f t="shared" si="1"/>
        <v>121</v>
      </c>
      <c r="C127" s="227" t="s">
        <v>19</v>
      </c>
      <c r="D127" s="227" t="s">
        <v>2497</v>
      </c>
      <c r="E127" s="234" t="s">
        <v>2498</v>
      </c>
      <c r="F127" s="275" t="s">
        <v>2479</v>
      </c>
      <c r="G127" s="255">
        <v>12657684</v>
      </c>
      <c r="H127" s="255">
        <v>0</v>
      </c>
      <c r="I127" s="255">
        <v>12657684</v>
      </c>
      <c r="J127" s="234" t="s">
        <v>20</v>
      </c>
      <c r="K127" s="253">
        <v>44377</v>
      </c>
      <c r="L127" s="96" t="s">
        <v>12</v>
      </c>
      <c r="M127" s="234" t="s">
        <v>2499</v>
      </c>
      <c r="N127" s="227" t="s">
        <v>11</v>
      </c>
      <c r="O127" s="227" t="s">
        <v>2700</v>
      </c>
      <c r="P127" s="171"/>
      <c r="Q127" s="171"/>
      <c r="R127" s="171"/>
      <c r="S127" s="171"/>
      <c r="T127" s="171"/>
      <c r="U127" s="171"/>
      <c r="V127" s="171"/>
      <c r="W127" s="171"/>
      <c r="X127" s="171"/>
    </row>
    <row r="128" spans="2:24" ht="26.4" x14ac:dyDescent="0.3">
      <c r="B128" s="96">
        <f t="shared" si="1"/>
        <v>122</v>
      </c>
      <c r="C128" s="227" t="s">
        <v>19</v>
      </c>
      <c r="D128" s="227" t="s">
        <v>2493</v>
      </c>
      <c r="E128" s="234" t="s">
        <v>2494</v>
      </c>
      <c r="F128" s="275" t="s">
        <v>2495</v>
      </c>
      <c r="G128" s="255">
        <v>33000000</v>
      </c>
      <c r="H128" s="255">
        <v>0</v>
      </c>
      <c r="I128" s="255">
        <v>33000000</v>
      </c>
      <c r="J128" s="234" t="s">
        <v>20</v>
      </c>
      <c r="K128" s="253">
        <v>44377</v>
      </c>
      <c r="L128" s="96" t="s">
        <v>12</v>
      </c>
      <c r="M128" s="234" t="s">
        <v>2496</v>
      </c>
      <c r="N128" s="227" t="s">
        <v>11</v>
      </c>
      <c r="O128" s="227" t="s">
        <v>2700</v>
      </c>
      <c r="P128" s="171"/>
      <c r="Q128" s="171"/>
      <c r="R128" s="171"/>
      <c r="S128" s="171"/>
      <c r="T128" s="171"/>
      <c r="U128" s="171"/>
      <c r="V128" s="171"/>
      <c r="W128" s="171"/>
      <c r="X128" s="171"/>
    </row>
    <row r="129" spans="2:24" ht="26.4" x14ac:dyDescent="0.3">
      <c r="B129" s="96">
        <f t="shared" si="1"/>
        <v>123</v>
      </c>
      <c r="C129" s="227" t="s">
        <v>19</v>
      </c>
      <c r="D129" s="227" t="s">
        <v>2541</v>
      </c>
      <c r="E129" s="234" t="s">
        <v>2542</v>
      </c>
      <c r="F129" s="275" t="s">
        <v>2495</v>
      </c>
      <c r="G129" s="255">
        <v>28800000</v>
      </c>
      <c r="H129" s="255">
        <v>28800000</v>
      </c>
      <c r="I129" s="255">
        <v>57600000</v>
      </c>
      <c r="J129" s="234" t="s">
        <v>20</v>
      </c>
      <c r="K129" s="253">
        <v>44561</v>
      </c>
      <c r="L129" s="96" t="s">
        <v>12</v>
      </c>
      <c r="M129" s="234" t="s">
        <v>2543</v>
      </c>
      <c r="N129" s="227" t="s">
        <v>11</v>
      </c>
      <c r="O129" s="227" t="s">
        <v>2700</v>
      </c>
      <c r="P129" s="171"/>
      <c r="Q129" s="171"/>
      <c r="R129" s="171"/>
      <c r="S129" s="171"/>
      <c r="T129" s="171"/>
      <c r="U129" s="171"/>
      <c r="V129" s="171"/>
      <c r="W129" s="171"/>
      <c r="X129" s="171"/>
    </row>
    <row r="130" spans="2:24" ht="26.4" x14ac:dyDescent="0.3">
      <c r="B130" s="96">
        <f t="shared" si="1"/>
        <v>124</v>
      </c>
      <c r="C130" s="227" t="s">
        <v>19</v>
      </c>
      <c r="D130" s="227" t="s">
        <v>2531</v>
      </c>
      <c r="E130" s="234" t="s">
        <v>2532</v>
      </c>
      <c r="F130" s="275" t="s">
        <v>2495</v>
      </c>
      <c r="G130" s="255">
        <v>33000000</v>
      </c>
      <c r="H130" s="255">
        <v>33000000</v>
      </c>
      <c r="I130" s="255">
        <v>66000000</v>
      </c>
      <c r="J130" s="234" t="s">
        <v>20</v>
      </c>
      <c r="K130" s="253">
        <v>44561</v>
      </c>
      <c r="L130" s="96" t="s">
        <v>12</v>
      </c>
      <c r="M130" s="234" t="s">
        <v>2533</v>
      </c>
      <c r="N130" s="227" t="s">
        <v>11</v>
      </c>
      <c r="O130" s="227" t="s">
        <v>2700</v>
      </c>
      <c r="P130" s="171"/>
      <c r="Q130" s="171"/>
      <c r="R130" s="171"/>
      <c r="S130" s="171"/>
      <c r="T130" s="171"/>
      <c r="U130" s="171"/>
      <c r="V130" s="171"/>
      <c r="W130" s="171"/>
      <c r="X130" s="171"/>
    </row>
    <row r="131" spans="2:24" ht="52.8" x14ac:dyDescent="0.3">
      <c r="B131" s="96">
        <f t="shared" si="1"/>
        <v>125</v>
      </c>
      <c r="C131" s="227" t="s">
        <v>19</v>
      </c>
      <c r="D131" s="227" t="s">
        <v>2485</v>
      </c>
      <c r="E131" s="234" t="s">
        <v>2486</v>
      </c>
      <c r="F131" s="275" t="s">
        <v>2487</v>
      </c>
      <c r="G131" s="255">
        <v>28800000</v>
      </c>
      <c r="H131" s="255">
        <v>28800000</v>
      </c>
      <c r="I131" s="255">
        <v>57600000</v>
      </c>
      <c r="J131" s="234" t="s">
        <v>20</v>
      </c>
      <c r="K131" s="253">
        <v>44561</v>
      </c>
      <c r="L131" s="96" t="s">
        <v>12</v>
      </c>
      <c r="M131" s="234" t="s">
        <v>2488</v>
      </c>
      <c r="N131" s="227" t="s">
        <v>11</v>
      </c>
      <c r="O131" s="227" t="s">
        <v>2700</v>
      </c>
      <c r="P131" s="171"/>
      <c r="Q131" s="171"/>
      <c r="R131" s="171"/>
      <c r="S131" s="171"/>
      <c r="T131" s="171"/>
      <c r="U131" s="171"/>
      <c r="V131" s="171"/>
      <c r="W131" s="171"/>
      <c r="X131" s="171"/>
    </row>
    <row r="132" spans="2:24" ht="26.4" x14ac:dyDescent="0.3">
      <c r="B132" s="96">
        <f t="shared" si="1"/>
        <v>126</v>
      </c>
      <c r="C132" s="227" t="s">
        <v>19</v>
      </c>
      <c r="D132" s="227" t="s">
        <v>2489</v>
      </c>
      <c r="E132" s="234" t="s">
        <v>2490</v>
      </c>
      <c r="F132" s="275" t="s">
        <v>2491</v>
      </c>
      <c r="G132" s="255">
        <v>12600000</v>
      </c>
      <c r="H132" s="255">
        <v>12600000</v>
      </c>
      <c r="I132" s="255">
        <v>25200000</v>
      </c>
      <c r="J132" s="234" t="s">
        <v>20</v>
      </c>
      <c r="K132" s="253">
        <v>44561</v>
      </c>
      <c r="L132" s="96" t="s">
        <v>12</v>
      </c>
      <c r="M132" s="234" t="s">
        <v>2492</v>
      </c>
      <c r="N132" s="227" t="s">
        <v>11</v>
      </c>
      <c r="O132" s="227" t="s">
        <v>2700</v>
      </c>
      <c r="P132" s="171"/>
      <c r="Q132" s="171"/>
      <c r="R132" s="171"/>
      <c r="S132" s="171"/>
      <c r="T132" s="171"/>
      <c r="U132" s="171"/>
      <c r="V132" s="171"/>
      <c r="W132" s="171"/>
      <c r="X132" s="171"/>
    </row>
    <row r="133" spans="2:24" ht="52.8" x14ac:dyDescent="0.3">
      <c r="B133" s="96">
        <f t="shared" si="1"/>
        <v>127</v>
      </c>
      <c r="C133" s="227" t="s">
        <v>19</v>
      </c>
      <c r="D133" s="227" t="s">
        <v>2538</v>
      </c>
      <c r="E133" s="234" t="s">
        <v>2539</v>
      </c>
      <c r="F133" s="275" t="s">
        <v>2475</v>
      </c>
      <c r="G133" s="255">
        <v>20280330</v>
      </c>
      <c r="H133" s="255">
        <v>20280330</v>
      </c>
      <c r="I133" s="255">
        <v>40560660</v>
      </c>
      <c r="J133" s="234" t="s">
        <v>20</v>
      </c>
      <c r="K133" s="253">
        <v>44377</v>
      </c>
      <c r="L133" s="96" t="s">
        <v>12</v>
      </c>
      <c r="M133" s="234" t="s">
        <v>2540</v>
      </c>
      <c r="N133" s="227" t="s">
        <v>11</v>
      </c>
      <c r="O133" s="227" t="s">
        <v>2700</v>
      </c>
      <c r="P133" s="171"/>
      <c r="Q133" s="171"/>
      <c r="R133" s="171"/>
      <c r="S133" s="171"/>
      <c r="T133" s="171"/>
      <c r="U133" s="171"/>
      <c r="V133" s="171"/>
      <c r="W133" s="171"/>
      <c r="X133" s="171"/>
    </row>
    <row r="134" spans="2:24" ht="52.8" x14ac:dyDescent="0.3">
      <c r="B134" s="96">
        <f t="shared" si="1"/>
        <v>128</v>
      </c>
      <c r="C134" s="227" t="s">
        <v>19</v>
      </c>
      <c r="D134" s="227" t="s">
        <v>2571</v>
      </c>
      <c r="E134" s="234" t="s">
        <v>2572</v>
      </c>
      <c r="F134" s="275" t="s">
        <v>2475</v>
      </c>
      <c r="G134" s="255">
        <v>21600000</v>
      </c>
      <c r="H134" s="255">
        <v>28800000</v>
      </c>
      <c r="I134" s="255">
        <v>50400000</v>
      </c>
      <c r="J134" s="234" t="s">
        <v>20</v>
      </c>
      <c r="K134" s="253">
        <v>44561</v>
      </c>
      <c r="L134" s="96" t="s">
        <v>12</v>
      </c>
      <c r="M134" s="234" t="s">
        <v>2573</v>
      </c>
      <c r="N134" s="227" t="s">
        <v>11</v>
      </c>
      <c r="O134" s="227" t="s">
        <v>2700</v>
      </c>
      <c r="P134" s="171"/>
      <c r="Q134" s="171"/>
      <c r="R134" s="171"/>
      <c r="S134" s="171"/>
      <c r="T134" s="171"/>
      <c r="U134" s="171"/>
      <c r="V134" s="171"/>
      <c r="W134" s="171"/>
      <c r="X134" s="171"/>
    </row>
    <row r="135" spans="2:24" ht="52.8" x14ac:dyDescent="0.3">
      <c r="B135" s="96">
        <f t="shared" si="1"/>
        <v>129</v>
      </c>
      <c r="C135" s="227" t="s">
        <v>19</v>
      </c>
      <c r="D135" s="227" t="s">
        <v>2548</v>
      </c>
      <c r="E135" s="234" t="s">
        <v>2549</v>
      </c>
      <c r="F135" s="275" t="s">
        <v>2550</v>
      </c>
      <c r="G135" s="255">
        <v>33000000</v>
      </c>
      <c r="H135" s="255">
        <v>33000000</v>
      </c>
      <c r="I135" s="255">
        <v>66000000</v>
      </c>
      <c r="J135" s="234" t="s">
        <v>20</v>
      </c>
      <c r="K135" s="253">
        <v>44561</v>
      </c>
      <c r="L135" s="96" t="s">
        <v>12</v>
      </c>
      <c r="M135" s="234" t="s">
        <v>2551</v>
      </c>
      <c r="N135" s="227" t="s">
        <v>11</v>
      </c>
      <c r="O135" s="227" t="s">
        <v>2700</v>
      </c>
      <c r="P135" s="171"/>
      <c r="Q135" s="171"/>
      <c r="R135" s="171"/>
      <c r="S135" s="171"/>
      <c r="T135" s="171"/>
      <c r="U135" s="171"/>
      <c r="V135" s="171"/>
      <c r="W135" s="171"/>
      <c r="X135" s="171"/>
    </row>
    <row r="136" spans="2:24" ht="26.4" x14ac:dyDescent="0.3">
      <c r="B136" s="96">
        <f t="shared" si="1"/>
        <v>130</v>
      </c>
      <c r="C136" s="227" t="s">
        <v>19</v>
      </c>
      <c r="D136" s="227" t="s">
        <v>2514</v>
      </c>
      <c r="E136" s="234" t="s">
        <v>2515</v>
      </c>
      <c r="F136" s="275" t="s">
        <v>2491</v>
      </c>
      <c r="G136" s="255">
        <v>12600000</v>
      </c>
      <c r="H136" s="255">
        <v>12600000</v>
      </c>
      <c r="I136" s="255">
        <v>25200000</v>
      </c>
      <c r="J136" s="234" t="s">
        <v>20</v>
      </c>
      <c r="K136" s="253">
        <v>44561</v>
      </c>
      <c r="L136" s="96" t="s">
        <v>12</v>
      </c>
      <c r="M136" s="234" t="s">
        <v>2516</v>
      </c>
      <c r="N136" s="227" t="s">
        <v>11</v>
      </c>
      <c r="O136" s="227" t="s">
        <v>2700</v>
      </c>
      <c r="P136" s="171"/>
      <c r="Q136" s="171"/>
      <c r="R136" s="171"/>
      <c r="S136" s="171"/>
      <c r="T136" s="171"/>
      <c r="U136" s="171"/>
      <c r="V136" s="171"/>
      <c r="W136" s="171"/>
      <c r="X136" s="171"/>
    </row>
    <row r="137" spans="2:24" ht="52.8" x14ac:dyDescent="0.3">
      <c r="B137" s="96">
        <f t="shared" ref="B137:B200" si="2">+B136+1</f>
        <v>131</v>
      </c>
      <c r="C137" s="227" t="s">
        <v>19</v>
      </c>
      <c r="D137" s="227" t="s">
        <v>2473</v>
      </c>
      <c r="E137" s="234" t="s">
        <v>2474</v>
      </c>
      <c r="F137" s="275" t="s">
        <v>2475</v>
      </c>
      <c r="G137" s="255">
        <v>33000000</v>
      </c>
      <c r="H137" s="255">
        <v>0</v>
      </c>
      <c r="I137" s="255">
        <v>33000000</v>
      </c>
      <c r="J137" s="234" t="s">
        <v>20</v>
      </c>
      <c r="K137" s="253">
        <v>44377</v>
      </c>
      <c r="L137" s="96" t="s">
        <v>12</v>
      </c>
      <c r="M137" s="234" t="s">
        <v>2476</v>
      </c>
      <c r="N137" s="227" t="s">
        <v>11</v>
      </c>
      <c r="O137" s="227" t="s">
        <v>2700</v>
      </c>
      <c r="P137" s="171"/>
      <c r="Q137" s="171"/>
      <c r="R137" s="171"/>
      <c r="S137" s="171"/>
      <c r="T137" s="171"/>
      <c r="U137" s="171"/>
      <c r="V137" s="171"/>
      <c r="W137" s="171"/>
      <c r="X137" s="171"/>
    </row>
    <row r="138" spans="2:24" ht="52.8" x14ac:dyDescent="0.3">
      <c r="B138" s="96">
        <f t="shared" si="2"/>
        <v>132</v>
      </c>
      <c r="C138" s="227" t="s">
        <v>19</v>
      </c>
      <c r="D138" s="227" t="s">
        <v>2517</v>
      </c>
      <c r="E138" s="234" t="s">
        <v>2518</v>
      </c>
      <c r="F138" s="275" t="s">
        <v>2475</v>
      </c>
      <c r="G138" s="255">
        <v>33000000</v>
      </c>
      <c r="H138" s="255">
        <v>33000000</v>
      </c>
      <c r="I138" s="255">
        <v>66000000</v>
      </c>
      <c r="J138" s="234" t="s">
        <v>20</v>
      </c>
      <c r="K138" s="253">
        <v>44561</v>
      </c>
      <c r="L138" s="96" t="s">
        <v>12</v>
      </c>
      <c r="M138" s="234" t="s">
        <v>2519</v>
      </c>
      <c r="N138" s="227" t="s">
        <v>11</v>
      </c>
      <c r="O138" s="227" t="s">
        <v>2700</v>
      </c>
      <c r="P138" s="171"/>
      <c r="Q138" s="171"/>
      <c r="R138" s="171"/>
      <c r="S138" s="171"/>
      <c r="T138" s="171"/>
      <c r="U138" s="171"/>
      <c r="V138" s="171"/>
      <c r="W138" s="171"/>
      <c r="X138" s="171"/>
    </row>
    <row r="139" spans="2:24" ht="52.8" x14ac:dyDescent="0.3">
      <c r="B139" s="96">
        <f t="shared" si="2"/>
        <v>133</v>
      </c>
      <c r="C139" s="227" t="s">
        <v>19</v>
      </c>
      <c r="D139" s="227" t="s">
        <v>2574</v>
      </c>
      <c r="E139" s="234" t="s">
        <v>2575</v>
      </c>
      <c r="F139" s="275" t="s">
        <v>2475</v>
      </c>
      <c r="G139" s="255">
        <v>17100000</v>
      </c>
      <c r="H139" s="255">
        <v>0</v>
      </c>
      <c r="I139" s="255">
        <v>17100000</v>
      </c>
      <c r="J139" s="234" t="s">
        <v>20</v>
      </c>
      <c r="K139" s="253">
        <v>44377</v>
      </c>
      <c r="L139" s="96" t="s">
        <v>12</v>
      </c>
      <c r="M139" s="234" t="s">
        <v>2576</v>
      </c>
      <c r="N139" s="227" t="s">
        <v>11</v>
      </c>
      <c r="O139" s="227" t="s">
        <v>2700</v>
      </c>
      <c r="P139" s="171"/>
      <c r="Q139" s="171"/>
      <c r="R139" s="171"/>
      <c r="S139" s="171"/>
      <c r="T139" s="171"/>
      <c r="U139" s="171"/>
      <c r="V139" s="171"/>
      <c r="W139" s="171"/>
      <c r="X139" s="171"/>
    </row>
    <row r="140" spans="2:24" ht="52.8" x14ac:dyDescent="0.3">
      <c r="B140" s="96">
        <f t="shared" si="2"/>
        <v>134</v>
      </c>
      <c r="C140" s="227" t="s">
        <v>19</v>
      </c>
      <c r="D140" s="227" t="s">
        <v>2520</v>
      </c>
      <c r="E140" s="234" t="s">
        <v>2521</v>
      </c>
      <c r="F140" s="275" t="s">
        <v>2522</v>
      </c>
      <c r="G140" s="255">
        <v>28800000</v>
      </c>
      <c r="H140" s="255">
        <v>28800000</v>
      </c>
      <c r="I140" s="255">
        <v>57600000</v>
      </c>
      <c r="J140" s="234" t="s">
        <v>20</v>
      </c>
      <c r="K140" s="253">
        <v>44561</v>
      </c>
      <c r="L140" s="96" t="s">
        <v>12</v>
      </c>
      <c r="M140" s="234" t="s">
        <v>2523</v>
      </c>
      <c r="N140" s="227" t="s">
        <v>11</v>
      </c>
      <c r="O140" s="227" t="s">
        <v>2700</v>
      </c>
      <c r="P140" s="171"/>
      <c r="Q140" s="171"/>
      <c r="R140" s="171"/>
      <c r="S140" s="171"/>
      <c r="T140" s="171"/>
      <c r="U140" s="171"/>
      <c r="V140" s="171"/>
      <c r="W140" s="171"/>
      <c r="X140" s="171"/>
    </row>
    <row r="141" spans="2:24" ht="26.4" x14ac:dyDescent="0.3">
      <c r="B141" s="96">
        <f t="shared" si="2"/>
        <v>135</v>
      </c>
      <c r="C141" s="227" t="s">
        <v>19</v>
      </c>
      <c r="D141" s="227" t="s">
        <v>2559</v>
      </c>
      <c r="E141" s="234" t="s">
        <v>2560</v>
      </c>
      <c r="F141" s="275" t="s">
        <v>2479</v>
      </c>
      <c r="G141" s="255">
        <v>8814696</v>
      </c>
      <c r="H141" s="255">
        <v>0</v>
      </c>
      <c r="I141" s="255">
        <v>8814696</v>
      </c>
      <c r="J141" s="234" t="s">
        <v>20</v>
      </c>
      <c r="K141" s="253">
        <v>44377</v>
      </c>
      <c r="L141" s="96" t="s">
        <v>12</v>
      </c>
      <c r="M141" s="234" t="s">
        <v>2561</v>
      </c>
      <c r="N141" s="227" t="s">
        <v>11</v>
      </c>
      <c r="O141" s="227" t="s">
        <v>2700</v>
      </c>
      <c r="P141" s="171"/>
      <c r="Q141" s="171"/>
      <c r="R141" s="171"/>
      <c r="S141" s="171"/>
      <c r="T141" s="171"/>
      <c r="U141" s="171"/>
      <c r="V141" s="171"/>
      <c r="W141" s="171"/>
      <c r="X141" s="171"/>
    </row>
    <row r="142" spans="2:24" ht="26.4" x14ac:dyDescent="0.3">
      <c r="B142" s="96">
        <f t="shared" si="2"/>
        <v>136</v>
      </c>
      <c r="C142" s="227" t="s">
        <v>19</v>
      </c>
      <c r="D142" s="227" t="s">
        <v>2562</v>
      </c>
      <c r="E142" s="234" t="s">
        <v>2563</v>
      </c>
      <c r="F142" s="275" t="s">
        <v>2479</v>
      </c>
      <c r="G142" s="255">
        <v>8814696</v>
      </c>
      <c r="H142" s="255">
        <v>0</v>
      </c>
      <c r="I142" s="255">
        <v>8814696</v>
      </c>
      <c r="J142" s="234" t="s">
        <v>20</v>
      </c>
      <c r="K142" s="253">
        <v>44377</v>
      </c>
      <c r="L142" s="96" t="s">
        <v>12</v>
      </c>
      <c r="M142" s="234" t="s">
        <v>2564</v>
      </c>
      <c r="N142" s="227" t="s">
        <v>11</v>
      </c>
      <c r="O142" s="227" t="s">
        <v>2700</v>
      </c>
      <c r="P142" s="171"/>
      <c r="Q142" s="171"/>
      <c r="R142" s="171"/>
      <c r="S142" s="171"/>
      <c r="T142" s="171"/>
      <c r="U142" s="171"/>
      <c r="V142" s="171"/>
      <c r="W142" s="171"/>
      <c r="X142" s="171"/>
    </row>
    <row r="143" spans="2:24" ht="26.4" x14ac:dyDescent="0.3">
      <c r="B143" s="96">
        <f t="shared" si="2"/>
        <v>137</v>
      </c>
      <c r="C143" s="227" t="s">
        <v>19</v>
      </c>
      <c r="D143" s="227" t="s">
        <v>2565</v>
      </c>
      <c r="E143" s="234" t="s">
        <v>2566</v>
      </c>
      <c r="F143" s="275" t="s">
        <v>2479</v>
      </c>
      <c r="G143" s="255">
        <v>8814696</v>
      </c>
      <c r="H143" s="255">
        <v>0</v>
      </c>
      <c r="I143" s="255">
        <v>8814696</v>
      </c>
      <c r="J143" s="234" t="s">
        <v>20</v>
      </c>
      <c r="K143" s="253">
        <v>44377</v>
      </c>
      <c r="L143" s="96" t="s">
        <v>12</v>
      </c>
      <c r="M143" s="234" t="s">
        <v>2567</v>
      </c>
      <c r="N143" s="227" t="s">
        <v>11</v>
      </c>
      <c r="O143" s="227" t="s">
        <v>2700</v>
      </c>
      <c r="P143" s="171"/>
      <c r="Q143" s="171"/>
      <c r="R143" s="171"/>
      <c r="S143" s="171"/>
      <c r="T143" s="171"/>
      <c r="U143" s="171"/>
      <c r="V143" s="171"/>
      <c r="W143" s="171"/>
      <c r="X143" s="171"/>
    </row>
    <row r="144" spans="2:24" ht="39.6" x14ac:dyDescent="0.3">
      <c r="B144" s="96">
        <f t="shared" si="2"/>
        <v>138</v>
      </c>
      <c r="C144" s="227" t="s">
        <v>19</v>
      </c>
      <c r="D144" s="227" t="s">
        <v>2555</v>
      </c>
      <c r="E144" s="234" t="s">
        <v>2556</v>
      </c>
      <c r="F144" s="275" t="s">
        <v>2557</v>
      </c>
      <c r="G144" s="255">
        <v>90820800</v>
      </c>
      <c r="H144" s="255">
        <v>75684000</v>
      </c>
      <c r="I144" s="255">
        <v>166504800</v>
      </c>
      <c r="J144" s="234" t="s">
        <v>20</v>
      </c>
      <c r="K144" s="253">
        <v>44561</v>
      </c>
      <c r="L144" s="96" t="s">
        <v>2004</v>
      </c>
      <c r="M144" s="234" t="s">
        <v>2558</v>
      </c>
      <c r="N144" s="227" t="s">
        <v>11</v>
      </c>
      <c r="O144" s="227" t="s">
        <v>2700</v>
      </c>
      <c r="P144" s="171"/>
      <c r="Q144" s="171"/>
      <c r="R144" s="171"/>
      <c r="S144" s="171"/>
      <c r="T144" s="171"/>
      <c r="U144" s="171"/>
      <c r="V144" s="171"/>
      <c r="W144" s="171"/>
      <c r="X144" s="171"/>
    </row>
    <row r="145" spans="2:24" ht="26.4" x14ac:dyDescent="0.3">
      <c r="B145" s="96">
        <f t="shared" si="2"/>
        <v>139</v>
      </c>
      <c r="C145" s="227" t="s">
        <v>19</v>
      </c>
      <c r="D145" s="227" t="s">
        <v>2568</v>
      </c>
      <c r="E145" s="234" t="s">
        <v>2569</v>
      </c>
      <c r="F145" s="275" t="s">
        <v>2452</v>
      </c>
      <c r="G145" s="255">
        <v>27789865</v>
      </c>
      <c r="H145" s="255">
        <v>33347838</v>
      </c>
      <c r="I145" s="255">
        <v>61137703</v>
      </c>
      <c r="J145" s="234" t="s">
        <v>20</v>
      </c>
      <c r="K145" s="253">
        <v>44561</v>
      </c>
      <c r="L145" s="96" t="s">
        <v>12</v>
      </c>
      <c r="M145" s="234" t="s">
        <v>2570</v>
      </c>
      <c r="N145" s="227" t="s">
        <v>11</v>
      </c>
      <c r="O145" s="227" t="s">
        <v>2700</v>
      </c>
      <c r="P145" s="171"/>
      <c r="Q145" s="171"/>
      <c r="R145" s="171"/>
      <c r="S145" s="171"/>
      <c r="T145" s="171"/>
      <c r="U145" s="171"/>
      <c r="V145" s="171"/>
      <c r="W145" s="171"/>
      <c r="X145" s="171"/>
    </row>
    <row r="146" spans="2:24" ht="26.4" x14ac:dyDescent="0.3">
      <c r="B146" s="96">
        <f t="shared" si="2"/>
        <v>140</v>
      </c>
      <c r="C146" s="227" t="s">
        <v>19</v>
      </c>
      <c r="D146" s="227" t="s">
        <v>2583</v>
      </c>
      <c r="E146" s="234" t="s">
        <v>2584</v>
      </c>
      <c r="F146" s="275" t="s">
        <v>2585</v>
      </c>
      <c r="G146" s="255">
        <v>7212024</v>
      </c>
      <c r="H146" s="255">
        <v>0</v>
      </c>
      <c r="I146" s="255">
        <v>7212024</v>
      </c>
      <c r="J146" s="234" t="s">
        <v>20</v>
      </c>
      <c r="K146" s="253">
        <v>44377</v>
      </c>
      <c r="L146" s="96" t="s">
        <v>12</v>
      </c>
      <c r="M146" s="234" t="s">
        <v>2586</v>
      </c>
      <c r="N146" s="227" t="s">
        <v>11</v>
      </c>
      <c r="O146" s="227" t="s">
        <v>2700</v>
      </c>
      <c r="P146" s="171"/>
      <c r="Q146" s="171"/>
      <c r="R146" s="171"/>
      <c r="S146" s="171"/>
      <c r="T146" s="171"/>
      <c r="U146" s="171"/>
      <c r="V146" s="171"/>
      <c r="W146" s="171"/>
      <c r="X146" s="171"/>
    </row>
    <row r="147" spans="2:24" ht="26.4" x14ac:dyDescent="0.3">
      <c r="B147" s="96">
        <f t="shared" si="2"/>
        <v>141</v>
      </c>
      <c r="C147" s="227" t="s">
        <v>19</v>
      </c>
      <c r="D147" s="227" t="s">
        <v>2603</v>
      </c>
      <c r="E147" s="234" t="s">
        <v>2604</v>
      </c>
      <c r="F147" s="275" t="s">
        <v>2585</v>
      </c>
      <c r="G147" s="255">
        <v>6328842</v>
      </c>
      <c r="H147" s="255">
        <v>0</v>
      </c>
      <c r="I147" s="255">
        <v>6328842</v>
      </c>
      <c r="J147" s="234" t="s">
        <v>20</v>
      </c>
      <c r="K147" s="253">
        <v>44377</v>
      </c>
      <c r="L147" s="96" t="s">
        <v>12</v>
      </c>
      <c r="M147" s="234" t="s">
        <v>2605</v>
      </c>
      <c r="N147" s="227" t="s">
        <v>11</v>
      </c>
      <c r="O147" s="227" t="s">
        <v>2700</v>
      </c>
      <c r="P147" s="171"/>
      <c r="Q147" s="171"/>
      <c r="R147" s="171"/>
      <c r="S147" s="171"/>
      <c r="T147" s="171"/>
      <c r="U147" s="171"/>
      <c r="V147" s="171"/>
      <c r="W147" s="171"/>
      <c r="X147" s="171"/>
    </row>
    <row r="148" spans="2:24" ht="52.8" x14ac:dyDescent="0.3">
      <c r="B148" s="96">
        <f t="shared" si="2"/>
        <v>142</v>
      </c>
      <c r="C148" s="227" t="s">
        <v>19</v>
      </c>
      <c r="D148" s="227" t="s">
        <v>2577</v>
      </c>
      <c r="E148" s="234" t="s">
        <v>2578</v>
      </c>
      <c r="F148" s="275" t="s">
        <v>2475</v>
      </c>
      <c r="G148" s="255">
        <v>21600000</v>
      </c>
      <c r="H148" s="255">
        <v>0</v>
      </c>
      <c r="I148" s="255">
        <v>21600000</v>
      </c>
      <c r="J148" s="234" t="s">
        <v>20</v>
      </c>
      <c r="K148" s="253">
        <v>44377</v>
      </c>
      <c r="L148" s="96" t="s">
        <v>12</v>
      </c>
      <c r="M148" s="234" t="s">
        <v>2579</v>
      </c>
      <c r="N148" s="227" t="s">
        <v>11</v>
      </c>
      <c r="O148" s="227" t="s">
        <v>2700</v>
      </c>
      <c r="P148" s="171"/>
      <c r="Q148" s="171"/>
      <c r="R148" s="171"/>
      <c r="S148" s="171"/>
      <c r="T148" s="171"/>
      <c r="U148" s="171"/>
      <c r="V148" s="171"/>
      <c r="W148" s="171"/>
      <c r="X148" s="171"/>
    </row>
    <row r="149" spans="2:24" ht="52.8" x14ac:dyDescent="0.3">
      <c r="B149" s="96">
        <f t="shared" si="2"/>
        <v>143</v>
      </c>
      <c r="C149" s="227" t="s">
        <v>19</v>
      </c>
      <c r="D149" s="227" t="s">
        <v>2580</v>
      </c>
      <c r="E149" s="234" t="s">
        <v>2581</v>
      </c>
      <c r="F149" s="275" t="s">
        <v>2475</v>
      </c>
      <c r="G149" s="255">
        <v>21600000</v>
      </c>
      <c r="H149" s="255">
        <v>26400000</v>
      </c>
      <c r="I149" s="255">
        <v>48000000</v>
      </c>
      <c r="J149" s="234" t="s">
        <v>20</v>
      </c>
      <c r="K149" s="253">
        <v>44545</v>
      </c>
      <c r="L149" s="96" t="s">
        <v>12</v>
      </c>
      <c r="M149" s="234" t="s">
        <v>2582</v>
      </c>
      <c r="N149" s="227" t="s">
        <v>11</v>
      </c>
      <c r="O149" s="227" t="s">
        <v>2700</v>
      </c>
      <c r="P149" s="171"/>
      <c r="Q149" s="171"/>
      <c r="R149" s="171"/>
      <c r="S149" s="171"/>
      <c r="T149" s="171"/>
      <c r="U149" s="171"/>
      <c r="V149" s="171"/>
      <c r="W149" s="171"/>
      <c r="X149" s="171"/>
    </row>
    <row r="150" spans="2:24" ht="39.6" x14ac:dyDescent="0.3">
      <c r="B150" s="96">
        <f t="shared" si="2"/>
        <v>144</v>
      </c>
      <c r="C150" s="227" t="s">
        <v>19</v>
      </c>
      <c r="D150" s="227" t="s">
        <v>2587</v>
      </c>
      <c r="E150" s="234" t="s">
        <v>2588</v>
      </c>
      <c r="F150" s="275" t="s">
        <v>2589</v>
      </c>
      <c r="G150" s="255">
        <v>261320000</v>
      </c>
      <c r="H150" s="255">
        <v>78400000</v>
      </c>
      <c r="I150" s="255">
        <v>339720000</v>
      </c>
      <c r="J150" s="234" t="s">
        <v>20</v>
      </c>
      <c r="K150" s="253">
        <v>44561</v>
      </c>
      <c r="L150" s="96" t="s">
        <v>2004</v>
      </c>
      <c r="M150" s="234" t="s">
        <v>2590</v>
      </c>
      <c r="N150" s="227" t="s">
        <v>11</v>
      </c>
      <c r="O150" s="227" t="s">
        <v>2700</v>
      </c>
      <c r="P150" s="171"/>
      <c r="Q150" s="171"/>
      <c r="R150" s="171"/>
      <c r="S150" s="171"/>
      <c r="T150" s="171"/>
      <c r="U150" s="171"/>
      <c r="V150" s="171"/>
      <c r="W150" s="171"/>
      <c r="X150" s="171"/>
    </row>
    <row r="151" spans="2:24" ht="66" x14ac:dyDescent="0.3">
      <c r="B151" s="96">
        <f t="shared" si="2"/>
        <v>145</v>
      </c>
      <c r="C151" s="227" t="s">
        <v>19</v>
      </c>
      <c r="D151" s="227" t="s">
        <v>2599</v>
      </c>
      <c r="E151" s="234" t="s">
        <v>2600</v>
      </c>
      <c r="F151" s="275" t="s">
        <v>2601</v>
      </c>
      <c r="G151" s="255">
        <v>19635000</v>
      </c>
      <c r="H151" s="255">
        <v>0</v>
      </c>
      <c r="I151" s="255">
        <v>19635000</v>
      </c>
      <c r="J151" s="234" t="s">
        <v>20</v>
      </c>
      <c r="K151" s="253">
        <v>44561</v>
      </c>
      <c r="L151" s="96" t="s">
        <v>12</v>
      </c>
      <c r="M151" s="234" t="s">
        <v>2602</v>
      </c>
      <c r="N151" s="227" t="s">
        <v>11</v>
      </c>
      <c r="O151" s="227" t="s">
        <v>2700</v>
      </c>
      <c r="P151" s="171"/>
      <c r="Q151" s="171"/>
      <c r="R151" s="171"/>
      <c r="S151" s="171"/>
      <c r="T151" s="171"/>
      <c r="U151" s="171"/>
      <c r="V151" s="171"/>
      <c r="W151" s="171"/>
      <c r="X151" s="171"/>
    </row>
    <row r="152" spans="2:24" ht="26.4" x14ac:dyDescent="0.3">
      <c r="B152" s="96">
        <f t="shared" si="2"/>
        <v>146</v>
      </c>
      <c r="C152" s="227" t="s">
        <v>19</v>
      </c>
      <c r="D152" s="227" t="s">
        <v>2595</v>
      </c>
      <c r="E152" s="234" t="s">
        <v>2596</v>
      </c>
      <c r="F152" s="275" t="s">
        <v>2597</v>
      </c>
      <c r="G152" s="255">
        <v>16800000</v>
      </c>
      <c r="H152" s="255">
        <v>0</v>
      </c>
      <c r="I152" s="255">
        <v>16800000</v>
      </c>
      <c r="J152" s="234" t="s">
        <v>20</v>
      </c>
      <c r="K152" s="253">
        <v>44377</v>
      </c>
      <c r="L152" s="96" t="s">
        <v>12</v>
      </c>
      <c r="M152" s="234" t="s">
        <v>2598</v>
      </c>
      <c r="N152" s="227" t="s">
        <v>11</v>
      </c>
      <c r="O152" s="227" t="s">
        <v>2700</v>
      </c>
      <c r="P152" s="171"/>
      <c r="Q152" s="171"/>
      <c r="R152" s="171"/>
      <c r="S152" s="171"/>
      <c r="T152" s="171"/>
      <c r="U152" s="171"/>
      <c r="V152" s="171"/>
      <c r="W152" s="171"/>
      <c r="X152" s="171"/>
    </row>
    <row r="153" spans="2:24" ht="52.8" x14ac:dyDescent="0.3">
      <c r="B153" s="96">
        <f t="shared" si="2"/>
        <v>147</v>
      </c>
      <c r="C153" s="227" t="s">
        <v>19</v>
      </c>
      <c r="D153" s="227" t="s">
        <v>2591</v>
      </c>
      <c r="E153" s="234" t="s">
        <v>2592</v>
      </c>
      <c r="F153" s="275" t="s">
        <v>2593</v>
      </c>
      <c r="G153" s="255">
        <v>19200000</v>
      </c>
      <c r="H153" s="255">
        <v>28800000</v>
      </c>
      <c r="I153" s="255">
        <v>48000000</v>
      </c>
      <c r="J153" s="234" t="s">
        <v>20</v>
      </c>
      <c r="K153" s="253">
        <v>44561</v>
      </c>
      <c r="L153" s="96" t="s">
        <v>12</v>
      </c>
      <c r="M153" s="234" t="s">
        <v>2594</v>
      </c>
      <c r="N153" s="227" t="s">
        <v>11</v>
      </c>
      <c r="O153" s="227" t="s">
        <v>2700</v>
      </c>
      <c r="P153" s="171"/>
      <c r="Q153" s="171"/>
      <c r="R153" s="171"/>
      <c r="S153" s="171"/>
      <c r="T153" s="171"/>
      <c r="U153" s="171"/>
      <c r="V153" s="171"/>
      <c r="W153" s="171"/>
      <c r="X153" s="171"/>
    </row>
    <row r="154" spans="2:24" ht="26.4" x14ac:dyDescent="0.3">
      <c r="B154" s="96">
        <f t="shared" si="2"/>
        <v>148</v>
      </c>
      <c r="C154" s="227" t="s">
        <v>19</v>
      </c>
      <c r="D154" s="227" t="s">
        <v>2606</v>
      </c>
      <c r="E154" s="234" t="s">
        <v>2607</v>
      </c>
      <c r="F154" s="275" t="s">
        <v>2608</v>
      </c>
      <c r="G154" s="255">
        <v>22231892</v>
      </c>
      <c r="H154" s="255">
        <v>27789865</v>
      </c>
      <c r="I154" s="255">
        <v>50021757</v>
      </c>
      <c r="J154" s="234" t="s">
        <v>20</v>
      </c>
      <c r="K154" s="253">
        <v>44561</v>
      </c>
      <c r="L154" s="96" t="s">
        <v>12</v>
      </c>
      <c r="M154" s="234" t="s">
        <v>2609</v>
      </c>
      <c r="N154" s="227" t="s">
        <v>11</v>
      </c>
      <c r="O154" s="227" t="s">
        <v>2700</v>
      </c>
      <c r="P154" s="171"/>
      <c r="Q154" s="171"/>
      <c r="R154" s="171"/>
      <c r="S154" s="171"/>
      <c r="T154" s="171"/>
      <c r="U154" s="171"/>
      <c r="V154" s="171"/>
      <c r="W154" s="171"/>
      <c r="X154" s="171"/>
    </row>
    <row r="155" spans="2:24" ht="26.4" x14ac:dyDescent="0.3">
      <c r="B155" s="96">
        <f t="shared" si="2"/>
        <v>149</v>
      </c>
      <c r="C155" s="227" t="s">
        <v>19</v>
      </c>
      <c r="D155" s="227" t="s">
        <v>2617</v>
      </c>
      <c r="E155" s="234" t="s">
        <v>2618</v>
      </c>
      <c r="F155" s="275" t="s">
        <v>2619</v>
      </c>
      <c r="G155" s="255">
        <v>3205344</v>
      </c>
      <c r="H155" s="255">
        <v>0</v>
      </c>
      <c r="I155" s="255">
        <v>3205344</v>
      </c>
      <c r="J155" s="234" t="s">
        <v>20</v>
      </c>
      <c r="K155" s="253">
        <v>44377</v>
      </c>
      <c r="L155" s="96" t="s">
        <v>12</v>
      </c>
      <c r="M155" s="234" t="s">
        <v>2620</v>
      </c>
      <c r="N155" s="227" t="s">
        <v>11</v>
      </c>
      <c r="O155" s="227" t="s">
        <v>2700</v>
      </c>
      <c r="P155" s="171"/>
      <c r="Q155" s="171"/>
      <c r="R155" s="171"/>
      <c r="S155" s="171"/>
      <c r="T155" s="171"/>
      <c r="U155" s="171"/>
      <c r="V155" s="171"/>
      <c r="W155" s="171"/>
      <c r="X155" s="171"/>
    </row>
    <row r="156" spans="2:24" ht="26.4" x14ac:dyDescent="0.3">
      <c r="B156" s="96">
        <f t="shared" si="2"/>
        <v>150</v>
      </c>
      <c r="C156" s="227" t="s">
        <v>19</v>
      </c>
      <c r="D156" s="227" t="s">
        <v>2621</v>
      </c>
      <c r="E156" s="234" t="s">
        <v>2622</v>
      </c>
      <c r="F156" s="275" t="s">
        <v>2479</v>
      </c>
      <c r="G156" s="255">
        <v>1602672</v>
      </c>
      <c r="H156" s="255">
        <v>0</v>
      </c>
      <c r="I156" s="255">
        <v>1602672</v>
      </c>
      <c r="J156" s="234" t="s">
        <v>20</v>
      </c>
      <c r="K156" s="253">
        <v>44377</v>
      </c>
      <c r="L156" s="96" t="s">
        <v>12</v>
      </c>
      <c r="M156" s="234" t="s">
        <v>2623</v>
      </c>
      <c r="N156" s="227" t="s">
        <v>11</v>
      </c>
      <c r="O156" s="227" t="s">
        <v>2700</v>
      </c>
      <c r="P156" s="171"/>
      <c r="Q156" s="171"/>
      <c r="R156" s="171"/>
      <c r="S156" s="171"/>
      <c r="T156" s="171"/>
      <c r="U156" s="171"/>
      <c r="V156" s="171"/>
      <c r="W156" s="171"/>
      <c r="X156" s="171"/>
    </row>
    <row r="157" spans="2:24" ht="26.4" x14ac:dyDescent="0.3">
      <c r="B157" s="96">
        <f t="shared" si="2"/>
        <v>151</v>
      </c>
      <c r="C157" s="227" t="s">
        <v>19</v>
      </c>
      <c r="D157" s="227" t="s">
        <v>2614</v>
      </c>
      <c r="E157" s="234" t="s">
        <v>2615</v>
      </c>
      <c r="F157" s="275" t="s">
        <v>2479</v>
      </c>
      <c r="G157" s="255">
        <v>3205344</v>
      </c>
      <c r="H157" s="255">
        <v>0</v>
      </c>
      <c r="I157" s="255">
        <v>3205344</v>
      </c>
      <c r="J157" s="234" t="s">
        <v>20</v>
      </c>
      <c r="K157" s="253">
        <v>44377</v>
      </c>
      <c r="L157" s="96" t="s">
        <v>12</v>
      </c>
      <c r="M157" s="234" t="s">
        <v>2616</v>
      </c>
      <c r="N157" s="227" t="s">
        <v>11</v>
      </c>
      <c r="O157" s="227" t="s">
        <v>2700</v>
      </c>
      <c r="P157" s="171"/>
      <c r="Q157" s="171"/>
      <c r="R157" s="171"/>
      <c r="S157" s="171"/>
      <c r="T157" s="171"/>
      <c r="U157" s="171"/>
      <c r="V157" s="171"/>
      <c r="W157" s="171"/>
      <c r="X157" s="171"/>
    </row>
    <row r="158" spans="2:24" ht="145.19999999999999" x14ac:dyDescent="0.3">
      <c r="B158" s="96">
        <f t="shared" si="2"/>
        <v>152</v>
      </c>
      <c r="C158" s="227" t="s">
        <v>19</v>
      </c>
      <c r="D158" s="227" t="s">
        <v>2610</v>
      </c>
      <c r="E158" s="256" t="s">
        <v>2611</v>
      </c>
      <c r="F158" s="275" t="s">
        <v>2612</v>
      </c>
      <c r="G158" s="255">
        <v>1000000000</v>
      </c>
      <c r="H158" s="255">
        <v>357000000</v>
      </c>
      <c r="I158" s="255">
        <v>1357000000</v>
      </c>
      <c r="J158" s="234" t="s">
        <v>20</v>
      </c>
      <c r="K158" s="253">
        <v>44561</v>
      </c>
      <c r="L158" s="96" t="s">
        <v>2004</v>
      </c>
      <c r="M158" s="234" t="s">
        <v>2613</v>
      </c>
      <c r="N158" s="227" t="s">
        <v>11</v>
      </c>
      <c r="O158" s="227" t="s">
        <v>2700</v>
      </c>
      <c r="P158" s="171"/>
      <c r="Q158" s="171"/>
      <c r="R158" s="171"/>
      <c r="S158" s="171"/>
      <c r="T158" s="171"/>
      <c r="U158" s="171"/>
      <c r="V158" s="171"/>
      <c r="W158" s="171"/>
      <c r="X158" s="171"/>
    </row>
    <row r="159" spans="2:24" ht="26.4" x14ac:dyDescent="0.3">
      <c r="B159" s="96">
        <f t="shared" si="2"/>
        <v>153</v>
      </c>
      <c r="C159" s="227" t="s">
        <v>19</v>
      </c>
      <c r="D159" s="227" t="s">
        <v>2630</v>
      </c>
      <c r="E159" s="234" t="s">
        <v>2631</v>
      </c>
      <c r="F159" s="275" t="s">
        <v>2495</v>
      </c>
      <c r="G159" s="255">
        <v>30250000</v>
      </c>
      <c r="H159" s="255">
        <v>0</v>
      </c>
      <c r="I159" s="255">
        <v>30250000</v>
      </c>
      <c r="J159" s="234" t="s">
        <v>20</v>
      </c>
      <c r="K159" s="253">
        <v>44545</v>
      </c>
      <c r="L159" s="96" t="s">
        <v>12</v>
      </c>
      <c r="M159" s="234" t="s">
        <v>2496</v>
      </c>
      <c r="N159" s="227" t="s">
        <v>11</v>
      </c>
      <c r="O159" s="227" t="s">
        <v>2700</v>
      </c>
      <c r="P159" s="171"/>
      <c r="Q159" s="171"/>
      <c r="R159" s="171"/>
      <c r="S159" s="171"/>
      <c r="T159" s="171"/>
      <c r="U159" s="171"/>
      <c r="V159" s="171"/>
      <c r="W159" s="171"/>
      <c r="X159" s="171"/>
    </row>
    <row r="160" spans="2:24" ht="26.4" x14ac:dyDescent="0.3">
      <c r="B160" s="96">
        <f t="shared" si="2"/>
        <v>154</v>
      </c>
      <c r="C160" s="227" t="s">
        <v>19</v>
      </c>
      <c r="D160" s="227" t="s">
        <v>2628</v>
      </c>
      <c r="E160" s="234" t="s">
        <v>2629</v>
      </c>
      <c r="F160" s="275" t="s">
        <v>2495</v>
      </c>
      <c r="G160" s="255">
        <v>36000000</v>
      </c>
      <c r="H160" s="255">
        <v>0</v>
      </c>
      <c r="I160" s="255">
        <v>36000000</v>
      </c>
      <c r="J160" s="234" t="s">
        <v>20</v>
      </c>
      <c r="K160" s="253">
        <v>44561</v>
      </c>
      <c r="L160" s="96" t="s">
        <v>12</v>
      </c>
      <c r="M160" s="234" t="s">
        <v>2476</v>
      </c>
      <c r="N160" s="227" t="s">
        <v>11</v>
      </c>
      <c r="O160" s="227" t="s">
        <v>2700</v>
      </c>
      <c r="P160" s="171"/>
      <c r="Q160" s="171"/>
      <c r="R160" s="171"/>
      <c r="S160" s="171"/>
      <c r="T160" s="171"/>
      <c r="U160" s="171"/>
      <c r="V160" s="171"/>
      <c r="W160" s="171"/>
      <c r="X160" s="171"/>
    </row>
    <row r="161" spans="2:24" ht="52.8" x14ac:dyDescent="0.3">
      <c r="B161" s="96">
        <f t="shared" si="2"/>
        <v>155</v>
      </c>
      <c r="C161" s="227" t="s">
        <v>19</v>
      </c>
      <c r="D161" s="227" t="s">
        <v>2624</v>
      </c>
      <c r="E161" s="234" t="s">
        <v>2625</v>
      </c>
      <c r="F161" s="275" t="s">
        <v>2626</v>
      </c>
      <c r="G161" s="255">
        <v>33000000</v>
      </c>
      <c r="H161" s="255">
        <v>0</v>
      </c>
      <c r="I161" s="255">
        <v>33000000</v>
      </c>
      <c r="J161" s="234" t="s">
        <v>20</v>
      </c>
      <c r="K161" s="253">
        <v>44561</v>
      </c>
      <c r="L161" s="96" t="s">
        <v>12</v>
      </c>
      <c r="M161" s="234" t="s">
        <v>2627</v>
      </c>
      <c r="N161" s="227" t="s">
        <v>11</v>
      </c>
      <c r="O161" s="227" t="s">
        <v>2700</v>
      </c>
      <c r="P161" s="171"/>
      <c r="Q161" s="171"/>
      <c r="R161" s="171"/>
      <c r="S161" s="171"/>
      <c r="T161" s="171"/>
      <c r="U161" s="171"/>
      <c r="V161" s="171"/>
      <c r="W161" s="171"/>
      <c r="X161" s="171"/>
    </row>
    <row r="162" spans="2:24" ht="26.4" x14ac:dyDescent="0.3">
      <c r="B162" s="96">
        <f t="shared" si="2"/>
        <v>156</v>
      </c>
      <c r="C162" s="227" t="s">
        <v>19</v>
      </c>
      <c r="D162" s="227" t="s">
        <v>2688</v>
      </c>
      <c r="E162" s="234" t="s">
        <v>2689</v>
      </c>
      <c r="F162" s="275" t="s">
        <v>2471</v>
      </c>
      <c r="G162" s="255">
        <v>8438456</v>
      </c>
      <c r="H162" s="255">
        <v>0</v>
      </c>
      <c r="I162" s="255">
        <v>8438456</v>
      </c>
      <c r="J162" s="234" t="s">
        <v>20</v>
      </c>
      <c r="K162" s="253">
        <v>44561</v>
      </c>
      <c r="L162" s="96" t="s">
        <v>12</v>
      </c>
      <c r="M162" s="234" t="s">
        <v>2690</v>
      </c>
      <c r="N162" s="227" t="s">
        <v>11</v>
      </c>
      <c r="O162" s="227" t="s">
        <v>2700</v>
      </c>
      <c r="P162" s="171"/>
      <c r="Q162" s="171"/>
      <c r="R162" s="171"/>
      <c r="S162" s="171"/>
      <c r="T162" s="171"/>
      <c r="U162" s="171"/>
      <c r="V162" s="171"/>
      <c r="W162" s="171"/>
      <c r="X162" s="171"/>
    </row>
    <row r="163" spans="2:24" ht="26.4" x14ac:dyDescent="0.3">
      <c r="B163" s="96">
        <f t="shared" si="2"/>
        <v>157</v>
      </c>
      <c r="C163" s="227" t="s">
        <v>19</v>
      </c>
      <c r="D163" s="227" t="s">
        <v>2632</v>
      </c>
      <c r="E163" s="234" t="s">
        <v>2633</v>
      </c>
      <c r="F163" s="275" t="s">
        <v>2479</v>
      </c>
      <c r="G163" s="255">
        <v>12657684</v>
      </c>
      <c r="H163" s="255">
        <v>0</v>
      </c>
      <c r="I163" s="255">
        <v>12657684</v>
      </c>
      <c r="J163" s="234" t="s">
        <v>20</v>
      </c>
      <c r="K163" s="253">
        <v>44561</v>
      </c>
      <c r="L163" s="96" t="s">
        <v>12</v>
      </c>
      <c r="M163" s="234" t="s">
        <v>2480</v>
      </c>
      <c r="N163" s="227" t="s">
        <v>11</v>
      </c>
      <c r="O163" s="227" t="s">
        <v>2700</v>
      </c>
      <c r="P163" s="171"/>
      <c r="Q163" s="171"/>
      <c r="R163" s="171"/>
      <c r="S163" s="171"/>
      <c r="T163" s="171"/>
      <c r="U163" s="171"/>
      <c r="V163" s="171"/>
      <c r="W163" s="171"/>
      <c r="X163" s="171"/>
    </row>
    <row r="164" spans="2:24" ht="26.4" x14ac:dyDescent="0.3">
      <c r="B164" s="96">
        <f t="shared" si="2"/>
        <v>158</v>
      </c>
      <c r="C164" s="227" t="s">
        <v>19</v>
      </c>
      <c r="D164" s="227" t="s">
        <v>2634</v>
      </c>
      <c r="E164" s="234" t="s">
        <v>2635</v>
      </c>
      <c r="F164" s="275" t="s">
        <v>2479</v>
      </c>
      <c r="G164" s="255">
        <v>12657684</v>
      </c>
      <c r="H164" s="255">
        <v>0</v>
      </c>
      <c r="I164" s="255">
        <v>12657684</v>
      </c>
      <c r="J164" s="234" t="s">
        <v>20</v>
      </c>
      <c r="K164" s="253">
        <v>44561</v>
      </c>
      <c r="L164" s="96" t="s">
        <v>12</v>
      </c>
      <c r="M164" s="234" t="s">
        <v>2526</v>
      </c>
      <c r="N164" s="227" t="s">
        <v>11</v>
      </c>
      <c r="O164" s="227" t="s">
        <v>2700</v>
      </c>
      <c r="P164" s="171"/>
      <c r="Q164" s="171"/>
      <c r="R164" s="171"/>
      <c r="S164" s="171"/>
      <c r="T164" s="171"/>
      <c r="U164" s="171"/>
      <c r="V164" s="171"/>
      <c r="W164" s="171"/>
      <c r="X164" s="171"/>
    </row>
    <row r="165" spans="2:24" ht="26.4" x14ac:dyDescent="0.3">
      <c r="B165" s="96">
        <f t="shared" si="2"/>
        <v>159</v>
      </c>
      <c r="C165" s="227" t="s">
        <v>19</v>
      </c>
      <c r="D165" s="227" t="s">
        <v>2636</v>
      </c>
      <c r="E165" s="234" t="s">
        <v>2637</v>
      </c>
      <c r="F165" s="275" t="s">
        <v>2479</v>
      </c>
      <c r="G165" s="255">
        <v>9616032</v>
      </c>
      <c r="H165" s="255">
        <v>0</v>
      </c>
      <c r="I165" s="255">
        <v>9616032</v>
      </c>
      <c r="J165" s="234" t="s">
        <v>20</v>
      </c>
      <c r="K165" s="253">
        <v>44561</v>
      </c>
      <c r="L165" s="96" t="s">
        <v>12</v>
      </c>
      <c r="M165" s="234" t="s">
        <v>2564</v>
      </c>
      <c r="N165" s="227" t="s">
        <v>11</v>
      </c>
      <c r="O165" s="227" t="s">
        <v>2700</v>
      </c>
      <c r="P165" s="171"/>
      <c r="Q165" s="171"/>
      <c r="R165" s="171"/>
      <c r="S165" s="171"/>
      <c r="T165" s="171"/>
      <c r="U165" s="171"/>
      <c r="V165" s="171"/>
      <c r="W165" s="171"/>
      <c r="X165" s="171"/>
    </row>
    <row r="166" spans="2:24" ht="26.4" x14ac:dyDescent="0.3">
      <c r="B166" s="96">
        <f t="shared" si="2"/>
        <v>160</v>
      </c>
      <c r="C166" s="227" t="s">
        <v>19</v>
      </c>
      <c r="D166" s="227" t="s">
        <v>2638</v>
      </c>
      <c r="E166" s="234" t="s">
        <v>2639</v>
      </c>
      <c r="F166" s="275" t="s">
        <v>2479</v>
      </c>
      <c r="G166" s="255">
        <v>12657684</v>
      </c>
      <c r="H166" s="255">
        <v>0</v>
      </c>
      <c r="I166" s="255">
        <v>12657684</v>
      </c>
      <c r="J166" s="234" t="s">
        <v>20</v>
      </c>
      <c r="K166" s="253">
        <v>44561</v>
      </c>
      <c r="L166" s="96" t="s">
        <v>12</v>
      </c>
      <c r="M166" s="234" t="s">
        <v>2499</v>
      </c>
      <c r="N166" s="227" t="s">
        <v>11</v>
      </c>
      <c r="O166" s="227" t="s">
        <v>2700</v>
      </c>
      <c r="P166" s="171"/>
      <c r="Q166" s="171"/>
      <c r="R166" s="171"/>
      <c r="S166" s="171"/>
      <c r="T166" s="171"/>
      <c r="U166" s="171"/>
      <c r="V166" s="171"/>
      <c r="W166" s="171"/>
      <c r="X166" s="171"/>
    </row>
    <row r="167" spans="2:24" ht="26.4" x14ac:dyDescent="0.3">
      <c r="B167" s="96">
        <f t="shared" si="2"/>
        <v>161</v>
      </c>
      <c r="C167" s="227" t="s">
        <v>19</v>
      </c>
      <c r="D167" s="227" t="s">
        <v>2644</v>
      </c>
      <c r="E167" s="234" t="s">
        <v>2645</v>
      </c>
      <c r="F167" s="275" t="s">
        <v>2479</v>
      </c>
      <c r="G167" s="255">
        <v>9616032</v>
      </c>
      <c r="H167" s="255">
        <v>0</v>
      </c>
      <c r="I167" s="255">
        <v>9616032</v>
      </c>
      <c r="J167" s="234" t="s">
        <v>20</v>
      </c>
      <c r="K167" s="253">
        <v>44561</v>
      </c>
      <c r="L167" s="96" t="s">
        <v>12</v>
      </c>
      <c r="M167" s="234" t="s">
        <v>2646</v>
      </c>
      <c r="N167" s="227" t="s">
        <v>11</v>
      </c>
      <c r="O167" s="227" t="s">
        <v>2700</v>
      </c>
      <c r="P167" s="171"/>
      <c r="Q167" s="171"/>
      <c r="R167" s="171"/>
      <c r="S167" s="171"/>
      <c r="T167" s="171"/>
      <c r="U167" s="171"/>
      <c r="V167" s="171"/>
      <c r="W167" s="171"/>
      <c r="X167" s="171"/>
    </row>
    <row r="168" spans="2:24" ht="26.4" x14ac:dyDescent="0.3">
      <c r="B168" s="96">
        <f t="shared" si="2"/>
        <v>162</v>
      </c>
      <c r="C168" s="227" t="s">
        <v>19</v>
      </c>
      <c r="D168" s="227" t="s">
        <v>2647</v>
      </c>
      <c r="E168" s="234" t="s">
        <v>2648</v>
      </c>
      <c r="F168" s="275" t="s">
        <v>2479</v>
      </c>
      <c r="G168" s="255">
        <v>9616032</v>
      </c>
      <c r="H168" s="255">
        <v>0</v>
      </c>
      <c r="I168" s="255">
        <v>9616032</v>
      </c>
      <c r="J168" s="234" t="s">
        <v>20</v>
      </c>
      <c r="K168" s="253">
        <v>44561</v>
      </c>
      <c r="L168" s="96" t="s">
        <v>12</v>
      </c>
      <c r="M168" s="234" t="s">
        <v>2561</v>
      </c>
      <c r="N168" s="227" t="s">
        <v>11</v>
      </c>
      <c r="O168" s="227" t="s">
        <v>2700</v>
      </c>
      <c r="P168" s="171"/>
      <c r="Q168" s="171"/>
      <c r="R168" s="171"/>
      <c r="S168" s="171"/>
      <c r="T168" s="171"/>
      <c r="U168" s="171"/>
      <c r="V168" s="171"/>
      <c r="W168" s="171"/>
      <c r="X168" s="171"/>
    </row>
    <row r="169" spans="2:24" ht="26.4" x14ac:dyDescent="0.3">
      <c r="B169" s="96">
        <f t="shared" si="2"/>
        <v>163</v>
      </c>
      <c r="C169" s="227" t="s">
        <v>19</v>
      </c>
      <c r="D169" s="227" t="s">
        <v>2640</v>
      </c>
      <c r="E169" s="234" t="s">
        <v>2641</v>
      </c>
      <c r="F169" s="275" t="s">
        <v>2479</v>
      </c>
      <c r="G169" s="255">
        <v>9616032</v>
      </c>
      <c r="H169" s="255">
        <v>0</v>
      </c>
      <c r="I169" s="255">
        <v>9616032</v>
      </c>
      <c r="J169" s="234" t="s">
        <v>20</v>
      </c>
      <c r="K169" s="253">
        <v>44561</v>
      </c>
      <c r="L169" s="96" t="s">
        <v>12</v>
      </c>
      <c r="M169" s="234" t="s">
        <v>2616</v>
      </c>
      <c r="N169" s="227" t="s">
        <v>11</v>
      </c>
      <c r="O169" s="227" t="s">
        <v>2700</v>
      </c>
      <c r="P169" s="171"/>
      <c r="Q169" s="171"/>
      <c r="R169" s="171"/>
      <c r="S169" s="171"/>
      <c r="T169" s="171"/>
      <c r="U169" s="171"/>
      <c r="V169" s="171"/>
      <c r="W169" s="171"/>
      <c r="X169" s="171"/>
    </row>
    <row r="170" spans="2:24" ht="26.4" x14ac:dyDescent="0.3">
      <c r="B170" s="96">
        <f t="shared" si="2"/>
        <v>164</v>
      </c>
      <c r="C170" s="227" t="s">
        <v>19</v>
      </c>
      <c r="D170" s="227" t="s">
        <v>2642</v>
      </c>
      <c r="E170" s="234" t="s">
        <v>2643</v>
      </c>
      <c r="F170" s="275" t="s">
        <v>2479</v>
      </c>
      <c r="G170" s="255">
        <v>9616032</v>
      </c>
      <c r="H170" s="255">
        <v>0</v>
      </c>
      <c r="I170" s="255">
        <v>9616032</v>
      </c>
      <c r="J170" s="234" t="s">
        <v>20</v>
      </c>
      <c r="K170" s="253">
        <v>44561</v>
      </c>
      <c r="L170" s="96" t="s">
        <v>12</v>
      </c>
      <c r="M170" s="234" t="s">
        <v>2620</v>
      </c>
      <c r="N170" s="227" t="s">
        <v>11</v>
      </c>
      <c r="O170" s="227" t="s">
        <v>2700</v>
      </c>
      <c r="P170" s="171"/>
      <c r="Q170" s="171"/>
      <c r="R170" s="171"/>
      <c r="S170" s="171"/>
      <c r="T170" s="171"/>
      <c r="U170" s="171"/>
      <c r="V170" s="171"/>
      <c r="W170" s="171"/>
      <c r="X170" s="171"/>
    </row>
    <row r="171" spans="2:24" ht="26.4" x14ac:dyDescent="0.3">
      <c r="B171" s="96">
        <f t="shared" si="2"/>
        <v>165</v>
      </c>
      <c r="C171" s="227" t="s">
        <v>19</v>
      </c>
      <c r="D171" s="227" t="s">
        <v>2664</v>
      </c>
      <c r="E171" s="234" t="s">
        <v>2665</v>
      </c>
      <c r="F171" s="275" t="s">
        <v>2479</v>
      </c>
      <c r="G171" s="255">
        <v>8814696</v>
      </c>
      <c r="H171" s="255">
        <v>0</v>
      </c>
      <c r="I171" s="255">
        <v>8814696</v>
      </c>
      <c r="J171" s="234" t="s">
        <v>20</v>
      </c>
      <c r="K171" s="253">
        <v>44561</v>
      </c>
      <c r="L171" s="96" t="s">
        <v>12</v>
      </c>
      <c r="M171" s="234" t="s">
        <v>2567</v>
      </c>
      <c r="N171" s="227" t="s">
        <v>11</v>
      </c>
      <c r="O171" s="227" t="s">
        <v>2700</v>
      </c>
      <c r="P171" s="171"/>
      <c r="Q171" s="171"/>
      <c r="R171" s="171"/>
      <c r="S171" s="171"/>
      <c r="T171" s="171"/>
      <c r="U171" s="171"/>
      <c r="V171" s="171"/>
      <c r="W171" s="171"/>
      <c r="X171" s="171"/>
    </row>
    <row r="172" spans="2:24" ht="26.4" x14ac:dyDescent="0.3">
      <c r="B172" s="96">
        <f t="shared" si="2"/>
        <v>166</v>
      </c>
      <c r="C172" s="227" t="s">
        <v>19</v>
      </c>
      <c r="D172" s="173" t="s">
        <v>2658</v>
      </c>
      <c r="E172" s="234" t="s">
        <v>2659</v>
      </c>
      <c r="F172" s="275" t="s">
        <v>2479</v>
      </c>
      <c r="G172" s="255">
        <v>9513066</v>
      </c>
      <c r="H172" s="255">
        <v>6342044</v>
      </c>
      <c r="I172" s="255">
        <v>15855110</v>
      </c>
      <c r="J172" s="234" t="s">
        <v>20</v>
      </c>
      <c r="K172" s="253">
        <v>44560</v>
      </c>
      <c r="L172" s="96" t="s">
        <v>12</v>
      </c>
      <c r="M172" s="234" t="s">
        <v>2660</v>
      </c>
      <c r="N172" s="173" t="s">
        <v>11</v>
      </c>
      <c r="O172" s="227" t="s">
        <v>2700</v>
      </c>
      <c r="P172" s="171"/>
      <c r="Q172" s="171"/>
      <c r="R172" s="171"/>
      <c r="S172" s="171"/>
      <c r="T172" s="171"/>
      <c r="U172" s="171"/>
      <c r="V172" s="171"/>
      <c r="W172" s="171"/>
      <c r="X172" s="171"/>
    </row>
    <row r="173" spans="2:24" ht="26.4" x14ac:dyDescent="0.3">
      <c r="B173" s="96">
        <f t="shared" si="2"/>
        <v>167</v>
      </c>
      <c r="C173" s="227" t="s">
        <v>19</v>
      </c>
      <c r="D173" s="227" t="s">
        <v>2672</v>
      </c>
      <c r="E173" s="234" t="s">
        <v>2673</v>
      </c>
      <c r="F173" s="275" t="s">
        <v>2479</v>
      </c>
      <c r="G173" s="255">
        <v>9513066</v>
      </c>
      <c r="H173" s="255">
        <v>6342044</v>
      </c>
      <c r="I173" s="255">
        <v>15855110</v>
      </c>
      <c r="J173" s="234" t="s">
        <v>20</v>
      </c>
      <c r="K173" s="253">
        <v>44560</v>
      </c>
      <c r="L173" s="96" t="s">
        <v>12</v>
      </c>
      <c r="M173" s="234" t="s">
        <v>2674</v>
      </c>
      <c r="N173" s="227" t="s">
        <v>11</v>
      </c>
      <c r="O173" s="227" t="s">
        <v>2700</v>
      </c>
      <c r="P173" s="171"/>
      <c r="Q173" s="171"/>
      <c r="R173" s="171"/>
      <c r="S173" s="171"/>
      <c r="T173" s="171"/>
      <c r="U173" s="171"/>
      <c r="V173" s="171"/>
      <c r="W173" s="171"/>
      <c r="X173" s="171"/>
    </row>
    <row r="174" spans="2:24" ht="26.4" x14ac:dyDescent="0.3">
      <c r="B174" s="96">
        <f t="shared" si="2"/>
        <v>168</v>
      </c>
      <c r="C174" s="227" t="s">
        <v>19</v>
      </c>
      <c r="D174" s="227" t="s">
        <v>2675</v>
      </c>
      <c r="E174" s="234" t="s">
        <v>2676</v>
      </c>
      <c r="F174" s="275" t="s">
        <v>2479</v>
      </c>
      <c r="G174" s="255">
        <v>8580357</v>
      </c>
      <c r="H174" s="255">
        <v>5720238</v>
      </c>
      <c r="I174" s="255">
        <v>14300595</v>
      </c>
      <c r="J174" s="234" t="s">
        <v>20</v>
      </c>
      <c r="K174" s="253">
        <v>44560</v>
      </c>
      <c r="L174" s="96" t="s">
        <v>12</v>
      </c>
      <c r="M174" s="234" t="s">
        <v>2677</v>
      </c>
      <c r="N174" s="227" t="s">
        <v>11</v>
      </c>
      <c r="O174" s="227" t="s">
        <v>2700</v>
      </c>
      <c r="P174" s="171"/>
      <c r="Q174" s="171"/>
      <c r="R174" s="171"/>
      <c r="S174" s="171"/>
      <c r="T174" s="171"/>
      <c r="U174" s="171"/>
      <c r="V174" s="171"/>
      <c r="W174" s="171"/>
      <c r="X174" s="171"/>
    </row>
    <row r="175" spans="2:24" ht="26.4" x14ac:dyDescent="0.3">
      <c r="B175" s="96">
        <f t="shared" si="2"/>
        <v>169</v>
      </c>
      <c r="C175" s="227" t="s">
        <v>19</v>
      </c>
      <c r="D175" s="173" t="s">
        <v>2661</v>
      </c>
      <c r="E175" s="234" t="s">
        <v>2662</v>
      </c>
      <c r="F175" s="275" t="s">
        <v>2663</v>
      </c>
      <c r="G175" s="255">
        <v>16673916</v>
      </c>
      <c r="H175" s="255">
        <v>11115994</v>
      </c>
      <c r="I175" s="255">
        <v>27789910</v>
      </c>
      <c r="J175" s="234" t="s">
        <v>20</v>
      </c>
      <c r="K175" s="253">
        <v>44552</v>
      </c>
      <c r="L175" s="96" t="s">
        <v>12</v>
      </c>
      <c r="M175" s="234" t="s">
        <v>2554</v>
      </c>
      <c r="N175" s="173" t="s">
        <v>11</v>
      </c>
      <c r="O175" s="227" t="s">
        <v>2700</v>
      </c>
      <c r="P175" s="171"/>
      <c r="Q175" s="171"/>
      <c r="R175" s="171"/>
      <c r="S175" s="171"/>
      <c r="T175" s="171"/>
      <c r="U175" s="171"/>
      <c r="V175" s="171"/>
      <c r="W175" s="171"/>
      <c r="X175" s="171"/>
    </row>
    <row r="176" spans="2:24" ht="26.4" x14ac:dyDescent="0.3">
      <c r="B176" s="96">
        <f t="shared" si="2"/>
        <v>170</v>
      </c>
      <c r="C176" s="227" t="s">
        <v>19</v>
      </c>
      <c r="D176" s="227" t="s">
        <v>2652</v>
      </c>
      <c r="E176" s="234" t="s">
        <v>2653</v>
      </c>
      <c r="F176" s="275" t="s">
        <v>2654</v>
      </c>
      <c r="G176" s="255">
        <v>33347838</v>
      </c>
      <c r="H176" s="255">
        <v>0</v>
      </c>
      <c r="I176" s="255">
        <v>33347838</v>
      </c>
      <c r="J176" s="234" t="s">
        <v>20</v>
      </c>
      <c r="K176" s="253">
        <v>44561</v>
      </c>
      <c r="L176" s="96" t="s">
        <v>12</v>
      </c>
      <c r="M176" s="234" t="s">
        <v>2547</v>
      </c>
      <c r="N176" s="227" t="s">
        <v>11</v>
      </c>
      <c r="O176" s="227" t="s">
        <v>2700</v>
      </c>
      <c r="P176" s="171"/>
      <c r="Q176" s="171"/>
      <c r="R176" s="171"/>
      <c r="S176" s="171"/>
      <c r="T176" s="171"/>
      <c r="U176" s="171"/>
      <c r="V176" s="171"/>
      <c r="W176" s="171"/>
      <c r="X176" s="171"/>
    </row>
    <row r="177" spans="2:24" ht="52.8" x14ac:dyDescent="0.3">
      <c r="B177" s="96">
        <f t="shared" si="2"/>
        <v>171</v>
      </c>
      <c r="C177" s="227" t="s">
        <v>19</v>
      </c>
      <c r="D177" s="227" t="s">
        <v>2649</v>
      </c>
      <c r="E177" s="234" t="s">
        <v>2650</v>
      </c>
      <c r="F177" s="275" t="s">
        <v>2651</v>
      </c>
      <c r="G177" s="255">
        <v>18000000</v>
      </c>
      <c r="H177" s="255">
        <v>18000000</v>
      </c>
      <c r="I177" s="255">
        <v>36000000</v>
      </c>
      <c r="J177" s="234" t="s">
        <v>20</v>
      </c>
      <c r="K177" s="253">
        <v>44561</v>
      </c>
      <c r="L177" s="96" t="s">
        <v>12</v>
      </c>
      <c r="M177" s="234" t="s">
        <v>2540</v>
      </c>
      <c r="N177" s="227" t="s">
        <v>11</v>
      </c>
      <c r="O177" s="227" t="s">
        <v>2700</v>
      </c>
      <c r="P177" s="171"/>
      <c r="Q177" s="171"/>
      <c r="R177" s="171"/>
      <c r="S177" s="171"/>
      <c r="T177" s="171"/>
      <c r="U177" s="171"/>
      <c r="V177" s="171"/>
      <c r="W177" s="171"/>
      <c r="X177" s="171"/>
    </row>
    <row r="178" spans="2:24" ht="52.8" x14ac:dyDescent="0.3">
      <c r="B178" s="96">
        <f t="shared" si="2"/>
        <v>172</v>
      </c>
      <c r="C178" s="227" t="s">
        <v>19</v>
      </c>
      <c r="D178" s="227" t="s">
        <v>2655</v>
      </c>
      <c r="E178" s="234" t="s">
        <v>2656</v>
      </c>
      <c r="F178" s="275" t="s">
        <v>2657</v>
      </c>
      <c r="G178" s="255">
        <v>22800000</v>
      </c>
      <c r="H178" s="255">
        <v>0</v>
      </c>
      <c r="I178" s="255">
        <v>22800000</v>
      </c>
      <c r="J178" s="234" t="s">
        <v>20</v>
      </c>
      <c r="K178" s="253">
        <v>44561</v>
      </c>
      <c r="L178" s="96" t="s">
        <v>12</v>
      </c>
      <c r="M178" s="234" t="s">
        <v>2576</v>
      </c>
      <c r="N178" s="227" t="s">
        <v>11</v>
      </c>
      <c r="O178" s="227" t="s">
        <v>2700</v>
      </c>
      <c r="P178" s="171"/>
      <c r="Q178" s="171"/>
      <c r="R178" s="171"/>
      <c r="S178" s="171"/>
      <c r="T178" s="171"/>
      <c r="U178" s="171"/>
      <c r="V178" s="171"/>
      <c r="W178" s="171"/>
      <c r="X178" s="171"/>
    </row>
    <row r="179" spans="2:24" ht="52.8" x14ac:dyDescent="0.3">
      <c r="B179" s="96">
        <f t="shared" si="2"/>
        <v>173</v>
      </c>
      <c r="C179" s="227" t="s">
        <v>19</v>
      </c>
      <c r="D179" s="227" t="s">
        <v>2666</v>
      </c>
      <c r="E179" s="234" t="s">
        <v>2667</v>
      </c>
      <c r="F179" s="275" t="s">
        <v>2593</v>
      </c>
      <c r="G179" s="255">
        <v>28800000</v>
      </c>
      <c r="H179" s="255">
        <v>0</v>
      </c>
      <c r="I179" s="255">
        <v>28800000</v>
      </c>
      <c r="J179" s="234" t="s">
        <v>20</v>
      </c>
      <c r="K179" s="253">
        <v>44561</v>
      </c>
      <c r="L179" s="96" t="s">
        <v>12</v>
      </c>
      <c r="M179" s="234" t="s">
        <v>2668</v>
      </c>
      <c r="N179" s="227" t="s">
        <v>11</v>
      </c>
      <c r="O179" s="227" t="s">
        <v>2700</v>
      </c>
      <c r="P179" s="171"/>
      <c r="Q179" s="171"/>
      <c r="R179" s="171"/>
      <c r="S179" s="171"/>
      <c r="T179" s="171"/>
      <c r="U179" s="171"/>
      <c r="V179" s="171"/>
      <c r="W179" s="171"/>
      <c r="X179" s="171"/>
    </row>
    <row r="180" spans="2:24" ht="52.8" x14ac:dyDescent="0.3">
      <c r="B180" s="96">
        <f t="shared" si="2"/>
        <v>174</v>
      </c>
      <c r="C180" s="227" t="s">
        <v>19</v>
      </c>
      <c r="D180" s="227" t="s">
        <v>2669</v>
      </c>
      <c r="E180" s="234" t="s">
        <v>2670</v>
      </c>
      <c r="F180" s="275" t="s">
        <v>2522</v>
      </c>
      <c r="G180" s="255">
        <v>39000000</v>
      </c>
      <c r="H180" s="255">
        <v>0</v>
      </c>
      <c r="I180" s="255">
        <v>39000000</v>
      </c>
      <c r="J180" s="234" t="s">
        <v>20</v>
      </c>
      <c r="K180" s="253">
        <v>44561</v>
      </c>
      <c r="L180" s="96" t="s">
        <v>12</v>
      </c>
      <c r="M180" s="234" t="s">
        <v>2671</v>
      </c>
      <c r="N180" s="227" t="s">
        <v>11</v>
      </c>
      <c r="O180" s="227" t="s">
        <v>2700</v>
      </c>
      <c r="P180" s="171"/>
      <c r="Q180" s="171"/>
      <c r="R180" s="171"/>
      <c r="S180" s="171"/>
      <c r="T180" s="171"/>
      <c r="U180" s="171"/>
      <c r="V180" s="171"/>
      <c r="W180" s="171"/>
      <c r="X180" s="171"/>
    </row>
    <row r="181" spans="2:24" ht="26.4" x14ac:dyDescent="0.3">
      <c r="B181" s="96">
        <f t="shared" si="2"/>
        <v>175</v>
      </c>
      <c r="C181" s="227" t="s">
        <v>19</v>
      </c>
      <c r="D181" s="227" t="s">
        <v>2682</v>
      </c>
      <c r="E181" s="234" t="s">
        <v>2683</v>
      </c>
      <c r="F181" s="275" t="s">
        <v>2479</v>
      </c>
      <c r="G181" s="255">
        <v>7212024</v>
      </c>
      <c r="H181" s="255">
        <v>0</v>
      </c>
      <c r="I181" s="255">
        <v>7212024</v>
      </c>
      <c r="J181" s="234" t="s">
        <v>20</v>
      </c>
      <c r="K181" s="253">
        <v>44561</v>
      </c>
      <c r="L181" s="96" t="s">
        <v>12</v>
      </c>
      <c r="M181" s="234" t="s">
        <v>2684</v>
      </c>
      <c r="N181" s="227" t="s">
        <v>11</v>
      </c>
      <c r="O181" s="227" t="s">
        <v>2700</v>
      </c>
      <c r="P181" s="171"/>
      <c r="Q181" s="171"/>
      <c r="R181" s="171"/>
      <c r="S181" s="171"/>
      <c r="T181" s="171"/>
      <c r="U181" s="171"/>
      <c r="V181" s="171"/>
      <c r="W181" s="171"/>
      <c r="X181" s="171"/>
    </row>
    <row r="182" spans="2:24" ht="26.4" x14ac:dyDescent="0.3">
      <c r="B182" s="96">
        <f t="shared" si="2"/>
        <v>176</v>
      </c>
      <c r="C182" s="227" t="s">
        <v>19</v>
      </c>
      <c r="D182" s="283" t="s">
        <v>2685</v>
      </c>
      <c r="E182" s="284" t="s">
        <v>2686</v>
      </c>
      <c r="F182" s="275" t="s">
        <v>2479</v>
      </c>
      <c r="G182" s="255">
        <v>7212024</v>
      </c>
      <c r="H182" s="255">
        <v>0</v>
      </c>
      <c r="I182" s="255">
        <v>7212024</v>
      </c>
      <c r="J182" s="234" t="s">
        <v>20</v>
      </c>
      <c r="K182" s="253">
        <v>44561</v>
      </c>
      <c r="L182" s="96" t="s">
        <v>12</v>
      </c>
      <c r="M182" s="287" t="s">
        <v>2687</v>
      </c>
      <c r="N182" s="227" t="s">
        <v>11</v>
      </c>
      <c r="O182" s="227" t="s">
        <v>2700</v>
      </c>
      <c r="P182" s="171"/>
      <c r="Q182" s="171"/>
      <c r="R182" s="171"/>
      <c r="S182" s="171"/>
      <c r="T182" s="171"/>
      <c r="U182" s="171"/>
      <c r="V182" s="171"/>
      <c r="W182" s="171"/>
      <c r="X182" s="171"/>
    </row>
    <row r="183" spans="2:24" ht="26.4" x14ac:dyDescent="0.3">
      <c r="B183" s="96">
        <f t="shared" si="2"/>
        <v>177</v>
      </c>
      <c r="C183" s="227" t="s">
        <v>19</v>
      </c>
      <c r="D183" s="227" t="s">
        <v>2678</v>
      </c>
      <c r="E183" s="234" t="s">
        <v>2679</v>
      </c>
      <c r="F183" s="275" t="s">
        <v>2680</v>
      </c>
      <c r="G183" s="255">
        <v>9493263</v>
      </c>
      <c r="H183" s="255">
        <v>0</v>
      </c>
      <c r="I183" s="255">
        <v>9493263</v>
      </c>
      <c r="J183" s="234" t="s">
        <v>20</v>
      </c>
      <c r="K183" s="253">
        <v>44561</v>
      </c>
      <c r="L183" s="96" t="s">
        <v>12</v>
      </c>
      <c r="M183" s="270" t="s">
        <v>2681</v>
      </c>
      <c r="N183" s="227" t="s">
        <v>11</v>
      </c>
      <c r="O183" s="227" t="s">
        <v>2700</v>
      </c>
      <c r="P183" s="171"/>
      <c r="Q183" s="171"/>
      <c r="R183" s="171"/>
      <c r="S183" s="171"/>
      <c r="T183" s="171"/>
      <c r="U183" s="171"/>
      <c r="V183" s="171"/>
      <c r="W183" s="171"/>
      <c r="X183" s="171"/>
    </row>
    <row r="184" spans="2:24" ht="79.2" x14ac:dyDescent="0.3">
      <c r="B184" s="96">
        <f t="shared" si="2"/>
        <v>178</v>
      </c>
      <c r="C184" s="227" t="s">
        <v>19</v>
      </c>
      <c r="D184" s="227" t="s">
        <v>2691</v>
      </c>
      <c r="E184" s="234" t="s">
        <v>2692</v>
      </c>
      <c r="F184" s="275" t="s">
        <v>2693</v>
      </c>
      <c r="G184" s="255">
        <v>238000000</v>
      </c>
      <c r="H184" s="255">
        <v>0</v>
      </c>
      <c r="I184" s="255">
        <v>238000000</v>
      </c>
      <c r="J184" s="234" t="s">
        <v>20</v>
      </c>
      <c r="K184" s="253">
        <v>44561</v>
      </c>
      <c r="L184" s="96" t="s">
        <v>2004</v>
      </c>
      <c r="M184" s="270" t="s">
        <v>2694</v>
      </c>
      <c r="N184" s="227" t="s">
        <v>11</v>
      </c>
      <c r="O184" s="227" t="s">
        <v>2700</v>
      </c>
      <c r="P184" s="171"/>
      <c r="Q184" s="171"/>
      <c r="R184" s="171"/>
      <c r="S184" s="171"/>
      <c r="T184" s="171"/>
      <c r="U184" s="171"/>
      <c r="V184" s="171"/>
      <c r="W184" s="171"/>
      <c r="X184" s="171"/>
    </row>
    <row r="185" spans="2:24" ht="26.4" x14ac:dyDescent="0.3">
      <c r="B185" s="96">
        <f t="shared" si="2"/>
        <v>179</v>
      </c>
      <c r="C185" s="227" t="s">
        <v>19</v>
      </c>
      <c r="D185" s="227" t="s">
        <v>2695</v>
      </c>
      <c r="E185" s="127" t="s">
        <v>2696</v>
      </c>
      <c r="F185" s="275" t="s">
        <v>2697</v>
      </c>
      <c r="G185" s="255">
        <v>8250000</v>
      </c>
      <c r="H185" s="255">
        <v>0</v>
      </c>
      <c r="I185" s="255">
        <v>8250000</v>
      </c>
      <c r="J185" s="234" t="s">
        <v>20</v>
      </c>
      <c r="K185" s="253">
        <v>44561</v>
      </c>
      <c r="L185" s="96" t="s">
        <v>12</v>
      </c>
      <c r="M185" s="286" t="s">
        <v>657</v>
      </c>
      <c r="N185" s="227" t="s">
        <v>11</v>
      </c>
      <c r="O185" s="227" t="s">
        <v>2700</v>
      </c>
      <c r="P185" s="171"/>
      <c r="Q185" s="171"/>
      <c r="R185" s="171"/>
      <c r="S185" s="171"/>
      <c r="T185" s="171"/>
      <c r="U185" s="171"/>
      <c r="V185" s="171"/>
      <c r="W185" s="171"/>
      <c r="X185" s="171"/>
    </row>
    <row r="186" spans="2:24" ht="39.6" x14ac:dyDescent="0.3">
      <c r="B186" s="96">
        <f t="shared" si="2"/>
        <v>180</v>
      </c>
      <c r="C186" s="227" t="s">
        <v>3682</v>
      </c>
      <c r="D186" s="177" t="s">
        <v>3187</v>
      </c>
      <c r="E186" s="96" t="s">
        <v>3188</v>
      </c>
      <c r="F186" s="225" t="s">
        <v>3189</v>
      </c>
      <c r="G186" s="255">
        <v>32786300</v>
      </c>
      <c r="H186" s="255">
        <v>33342000</v>
      </c>
      <c r="I186" s="255">
        <f>+G186+H186</f>
        <v>66128300</v>
      </c>
      <c r="J186" s="96" t="s">
        <v>20</v>
      </c>
      <c r="K186" s="181" t="s">
        <v>3190</v>
      </c>
      <c r="L186" s="96" t="s">
        <v>12</v>
      </c>
      <c r="M186" s="295" t="s">
        <v>3191</v>
      </c>
      <c r="N186" s="96" t="s">
        <v>11</v>
      </c>
      <c r="O186" s="227" t="s">
        <v>2700</v>
      </c>
      <c r="P186" s="171"/>
      <c r="Q186" s="171"/>
      <c r="R186" s="171"/>
      <c r="S186" s="171"/>
      <c r="T186" s="171"/>
      <c r="U186" s="171"/>
      <c r="V186" s="171"/>
      <c r="W186" s="171"/>
      <c r="X186" s="171"/>
    </row>
    <row r="187" spans="2:24" ht="39.6" x14ac:dyDescent="0.3">
      <c r="B187" s="96">
        <f t="shared" si="2"/>
        <v>181</v>
      </c>
      <c r="C187" s="227" t="s">
        <v>3682</v>
      </c>
      <c r="D187" s="177" t="s">
        <v>3205</v>
      </c>
      <c r="E187" s="227" t="s">
        <v>3206</v>
      </c>
      <c r="F187" s="225" t="s">
        <v>3189</v>
      </c>
      <c r="G187" s="255">
        <v>30563500</v>
      </c>
      <c r="H187" s="255">
        <v>33342000</v>
      </c>
      <c r="I187" s="255">
        <f>+G187+H187</f>
        <v>63905500</v>
      </c>
      <c r="J187" s="96" t="s">
        <v>20</v>
      </c>
      <c r="K187" s="181" t="s">
        <v>3190</v>
      </c>
      <c r="L187" s="96" t="s">
        <v>12</v>
      </c>
      <c r="M187" s="295" t="s">
        <v>3207</v>
      </c>
      <c r="N187" s="96" t="s">
        <v>11</v>
      </c>
      <c r="O187" s="227" t="s">
        <v>2700</v>
      </c>
      <c r="P187" s="171"/>
      <c r="Q187" s="171"/>
      <c r="R187" s="171"/>
      <c r="S187" s="171"/>
      <c r="T187" s="171"/>
      <c r="U187" s="171"/>
      <c r="V187" s="171"/>
      <c r="W187" s="171"/>
      <c r="X187" s="171"/>
    </row>
    <row r="188" spans="2:24" ht="39.6" x14ac:dyDescent="0.3">
      <c r="B188" s="96">
        <f t="shared" si="2"/>
        <v>182</v>
      </c>
      <c r="C188" s="227" t="s">
        <v>3682</v>
      </c>
      <c r="D188" s="177" t="s">
        <v>3192</v>
      </c>
      <c r="E188" s="96" t="s">
        <v>3193</v>
      </c>
      <c r="F188" s="225" t="s">
        <v>3194</v>
      </c>
      <c r="G188" s="255">
        <v>37180000</v>
      </c>
      <c r="H188" s="255">
        <v>40560000</v>
      </c>
      <c r="I188" s="255">
        <f>+G188+H188</f>
        <v>77740000</v>
      </c>
      <c r="J188" s="96" t="s">
        <v>20</v>
      </c>
      <c r="K188" s="181" t="s">
        <v>3190</v>
      </c>
      <c r="L188" s="96" t="s">
        <v>12</v>
      </c>
      <c r="M188" s="295" t="s">
        <v>3195</v>
      </c>
      <c r="N188" s="96" t="s">
        <v>11</v>
      </c>
      <c r="O188" s="227" t="s">
        <v>2700</v>
      </c>
      <c r="P188" s="171"/>
      <c r="Q188" s="171"/>
      <c r="R188" s="171"/>
      <c r="S188" s="171"/>
      <c r="T188" s="171"/>
      <c r="U188" s="171"/>
      <c r="V188" s="171"/>
      <c r="W188" s="171"/>
      <c r="X188" s="171"/>
    </row>
    <row r="189" spans="2:24" ht="39.6" x14ac:dyDescent="0.3">
      <c r="B189" s="96">
        <f t="shared" si="2"/>
        <v>183</v>
      </c>
      <c r="C189" s="227" t="s">
        <v>3682</v>
      </c>
      <c r="D189" s="177" t="s">
        <v>3264</v>
      </c>
      <c r="E189" s="227" t="s">
        <v>3265</v>
      </c>
      <c r="F189" s="225" t="s">
        <v>3262</v>
      </c>
      <c r="G189" s="255">
        <v>19959000</v>
      </c>
      <c r="H189" s="255">
        <f>19959000+36591500</f>
        <v>56550500</v>
      </c>
      <c r="I189" s="255">
        <f>+G189+H189</f>
        <v>76509500</v>
      </c>
      <c r="J189" s="96" t="s">
        <v>20</v>
      </c>
      <c r="K189" s="181" t="s">
        <v>3190</v>
      </c>
      <c r="L189" s="96" t="s">
        <v>12</v>
      </c>
      <c r="M189" s="296" t="s">
        <v>3266</v>
      </c>
      <c r="N189" s="96" t="s">
        <v>11</v>
      </c>
      <c r="O189" s="227" t="s">
        <v>2700</v>
      </c>
      <c r="P189" s="171"/>
      <c r="Q189" s="171"/>
      <c r="R189" s="171"/>
      <c r="S189" s="171"/>
      <c r="T189" s="171"/>
      <c r="U189" s="171"/>
      <c r="V189" s="171"/>
      <c r="W189" s="171"/>
      <c r="X189" s="171"/>
    </row>
    <row r="190" spans="2:24" ht="39.6" x14ac:dyDescent="0.3">
      <c r="B190" s="96">
        <f t="shared" si="2"/>
        <v>184</v>
      </c>
      <c r="C190" s="227" t="s">
        <v>3682</v>
      </c>
      <c r="D190" s="177" t="s">
        <v>3249</v>
      </c>
      <c r="E190" s="227" t="s">
        <v>3250</v>
      </c>
      <c r="F190" s="225" t="s">
        <v>3210</v>
      </c>
      <c r="G190" s="255">
        <v>21204000</v>
      </c>
      <c r="H190" s="255">
        <f>21204000+38874000</f>
        <v>60078000</v>
      </c>
      <c r="I190" s="255">
        <f>+G190+H190</f>
        <v>81282000</v>
      </c>
      <c r="J190" s="96" t="s">
        <v>20</v>
      </c>
      <c r="K190" s="181" t="s">
        <v>3190</v>
      </c>
      <c r="L190" s="96" t="s">
        <v>12</v>
      </c>
      <c r="M190" s="296" t="s">
        <v>3251</v>
      </c>
      <c r="N190" s="96" t="s">
        <v>11</v>
      </c>
      <c r="O190" s="227" t="s">
        <v>2700</v>
      </c>
      <c r="P190" s="171"/>
      <c r="Q190" s="171"/>
      <c r="R190" s="171"/>
      <c r="S190" s="171"/>
      <c r="T190" s="171"/>
      <c r="U190" s="171"/>
      <c r="V190" s="171"/>
      <c r="W190" s="171"/>
      <c r="X190" s="171"/>
    </row>
    <row r="191" spans="2:24" ht="39.6" x14ac:dyDescent="0.3">
      <c r="B191" s="96">
        <f t="shared" si="2"/>
        <v>185</v>
      </c>
      <c r="C191" s="227" t="s">
        <v>3682</v>
      </c>
      <c r="D191" s="177" t="s">
        <v>3208</v>
      </c>
      <c r="E191" s="96" t="s">
        <v>3209</v>
      </c>
      <c r="F191" s="225" t="s">
        <v>3210</v>
      </c>
      <c r="G191" s="255">
        <v>19956000</v>
      </c>
      <c r="H191" s="255">
        <f>19956000+39912000</f>
        <v>59868000</v>
      </c>
      <c r="I191" s="255">
        <f>+G191+H191</f>
        <v>79824000</v>
      </c>
      <c r="J191" s="96" t="s">
        <v>20</v>
      </c>
      <c r="K191" s="181" t="s">
        <v>3190</v>
      </c>
      <c r="L191" s="96" t="s">
        <v>12</v>
      </c>
      <c r="M191" s="295" t="s">
        <v>3211</v>
      </c>
      <c r="N191" s="96" t="s">
        <v>11</v>
      </c>
      <c r="O191" s="227" t="s">
        <v>2700</v>
      </c>
      <c r="P191" s="171"/>
      <c r="Q191" s="171"/>
      <c r="R191" s="171"/>
      <c r="S191" s="171"/>
      <c r="T191" s="171"/>
      <c r="U191" s="171"/>
      <c r="V191" s="171"/>
      <c r="W191" s="171"/>
      <c r="X191" s="171"/>
    </row>
    <row r="192" spans="2:24" ht="39.6" x14ac:dyDescent="0.3">
      <c r="B192" s="96">
        <f t="shared" si="2"/>
        <v>186</v>
      </c>
      <c r="C192" s="227" t="s">
        <v>3682</v>
      </c>
      <c r="D192" s="177" t="s">
        <v>3308</v>
      </c>
      <c r="E192" s="227" t="s">
        <v>3309</v>
      </c>
      <c r="F192" s="225" t="s">
        <v>3224</v>
      </c>
      <c r="G192" s="255">
        <v>16500000</v>
      </c>
      <c r="H192" s="255">
        <f>16500000+30250000</f>
        <v>46750000</v>
      </c>
      <c r="I192" s="255">
        <f>+G192+H192</f>
        <v>63250000</v>
      </c>
      <c r="J192" s="96" t="s">
        <v>20</v>
      </c>
      <c r="K192" s="181" t="s">
        <v>3190</v>
      </c>
      <c r="L192" s="96" t="s">
        <v>12</v>
      </c>
      <c r="M192" s="226" t="s">
        <v>3310</v>
      </c>
      <c r="N192" s="96" t="s">
        <v>11</v>
      </c>
      <c r="O192" s="227" t="s">
        <v>2700</v>
      </c>
      <c r="P192" s="171"/>
      <c r="Q192" s="171"/>
      <c r="R192" s="171"/>
      <c r="S192" s="171"/>
      <c r="T192" s="171"/>
      <c r="U192" s="171"/>
      <c r="V192" s="171"/>
      <c r="W192" s="171"/>
      <c r="X192" s="171"/>
    </row>
    <row r="193" spans="2:24" ht="39.6" x14ac:dyDescent="0.3">
      <c r="B193" s="96">
        <f t="shared" si="2"/>
        <v>187</v>
      </c>
      <c r="C193" s="227" t="s">
        <v>3682</v>
      </c>
      <c r="D193" s="177" t="s">
        <v>3215</v>
      </c>
      <c r="E193" s="227" t="s">
        <v>3216</v>
      </c>
      <c r="F193" s="225" t="s">
        <v>3194</v>
      </c>
      <c r="G193" s="255">
        <v>30079500</v>
      </c>
      <c r="H193" s="255">
        <v>32814000</v>
      </c>
      <c r="I193" s="255">
        <f>+G193+H193</f>
        <v>62893500</v>
      </c>
      <c r="J193" s="96" t="s">
        <v>20</v>
      </c>
      <c r="K193" s="181" t="s">
        <v>3190</v>
      </c>
      <c r="L193" s="96" t="s">
        <v>12</v>
      </c>
      <c r="M193" s="296" t="s">
        <v>3217</v>
      </c>
      <c r="N193" s="96" t="s">
        <v>11</v>
      </c>
      <c r="O193" s="227" t="s">
        <v>2700</v>
      </c>
      <c r="P193" s="171"/>
      <c r="Q193" s="171"/>
      <c r="R193" s="171"/>
      <c r="S193" s="171"/>
      <c r="T193" s="171"/>
      <c r="U193" s="171"/>
      <c r="V193" s="171"/>
      <c r="W193" s="171"/>
      <c r="X193" s="171"/>
    </row>
    <row r="194" spans="2:24" ht="39.6" x14ac:dyDescent="0.3">
      <c r="B194" s="96">
        <f t="shared" si="2"/>
        <v>188</v>
      </c>
      <c r="C194" s="227" t="s">
        <v>3682</v>
      </c>
      <c r="D194" s="177" t="s">
        <v>3236</v>
      </c>
      <c r="E194" s="227" t="s">
        <v>3237</v>
      </c>
      <c r="F194" s="225" t="s">
        <v>3224</v>
      </c>
      <c r="G194" s="255">
        <v>16407000</v>
      </c>
      <c r="H194" s="255">
        <f>16407000+32814000</f>
        <v>49221000</v>
      </c>
      <c r="I194" s="255">
        <f>+G194+H194</f>
        <v>65628000</v>
      </c>
      <c r="J194" s="96" t="s">
        <v>20</v>
      </c>
      <c r="K194" s="181" t="s">
        <v>3190</v>
      </c>
      <c r="L194" s="96" t="s">
        <v>12</v>
      </c>
      <c r="M194" s="296" t="s">
        <v>3238</v>
      </c>
      <c r="N194" s="96" t="s">
        <v>11</v>
      </c>
      <c r="O194" s="227" t="s">
        <v>2700</v>
      </c>
      <c r="P194" s="171"/>
      <c r="Q194" s="171"/>
      <c r="R194" s="171"/>
      <c r="S194" s="171"/>
      <c r="T194" s="171"/>
      <c r="U194" s="171"/>
      <c r="V194" s="171"/>
      <c r="W194" s="171"/>
      <c r="X194" s="171"/>
    </row>
    <row r="195" spans="2:24" ht="39.6" x14ac:dyDescent="0.3">
      <c r="B195" s="96">
        <f t="shared" si="2"/>
        <v>189</v>
      </c>
      <c r="C195" s="227" t="s">
        <v>3682</v>
      </c>
      <c r="D195" s="177" t="s">
        <v>3222</v>
      </c>
      <c r="E195" s="227" t="s">
        <v>3223</v>
      </c>
      <c r="F195" s="225" t="s">
        <v>3224</v>
      </c>
      <c r="G195" s="255">
        <v>16407000</v>
      </c>
      <c r="H195" s="255">
        <f>16407000+32814000</f>
        <v>49221000</v>
      </c>
      <c r="I195" s="255">
        <f>+G195+H195</f>
        <v>65628000</v>
      </c>
      <c r="J195" s="96" t="s">
        <v>20</v>
      </c>
      <c r="K195" s="181" t="s">
        <v>3190</v>
      </c>
      <c r="L195" s="96" t="s">
        <v>12</v>
      </c>
      <c r="M195" s="296" t="s">
        <v>3225</v>
      </c>
      <c r="N195" s="96" t="s">
        <v>11</v>
      </c>
      <c r="O195" s="227" t="s">
        <v>2700</v>
      </c>
      <c r="P195" s="171"/>
      <c r="Q195" s="171"/>
      <c r="R195" s="171"/>
      <c r="S195" s="171"/>
      <c r="T195" s="171"/>
      <c r="U195" s="171"/>
      <c r="V195" s="171"/>
      <c r="W195" s="171"/>
      <c r="X195" s="171"/>
    </row>
    <row r="196" spans="2:24" ht="39.6" x14ac:dyDescent="0.3">
      <c r="B196" s="96">
        <f t="shared" si="2"/>
        <v>190</v>
      </c>
      <c r="C196" s="227" t="s">
        <v>3682</v>
      </c>
      <c r="D196" s="177" t="s">
        <v>3270</v>
      </c>
      <c r="E196" s="227" t="s">
        <v>3271</v>
      </c>
      <c r="F196" s="225" t="s">
        <v>3268</v>
      </c>
      <c r="G196" s="255">
        <v>16407000</v>
      </c>
      <c r="H196" s="255">
        <f>16407000+30079500</f>
        <v>46486500</v>
      </c>
      <c r="I196" s="255">
        <f>+G196+H196</f>
        <v>62893500</v>
      </c>
      <c r="J196" s="96" t="s">
        <v>20</v>
      </c>
      <c r="K196" s="181" t="s">
        <v>3190</v>
      </c>
      <c r="L196" s="96" t="s">
        <v>12</v>
      </c>
      <c r="M196" s="296" t="s">
        <v>3272</v>
      </c>
      <c r="N196" s="96" t="s">
        <v>11</v>
      </c>
      <c r="O196" s="227" t="s">
        <v>2700</v>
      </c>
      <c r="P196" s="171"/>
      <c r="Q196" s="171"/>
      <c r="R196" s="171"/>
      <c r="S196" s="171"/>
      <c r="T196" s="171"/>
      <c r="U196" s="171"/>
      <c r="V196" s="171"/>
      <c r="W196" s="171"/>
      <c r="X196" s="171"/>
    </row>
    <row r="197" spans="2:24" ht="39.6" x14ac:dyDescent="0.3">
      <c r="B197" s="96">
        <f t="shared" si="2"/>
        <v>191</v>
      </c>
      <c r="C197" s="227" t="s">
        <v>3682</v>
      </c>
      <c r="D197" s="177" t="s">
        <v>3245</v>
      </c>
      <c r="E197" s="227" t="s">
        <v>3246</v>
      </c>
      <c r="F197" s="225" t="s">
        <v>3224</v>
      </c>
      <c r="G197" s="255">
        <v>16407000</v>
      </c>
      <c r="H197" s="255">
        <v>16407000</v>
      </c>
      <c r="I197" s="255">
        <f>+G197+H197</f>
        <v>32814000</v>
      </c>
      <c r="J197" s="96" t="s">
        <v>20</v>
      </c>
      <c r="K197" s="181" t="s">
        <v>3247</v>
      </c>
      <c r="L197" s="96" t="s">
        <v>12</v>
      </c>
      <c r="M197" s="296" t="s">
        <v>3248</v>
      </c>
      <c r="N197" s="96" t="s">
        <v>11</v>
      </c>
      <c r="O197" s="227" t="s">
        <v>2700</v>
      </c>
      <c r="P197" s="171"/>
      <c r="Q197" s="171"/>
      <c r="R197" s="171"/>
      <c r="S197" s="171"/>
      <c r="T197" s="171"/>
      <c r="U197" s="171"/>
      <c r="V197" s="171"/>
      <c r="W197" s="171"/>
      <c r="X197" s="171"/>
    </row>
    <row r="198" spans="2:24" ht="39.6" x14ac:dyDescent="0.3">
      <c r="B198" s="96">
        <f t="shared" si="2"/>
        <v>192</v>
      </c>
      <c r="C198" s="227" t="s">
        <v>3682</v>
      </c>
      <c r="D198" s="177" t="s">
        <v>3229</v>
      </c>
      <c r="E198" s="227" t="s">
        <v>3230</v>
      </c>
      <c r="F198" s="225" t="s">
        <v>3231</v>
      </c>
      <c r="G198" s="255">
        <v>27785000</v>
      </c>
      <c r="H198" s="255">
        <v>33342000</v>
      </c>
      <c r="I198" s="255">
        <f>+G198+H198</f>
        <v>61127000</v>
      </c>
      <c r="J198" s="96" t="s">
        <v>20</v>
      </c>
      <c r="K198" s="181" t="s">
        <v>3190</v>
      </c>
      <c r="L198" s="96" t="s">
        <v>12</v>
      </c>
      <c r="M198" s="296" t="s">
        <v>3232</v>
      </c>
      <c r="N198" s="96" t="s">
        <v>11</v>
      </c>
      <c r="O198" s="227" t="s">
        <v>2700</v>
      </c>
      <c r="P198" s="171"/>
      <c r="Q198" s="171"/>
      <c r="R198" s="171"/>
      <c r="S198" s="171"/>
      <c r="T198" s="171"/>
      <c r="U198" s="171"/>
      <c r="V198" s="171"/>
      <c r="W198" s="171"/>
      <c r="X198" s="171"/>
    </row>
    <row r="199" spans="2:24" ht="39.6" x14ac:dyDescent="0.3">
      <c r="B199" s="96">
        <f t="shared" si="2"/>
        <v>193</v>
      </c>
      <c r="C199" s="227" t="s">
        <v>3682</v>
      </c>
      <c r="D199" s="177" t="s">
        <v>3252</v>
      </c>
      <c r="E199" s="227" t="s">
        <v>3253</v>
      </c>
      <c r="F199" s="225" t="s">
        <v>3194</v>
      </c>
      <c r="G199" s="255">
        <v>22515000</v>
      </c>
      <c r="H199" s="255">
        <v>27018000</v>
      </c>
      <c r="I199" s="255">
        <f>+G199+H199</f>
        <v>49533000</v>
      </c>
      <c r="J199" s="96" t="s">
        <v>20</v>
      </c>
      <c r="K199" s="181" t="s">
        <v>3190</v>
      </c>
      <c r="L199" s="96" t="s">
        <v>12</v>
      </c>
      <c r="M199" s="296" t="s">
        <v>3254</v>
      </c>
      <c r="N199" s="96" t="s">
        <v>11</v>
      </c>
      <c r="O199" s="227" t="s">
        <v>2700</v>
      </c>
      <c r="P199" s="171"/>
      <c r="Q199" s="171"/>
      <c r="R199" s="171"/>
      <c r="S199" s="171"/>
      <c r="T199" s="171"/>
      <c r="U199" s="171"/>
      <c r="V199" s="171"/>
      <c r="W199" s="171"/>
      <c r="X199" s="171"/>
    </row>
    <row r="200" spans="2:24" ht="39.6" x14ac:dyDescent="0.3">
      <c r="B200" s="96">
        <f t="shared" si="2"/>
        <v>194</v>
      </c>
      <c r="C200" s="227" t="s">
        <v>3682</v>
      </c>
      <c r="D200" s="177" t="s">
        <v>3257</v>
      </c>
      <c r="E200" s="227" t="s">
        <v>3258</v>
      </c>
      <c r="F200" s="225" t="s">
        <v>3259</v>
      </c>
      <c r="G200" s="255">
        <v>27229300</v>
      </c>
      <c r="H200" s="255"/>
      <c r="I200" s="255">
        <f>+G200+H200</f>
        <v>27229300</v>
      </c>
      <c r="J200" s="96" t="s">
        <v>20</v>
      </c>
      <c r="K200" s="181" t="s">
        <v>3199</v>
      </c>
      <c r="L200" s="96" t="s">
        <v>12</v>
      </c>
      <c r="M200" s="296" t="s">
        <v>3260</v>
      </c>
      <c r="N200" s="96" t="s">
        <v>11</v>
      </c>
      <c r="O200" s="227" t="s">
        <v>2700</v>
      </c>
      <c r="P200" s="171"/>
      <c r="Q200" s="171"/>
      <c r="R200" s="171"/>
      <c r="S200" s="171"/>
      <c r="T200" s="171"/>
      <c r="U200" s="171"/>
      <c r="V200" s="171"/>
      <c r="W200" s="171"/>
      <c r="X200" s="171"/>
    </row>
    <row r="201" spans="2:24" ht="39.6" x14ac:dyDescent="0.3">
      <c r="B201" s="96">
        <f t="shared" ref="B201:B264" si="3">+B200+1</f>
        <v>195</v>
      </c>
      <c r="C201" s="227" t="s">
        <v>3682</v>
      </c>
      <c r="D201" s="177" t="s">
        <v>3276</v>
      </c>
      <c r="E201" s="227" t="s">
        <v>3277</v>
      </c>
      <c r="F201" s="225" t="s">
        <v>3278</v>
      </c>
      <c r="G201" s="255">
        <v>13293000</v>
      </c>
      <c r="H201" s="255">
        <f>13293000+24370500</f>
        <v>37663500</v>
      </c>
      <c r="I201" s="255">
        <f>+G201+H201</f>
        <v>50956500</v>
      </c>
      <c r="J201" s="96" t="s">
        <v>20</v>
      </c>
      <c r="K201" s="181" t="s">
        <v>3190</v>
      </c>
      <c r="L201" s="96" t="s">
        <v>12</v>
      </c>
      <c r="M201" s="296" t="s">
        <v>3279</v>
      </c>
      <c r="N201" s="96" t="s">
        <v>11</v>
      </c>
      <c r="O201" s="227" t="s">
        <v>2700</v>
      </c>
      <c r="P201" s="171"/>
      <c r="Q201" s="171"/>
      <c r="R201" s="171"/>
      <c r="S201" s="171"/>
      <c r="T201" s="171"/>
      <c r="U201" s="171"/>
      <c r="V201" s="171"/>
      <c r="W201" s="171"/>
      <c r="X201" s="171"/>
    </row>
    <row r="202" spans="2:24" ht="39.6" x14ac:dyDescent="0.3">
      <c r="B202" s="96">
        <f t="shared" si="3"/>
        <v>196</v>
      </c>
      <c r="C202" s="227" t="s">
        <v>3682</v>
      </c>
      <c r="D202" s="177" t="s">
        <v>3280</v>
      </c>
      <c r="E202" s="227" t="s">
        <v>3281</v>
      </c>
      <c r="F202" s="225" t="s">
        <v>3278</v>
      </c>
      <c r="G202" s="255">
        <v>13293000</v>
      </c>
      <c r="H202" s="255">
        <f>13293000+24370500</f>
        <v>37663500</v>
      </c>
      <c r="I202" s="255">
        <f>+G202+H202</f>
        <v>50956500</v>
      </c>
      <c r="J202" s="96" t="s">
        <v>20</v>
      </c>
      <c r="K202" s="181" t="s">
        <v>3190</v>
      </c>
      <c r="L202" s="96" t="s">
        <v>12</v>
      </c>
      <c r="M202" s="296" t="s">
        <v>3282</v>
      </c>
      <c r="N202" s="96" t="s">
        <v>11</v>
      </c>
      <c r="O202" s="227" t="s">
        <v>2700</v>
      </c>
      <c r="P202" s="171"/>
      <c r="Q202" s="171"/>
      <c r="R202" s="171"/>
      <c r="S202" s="171"/>
      <c r="T202" s="171"/>
      <c r="U202" s="171"/>
      <c r="V202" s="171"/>
      <c r="W202" s="171"/>
      <c r="X202" s="171"/>
    </row>
    <row r="203" spans="2:24" ht="39.6" x14ac:dyDescent="0.3">
      <c r="B203" s="96">
        <f t="shared" si="3"/>
        <v>197</v>
      </c>
      <c r="C203" s="227" t="s">
        <v>3682</v>
      </c>
      <c r="D203" s="177" t="s">
        <v>3273</v>
      </c>
      <c r="E203" s="227" t="s">
        <v>3274</v>
      </c>
      <c r="F203" s="225" t="s">
        <v>3268</v>
      </c>
      <c r="G203" s="255">
        <v>13242000</v>
      </c>
      <c r="H203" s="255">
        <f>13242000+22070000</f>
        <v>35312000</v>
      </c>
      <c r="I203" s="255">
        <f>+G203+H203</f>
        <v>48554000</v>
      </c>
      <c r="J203" s="96" t="s">
        <v>20</v>
      </c>
      <c r="K203" s="181" t="s">
        <v>3190</v>
      </c>
      <c r="L203" s="96" t="s">
        <v>12</v>
      </c>
      <c r="M203" s="296" t="s">
        <v>3275</v>
      </c>
      <c r="N203" s="96" t="s">
        <v>11</v>
      </c>
      <c r="O203" s="227" t="s">
        <v>2700</v>
      </c>
      <c r="P203" s="171"/>
      <c r="Q203" s="171"/>
      <c r="R203" s="171"/>
      <c r="S203" s="171"/>
      <c r="T203" s="171"/>
      <c r="U203" s="171"/>
      <c r="V203" s="171"/>
      <c r="W203" s="171"/>
      <c r="X203" s="171"/>
    </row>
    <row r="204" spans="2:24" ht="39.6" x14ac:dyDescent="0.3">
      <c r="B204" s="96">
        <f t="shared" si="3"/>
        <v>198</v>
      </c>
      <c r="C204" s="227" t="s">
        <v>3682</v>
      </c>
      <c r="D204" s="177" t="s">
        <v>3201</v>
      </c>
      <c r="E204" s="96" t="s">
        <v>3202</v>
      </c>
      <c r="F204" s="225" t="s">
        <v>3203</v>
      </c>
      <c r="G204" s="255">
        <v>30563500</v>
      </c>
      <c r="H204" s="255">
        <v>33342000</v>
      </c>
      <c r="I204" s="255">
        <f>+G204+H204</f>
        <v>63905500</v>
      </c>
      <c r="J204" s="96" t="s">
        <v>20</v>
      </c>
      <c r="K204" s="181" t="s">
        <v>3190</v>
      </c>
      <c r="L204" s="96" t="s">
        <v>12</v>
      </c>
      <c r="M204" s="295" t="s">
        <v>3204</v>
      </c>
      <c r="N204" s="96" t="s">
        <v>11</v>
      </c>
      <c r="O204" s="227" t="s">
        <v>2700</v>
      </c>
      <c r="P204" s="171"/>
      <c r="Q204" s="171"/>
      <c r="R204" s="171"/>
      <c r="S204" s="171"/>
      <c r="T204" s="171"/>
      <c r="U204" s="171"/>
      <c r="V204" s="171"/>
      <c r="W204" s="171"/>
      <c r="X204" s="171"/>
    </row>
    <row r="205" spans="2:24" ht="39.6" x14ac:dyDescent="0.3">
      <c r="B205" s="96">
        <f t="shared" si="3"/>
        <v>199</v>
      </c>
      <c r="C205" s="227" t="s">
        <v>3682</v>
      </c>
      <c r="D205" s="177" t="s">
        <v>3233</v>
      </c>
      <c r="E205" s="227" t="s">
        <v>3234</v>
      </c>
      <c r="F205" s="225" t="s">
        <v>3220</v>
      </c>
      <c r="G205" s="255">
        <v>20325000</v>
      </c>
      <c r="H205" s="255"/>
      <c r="I205" s="255">
        <f>+G205+H205</f>
        <v>20325000</v>
      </c>
      <c r="J205" s="96" t="s">
        <v>20</v>
      </c>
      <c r="K205" s="181" t="s">
        <v>3199</v>
      </c>
      <c r="L205" s="96" t="s">
        <v>12</v>
      </c>
      <c r="M205" s="296" t="s">
        <v>3235</v>
      </c>
      <c r="N205" s="96" t="s">
        <v>11</v>
      </c>
      <c r="O205" s="227" t="s">
        <v>2700</v>
      </c>
      <c r="P205" s="171"/>
      <c r="Q205" s="171"/>
      <c r="R205" s="171"/>
      <c r="S205" s="171"/>
      <c r="T205" s="171"/>
      <c r="U205" s="171"/>
      <c r="V205" s="171"/>
      <c r="W205" s="171"/>
      <c r="X205" s="171"/>
    </row>
    <row r="206" spans="2:24" ht="39.6" x14ac:dyDescent="0.3">
      <c r="B206" s="96">
        <f t="shared" si="3"/>
        <v>200</v>
      </c>
      <c r="C206" s="227" t="s">
        <v>3682</v>
      </c>
      <c r="D206" s="177" t="s">
        <v>3212</v>
      </c>
      <c r="E206" s="227" t="s">
        <v>3213</v>
      </c>
      <c r="F206" s="225" t="s">
        <v>3194</v>
      </c>
      <c r="G206" s="255">
        <v>21472000</v>
      </c>
      <c r="H206" s="255"/>
      <c r="I206" s="255">
        <f>+G206+H206</f>
        <v>21472000</v>
      </c>
      <c r="J206" s="96" t="s">
        <v>20</v>
      </c>
      <c r="K206" s="181" t="s">
        <v>3199</v>
      </c>
      <c r="L206" s="96" t="s">
        <v>12</v>
      </c>
      <c r="M206" s="296" t="s">
        <v>3214</v>
      </c>
      <c r="N206" s="96" t="s">
        <v>11</v>
      </c>
      <c r="O206" s="227" t="s">
        <v>2700</v>
      </c>
      <c r="P206" s="171"/>
      <c r="Q206" s="171"/>
      <c r="R206" s="171"/>
      <c r="S206" s="171"/>
      <c r="T206" s="171"/>
      <c r="U206" s="171"/>
      <c r="V206" s="171"/>
      <c r="W206" s="171"/>
      <c r="X206" s="171"/>
    </row>
    <row r="207" spans="2:24" ht="39.6" x14ac:dyDescent="0.3">
      <c r="B207" s="96">
        <f t="shared" si="3"/>
        <v>201</v>
      </c>
      <c r="C207" s="227" t="s">
        <v>3682</v>
      </c>
      <c r="D207" s="96" t="s">
        <v>3218</v>
      </c>
      <c r="E207" s="227" t="s">
        <v>3219</v>
      </c>
      <c r="F207" s="225" t="s">
        <v>3220</v>
      </c>
      <c r="G207" s="255">
        <v>21472000</v>
      </c>
      <c r="H207" s="255">
        <v>23424000</v>
      </c>
      <c r="I207" s="255">
        <f>+G207+H207</f>
        <v>44896000</v>
      </c>
      <c r="J207" s="96" t="s">
        <v>20</v>
      </c>
      <c r="K207" s="181" t="s">
        <v>3190</v>
      </c>
      <c r="L207" s="96" t="s">
        <v>12</v>
      </c>
      <c r="M207" s="296" t="s">
        <v>3221</v>
      </c>
      <c r="N207" s="96" t="s">
        <v>11</v>
      </c>
      <c r="O207" s="227" t="s">
        <v>2700</v>
      </c>
      <c r="P207" s="171"/>
      <c r="Q207" s="171"/>
      <c r="R207" s="171"/>
      <c r="S207" s="171"/>
      <c r="T207" s="171"/>
      <c r="U207" s="171"/>
      <c r="V207" s="171"/>
      <c r="W207" s="171"/>
      <c r="X207" s="171"/>
    </row>
    <row r="208" spans="2:24" ht="39.6" x14ac:dyDescent="0.3">
      <c r="B208" s="96">
        <f t="shared" si="3"/>
        <v>202</v>
      </c>
      <c r="C208" s="227" t="s">
        <v>3682</v>
      </c>
      <c r="D208" s="177" t="s">
        <v>3288</v>
      </c>
      <c r="E208" s="227" t="s">
        <v>3289</v>
      </c>
      <c r="F208" s="225" t="s">
        <v>3290</v>
      </c>
      <c r="G208" s="255">
        <v>12870000</v>
      </c>
      <c r="H208" s="255"/>
      <c r="I208" s="255">
        <f>+G208+H208</f>
        <v>12870000</v>
      </c>
      <c r="J208" s="96" t="s">
        <v>20</v>
      </c>
      <c r="K208" s="181" t="s">
        <v>3199</v>
      </c>
      <c r="L208" s="96" t="s">
        <v>12</v>
      </c>
      <c r="M208" s="296" t="s">
        <v>3291</v>
      </c>
      <c r="N208" s="96" t="s">
        <v>11</v>
      </c>
      <c r="O208" s="227" t="s">
        <v>2700</v>
      </c>
      <c r="P208" s="171"/>
      <c r="Q208" s="171"/>
      <c r="R208" s="171"/>
      <c r="S208" s="171"/>
      <c r="T208" s="171"/>
      <c r="U208" s="171"/>
      <c r="V208" s="171"/>
      <c r="W208" s="171"/>
      <c r="X208" s="171"/>
    </row>
    <row r="209" spans="2:24" ht="39.6" x14ac:dyDescent="0.3">
      <c r="B209" s="96">
        <f t="shared" si="3"/>
        <v>203</v>
      </c>
      <c r="C209" s="227" t="s">
        <v>3682</v>
      </c>
      <c r="D209" s="177" t="s">
        <v>3283</v>
      </c>
      <c r="E209" s="227" t="s">
        <v>3284</v>
      </c>
      <c r="F209" s="225" t="s">
        <v>3285</v>
      </c>
      <c r="G209" s="255">
        <v>6327000</v>
      </c>
      <c r="H209" s="255"/>
      <c r="I209" s="255">
        <f>+G209+H209</f>
        <v>6327000</v>
      </c>
      <c r="J209" s="96" t="s">
        <v>20</v>
      </c>
      <c r="K209" s="181" t="s">
        <v>3286</v>
      </c>
      <c r="L209" s="96" t="s">
        <v>12</v>
      </c>
      <c r="M209" s="296" t="s">
        <v>3287</v>
      </c>
      <c r="N209" s="96" t="s">
        <v>11</v>
      </c>
      <c r="O209" s="227" t="s">
        <v>2700</v>
      </c>
      <c r="P209" s="171"/>
      <c r="Q209" s="171"/>
      <c r="R209" s="171"/>
      <c r="S209" s="171"/>
      <c r="T209" s="171"/>
      <c r="U209" s="171"/>
      <c r="V209" s="171"/>
      <c r="W209" s="171"/>
      <c r="X209" s="171"/>
    </row>
    <row r="210" spans="2:24" ht="39.6" x14ac:dyDescent="0.3">
      <c r="B210" s="96">
        <f t="shared" si="3"/>
        <v>204</v>
      </c>
      <c r="C210" s="227" t="s">
        <v>3682</v>
      </c>
      <c r="D210" s="177" t="s">
        <v>6185</v>
      </c>
      <c r="E210" s="227" t="s">
        <v>3255</v>
      </c>
      <c r="F210" s="225" t="s">
        <v>3194</v>
      </c>
      <c r="G210" s="255">
        <v>27785000</v>
      </c>
      <c r="H210" s="255">
        <v>33342000</v>
      </c>
      <c r="I210" s="255">
        <f>+G210+H210</f>
        <v>61127000</v>
      </c>
      <c r="J210" s="96" t="s">
        <v>20</v>
      </c>
      <c r="K210" s="181" t="s">
        <v>3190</v>
      </c>
      <c r="L210" s="96" t="s">
        <v>12</v>
      </c>
      <c r="M210" s="296" t="s">
        <v>3256</v>
      </c>
      <c r="N210" s="96" t="s">
        <v>11</v>
      </c>
      <c r="O210" s="227" t="s">
        <v>2700</v>
      </c>
      <c r="P210" s="171"/>
      <c r="Q210" s="171"/>
      <c r="R210" s="171"/>
      <c r="S210" s="171"/>
      <c r="T210" s="171"/>
      <c r="U210" s="171"/>
      <c r="V210" s="171"/>
      <c r="W210" s="171"/>
      <c r="X210" s="171"/>
    </row>
    <row r="211" spans="2:24" ht="39.6" x14ac:dyDescent="0.3">
      <c r="B211" s="96">
        <f t="shared" si="3"/>
        <v>205</v>
      </c>
      <c r="C211" s="227" t="s">
        <v>3682</v>
      </c>
      <c r="D211" s="177" t="s">
        <v>3317</v>
      </c>
      <c r="E211" s="227" t="s">
        <v>3318</v>
      </c>
      <c r="F211" s="225" t="s">
        <v>3194</v>
      </c>
      <c r="G211" s="255">
        <v>13950000</v>
      </c>
      <c r="H211" s="255">
        <v>18600000</v>
      </c>
      <c r="I211" s="255">
        <f>+G211+H211</f>
        <v>32550000</v>
      </c>
      <c r="J211" s="96" t="s">
        <v>20</v>
      </c>
      <c r="K211" s="181" t="s">
        <v>3190</v>
      </c>
      <c r="L211" s="96" t="s">
        <v>12</v>
      </c>
      <c r="M211" s="226" t="s">
        <v>3319</v>
      </c>
      <c r="N211" s="96" t="s">
        <v>11</v>
      </c>
      <c r="O211" s="227" t="s">
        <v>2700</v>
      </c>
      <c r="P211" s="171"/>
      <c r="Q211" s="171"/>
      <c r="R211" s="171"/>
      <c r="S211" s="171"/>
      <c r="T211" s="171"/>
      <c r="U211" s="171"/>
      <c r="V211" s="171"/>
      <c r="W211" s="171"/>
      <c r="X211" s="171"/>
    </row>
    <row r="212" spans="2:24" ht="39.6" x14ac:dyDescent="0.3">
      <c r="B212" s="96">
        <f t="shared" si="3"/>
        <v>206</v>
      </c>
      <c r="C212" s="227" t="s">
        <v>3682</v>
      </c>
      <c r="D212" s="177" t="s">
        <v>6186</v>
      </c>
      <c r="E212" s="227" t="s">
        <v>3261</v>
      </c>
      <c r="F212" s="225" t="s">
        <v>3262</v>
      </c>
      <c r="G212" s="255">
        <v>9132000</v>
      </c>
      <c r="H212" s="255">
        <f>9132000+16742000</f>
        <v>25874000</v>
      </c>
      <c r="I212" s="255">
        <f>+G212+H212</f>
        <v>35006000</v>
      </c>
      <c r="J212" s="96" t="s">
        <v>20</v>
      </c>
      <c r="K212" s="181" t="s">
        <v>3190</v>
      </c>
      <c r="L212" s="96" t="s">
        <v>12</v>
      </c>
      <c r="M212" s="296" t="s">
        <v>3263</v>
      </c>
      <c r="N212" s="96" t="s">
        <v>11</v>
      </c>
      <c r="O212" s="227" t="s">
        <v>2700</v>
      </c>
      <c r="P212" s="171"/>
      <c r="Q212" s="171"/>
      <c r="R212" s="171"/>
      <c r="S212" s="171"/>
      <c r="T212" s="171"/>
      <c r="U212" s="171"/>
      <c r="V212" s="171"/>
      <c r="W212" s="171"/>
      <c r="X212" s="171"/>
    </row>
    <row r="213" spans="2:24" ht="39.6" x14ac:dyDescent="0.3">
      <c r="B213" s="96">
        <f t="shared" si="3"/>
        <v>207</v>
      </c>
      <c r="C213" s="227" t="s">
        <v>3682</v>
      </c>
      <c r="D213" s="177" t="s">
        <v>6187</v>
      </c>
      <c r="E213" s="227" t="s">
        <v>3267</v>
      </c>
      <c r="F213" s="225" t="s">
        <v>3268</v>
      </c>
      <c r="G213" s="255">
        <v>11529000</v>
      </c>
      <c r="H213" s="255">
        <f>11529000+21136500</f>
        <v>32665500</v>
      </c>
      <c r="I213" s="255">
        <f>+G213+H213</f>
        <v>44194500</v>
      </c>
      <c r="J213" s="96" t="s">
        <v>20</v>
      </c>
      <c r="K213" s="181" t="s">
        <v>3190</v>
      </c>
      <c r="L213" s="96" t="s">
        <v>12</v>
      </c>
      <c r="M213" s="296" t="s">
        <v>3269</v>
      </c>
      <c r="N213" s="96" t="s">
        <v>11</v>
      </c>
      <c r="O213" s="227" t="s">
        <v>2700</v>
      </c>
      <c r="P213" s="171"/>
      <c r="Q213" s="171"/>
      <c r="R213" s="171"/>
      <c r="S213" s="171"/>
      <c r="T213" s="171"/>
      <c r="U213" s="171"/>
      <c r="V213" s="171"/>
      <c r="W213" s="171"/>
      <c r="X213" s="171"/>
    </row>
    <row r="214" spans="2:24" ht="39.6" x14ac:dyDescent="0.3">
      <c r="B214" s="96">
        <f t="shared" si="3"/>
        <v>208</v>
      </c>
      <c r="C214" s="227" t="s">
        <v>3682</v>
      </c>
      <c r="D214" s="177" t="s">
        <v>3327</v>
      </c>
      <c r="E214" s="227" t="s">
        <v>3328</v>
      </c>
      <c r="F214" s="225" t="s">
        <v>3194</v>
      </c>
      <c r="G214" s="255">
        <v>24610500</v>
      </c>
      <c r="H214" s="255">
        <v>32814000</v>
      </c>
      <c r="I214" s="255">
        <f>+G214+H214</f>
        <v>57424500</v>
      </c>
      <c r="J214" s="96" t="s">
        <v>20</v>
      </c>
      <c r="K214" s="181" t="s">
        <v>3190</v>
      </c>
      <c r="L214" s="96" t="s">
        <v>12</v>
      </c>
      <c r="M214" s="226" t="s">
        <v>3329</v>
      </c>
      <c r="N214" s="96" t="s">
        <v>11</v>
      </c>
      <c r="O214" s="227" t="s">
        <v>2700</v>
      </c>
      <c r="P214" s="171"/>
      <c r="Q214" s="171"/>
      <c r="R214" s="171"/>
      <c r="S214" s="171"/>
      <c r="T214" s="171"/>
      <c r="U214" s="171"/>
      <c r="V214" s="171"/>
      <c r="W214" s="171"/>
      <c r="X214" s="171"/>
    </row>
    <row r="215" spans="2:24" ht="39.6" x14ac:dyDescent="0.3">
      <c r="B215" s="96">
        <f t="shared" si="3"/>
        <v>209</v>
      </c>
      <c r="C215" s="227" t="s">
        <v>3682</v>
      </c>
      <c r="D215" s="177" t="s">
        <v>3320</v>
      </c>
      <c r="E215" s="227" t="s">
        <v>3321</v>
      </c>
      <c r="F215" s="225" t="s">
        <v>3194</v>
      </c>
      <c r="G215" s="255">
        <v>16407000</v>
      </c>
      <c r="H215" s="255">
        <f>16407000+27345000</f>
        <v>43752000</v>
      </c>
      <c r="I215" s="255">
        <f>+G215+H215</f>
        <v>60159000</v>
      </c>
      <c r="J215" s="96" t="s">
        <v>20</v>
      </c>
      <c r="K215" s="181" t="s">
        <v>3190</v>
      </c>
      <c r="L215" s="96" t="s">
        <v>12</v>
      </c>
      <c r="M215" s="226" t="s">
        <v>3322</v>
      </c>
      <c r="N215" s="96" t="s">
        <v>11</v>
      </c>
      <c r="O215" s="227" t="s">
        <v>2700</v>
      </c>
      <c r="P215" s="171"/>
      <c r="Q215" s="171"/>
      <c r="R215" s="171"/>
      <c r="S215" s="171"/>
      <c r="T215" s="171"/>
      <c r="U215" s="171"/>
      <c r="V215" s="171"/>
      <c r="W215" s="171"/>
      <c r="X215" s="171"/>
    </row>
    <row r="216" spans="2:24" ht="39.6" x14ac:dyDescent="0.3">
      <c r="B216" s="96">
        <f t="shared" si="3"/>
        <v>210</v>
      </c>
      <c r="C216" s="227" t="s">
        <v>3682</v>
      </c>
      <c r="D216" s="177" t="s">
        <v>3323</v>
      </c>
      <c r="E216" s="227" t="s">
        <v>3324</v>
      </c>
      <c r="F216" s="225" t="s">
        <v>3194</v>
      </c>
      <c r="G216" s="255">
        <v>16407000</v>
      </c>
      <c r="H216" s="255"/>
      <c r="I216" s="255">
        <f>+G216+H216</f>
        <v>16407000</v>
      </c>
      <c r="J216" s="96" t="s">
        <v>20</v>
      </c>
      <c r="K216" s="181" t="s">
        <v>3325</v>
      </c>
      <c r="L216" s="96" t="s">
        <v>12</v>
      </c>
      <c r="M216" s="226" t="s">
        <v>3326</v>
      </c>
      <c r="N216" s="96" t="s">
        <v>11</v>
      </c>
      <c r="O216" s="227" t="s">
        <v>2700</v>
      </c>
      <c r="P216" s="171"/>
      <c r="Q216" s="171"/>
      <c r="R216" s="171"/>
      <c r="S216" s="171"/>
      <c r="T216" s="171"/>
      <c r="U216" s="171"/>
      <c r="V216" s="171"/>
      <c r="W216" s="171"/>
      <c r="X216" s="171"/>
    </row>
    <row r="217" spans="2:24" ht="39.6" x14ac:dyDescent="0.3">
      <c r="B217" s="96">
        <f t="shared" si="3"/>
        <v>211</v>
      </c>
      <c r="C217" s="227" t="s">
        <v>3682</v>
      </c>
      <c r="D217" s="177" t="s">
        <v>3305</v>
      </c>
      <c r="E217" s="227" t="s">
        <v>3306</v>
      </c>
      <c r="F217" s="225" t="s">
        <v>3194</v>
      </c>
      <c r="G217" s="255">
        <v>20263500</v>
      </c>
      <c r="H217" s="255">
        <v>27018000</v>
      </c>
      <c r="I217" s="255">
        <f>+G217+H217</f>
        <v>47281500</v>
      </c>
      <c r="J217" s="96" t="s">
        <v>20</v>
      </c>
      <c r="K217" s="181" t="s">
        <v>3190</v>
      </c>
      <c r="L217" s="96" t="s">
        <v>12</v>
      </c>
      <c r="M217" s="226" t="s">
        <v>3307</v>
      </c>
      <c r="N217" s="96" t="s">
        <v>11</v>
      </c>
      <c r="O217" s="227" t="s">
        <v>2700</v>
      </c>
      <c r="P217" s="171"/>
      <c r="Q217" s="171"/>
      <c r="R217" s="171"/>
      <c r="S217" s="171"/>
      <c r="T217" s="171"/>
      <c r="U217" s="171"/>
      <c r="V217" s="171"/>
      <c r="W217" s="171"/>
      <c r="X217" s="171"/>
    </row>
    <row r="218" spans="2:24" ht="39.6" x14ac:dyDescent="0.3">
      <c r="B218" s="96">
        <f t="shared" si="3"/>
        <v>212</v>
      </c>
      <c r="C218" s="227" t="s">
        <v>3682</v>
      </c>
      <c r="D218" s="177" t="s">
        <v>3292</v>
      </c>
      <c r="E218" s="227" t="s">
        <v>3293</v>
      </c>
      <c r="F218" s="225" t="s">
        <v>3262</v>
      </c>
      <c r="G218" s="255">
        <v>15300000</v>
      </c>
      <c r="H218" s="255">
        <v>20400000</v>
      </c>
      <c r="I218" s="255">
        <f>+G218+H218</f>
        <v>35700000</v>
      </c>
      <c r="J218" s="96" t="s">
        <v>20</v>
      </c>
      <c r="K218" s="181" t="s">
        <v>3190</v>
      </c>
      <c r="L218" s="96" t="s">
        <v>12</v>
      </c>
      <c r="M218" s="296" t="s">
        <v>3294</v>
      </c>
      <c r="N218" s="96" t="s">
        <v>11</v>
      </c>
      <c r="O218" s="227" t="s">
        <v>2700</v>
      </c>
      <c r="P218" s="171"/>
      <c r="Q218" s="171"/>
      <c r="R218" s="171"/>
      <c r="S218" s="171"/>
      <c r="T218" s="171"/>
      <c r="U218" s="171"/>
      <c r="V218" s="171"/>
      <c r="W218" s="171"/>
      <c r="X218" s="171"/>
    </row>
    <row r="219" spans="2:24" ht="39.6" x14ac:dyDescent="0.3">
      <c r="B219" s="96">
        <f t="shared" si="3"/>
        <v>213</v>
      </c>
      <c r="C219" s="227" t="s">
        <v>3682</v>
      </c>
      <c r="D219" s="177" t="s">
        <v>6184</v>
      </c>
      <c r="E219" s="227" t="s">
        <v>3242</v>
      </c>
      <c r="F219" s="225" t="s">
        <v>3243</v>
      </c>
      <c r="G219" s="255">
        <v>8010000</v>
      </c>
      <c r="H219" s="255"/>
      <c r="I219" s="255">
        <f>+G219+H219</f>
        <v>8010000</v>
      </c>
      <c r="J219" s="96" t="s">
        <v>20</v>
      </c>
      <c r="K219" s="181" t="s">
        <v>3199</v>
      </c>
      <c r="L219" s="96" t="s">
        <v>12</v>
      </c>
      <c r="M219" s="296" t="s">
        <v>3244</v>
      </c>
      <c r="N219" s="96" t="s">
        <v>11</v>
      </c>
      <c r="O219" s="227" t="s">
        <v>2700</v>
      </c>
      <c r="P219" s="171"/>
      <c r="Q219" s="171"/>
      <c r="R219" s="171"/>
      <c r="S219" s="171"/>
      <c r="T219" s="171"/>
      <c r="U219" s="171"/>
      <c r="V219" s="171"/>
      <c r="W219" s="171"/>
      <c r="X219" s="171"/>
    </row>
    <row r="220" spans="2:24" ht="39.6" x14ac:dyDescent="0.3">
      <c r="B220" s="96">
        <f t="shared" si="3"/>
        <v>214</v>
      </c>
      <c r="C220" s="227" t="s">
        <v>3682</v>
      </c>
      <c r="D220" s="177" t="s">
        <v>6183</v>
      </c>
      <c r="E220" s="227" t="s">
        <v>3239</v>
      </c>
      <c r="F220" s="225" t="s">
        <v>3240</v>
      </c>
      <c r="G220" s="255">
        <v>13405000</v>
      </c>
      <c r="H220" s="255"/>
      <c r="I220" s="255">
        <f>+G220+H220</f>
        <v>13405000</v>
      </c>
      <c r="J220" s="96" t="s">
        <v>20</v>
      </c>
      <c r="K220" s="181" t="s">
        <v>3199</v>
      </c>
      <c r="L220" s="96" t="s">
        <v>12</v>
      </c>
      <c r="M220" s="296" t="s">
        <v>3241</v>
      </c>
      <c r="N220" s="96" t="s">
        <v>11</v>
      </c>
      <c r="O220" s="227" t="s">
        <v>2700</v>
      </c>
      <c r="P220" s="171"/>
      <c r="Q220" s="171"/>
      <c r="R220" s="171"/>
      <c r="S220" s="171"/>
      <c r="T220" s="171"/>
      <c r="U220" s="171"/>
      <c r="V220" s="171"/>
      <c r="W220" s="171"/>
      <c r="X220" s="171"/>
    </row>
    <row r="221" spans="2:24" ht="39.6" x14ac:dyDescent="0.3">
      <c r="B221" s="96">
        <f t="shared" si="3"/>
        <v>215</v>
      </c>
      <c r="C221" s="227" t="s">
        <v>3682</v>
      </c>
      <c r="D221" s="177" t="s">
        <v>6182</v>
      </c>
      <c r="E221" s="227" t="s">
        <v>3226</v>
      </c>
      <c r="F221" s="225" t="s">
        <v>3227</v>
      </c>
      <c r="G221" s="255">
        <v>15730000</v>
      </c>
      <c r="H221" s="255"/>
      <c r="I221" s="255">
        <f>+G221+H221</f>
        <v>15730000</v>
      </c>
      <c r="J221" s="96" t="s">
        <v>20</v>
      </c>
      <c r="K221" s="181" t="s">
        <v>3199</v>
      </c>
      <c r="L221" s="96" t="s">
        <v>12</v>
      </c>
      <c r="M221" s="296" t="s">
        <v>3228</v>
      </c>
      <c r="N221" s="96" t="s">
        <v>11</v>
      </c>
      <c r="O221" s="227" t="s">
        <v>2700</v>
      </c>
      <c r="P221" s="171"/>
      <c r="Q221" s="171"/>
      <c r="R221" s="171"/>
      <c r="S221" s="171"/>
      <c r="T221" s="171"/>
      <c r="U221" s="171"/>
      <c r="V221" s="171"/>
      <c r="W221" s="171"/>
      <c r="X221" s="171"/>
    </row>
    <row r="222" spans="2:24" ht="39.6" x14ac:dyDescent="0.3">
      <c r="B222" s="96">
        <f t="shared" si="3"/>
        <v>216</v>
      </c>
      <c r="C222" s="227" t="s">
        <v>3682</v>
      </c>
      <c r="D222" s="177" t="s">
        <v>3314</v>
      </c>
      <c r="E222" s="227" t="s">
        <v>3315</v>
      </c>
      <c r="F222" s="225" t="s">
        <v>3290</v>
      </c>
      <c r="G222" s="255">
        <v>9490500</v>
      </c>
      <c r="H222" s="255"/>
      <c r="I222" s="255">
        <f>+G222+H222</f>
        <v>9490500</v>
      </c>
      <c r="J222" s="96" t="s">
        <v>20</v>
      </c>
      <c r="K222" s="181" t="s">
        <v>3199</v>
      </c>
      <c r="L222" s="96" t="s">
        <v>12</v>
      </c>
      <c r="M222" s="226" t="s">
        <v>3316</v>
      </c>
      <c r="N222" s="96" t="s">
        <v>11</v>
      </c>
      <c r="O222" s="227" t="s">
        <v>2700</v>
      </c>
      <c r="P222" s="171"/>
      <c r="Q222" s="171"/>
      <c r="R222" s="171"/>
      <c r="S222" s="171"/>
      <c r="T222" s="171"/>
      <c r="U222" s="171"/>
      <c r="V222" s="171"/>
      <c r="W222" s="171"/>
      <c r="X222" s="171"/>
    </row>
    <row r="223" spans="2:24" ht="39.6" x14ac:dyDescent="0.3">
      <c r="B223" s="96">
        <f t="shared" si="3"/>
        <v>217</v>
      </c>
      <c r="C223" s="227" t="s">
        <v>3682</v>
      </c>
      <c r="D223" s="177" t="s">
        <v>3298</v>
      </c>
      <c r="E223" s="227" t="s">
        <v>3299</v>
      </c>
      <c r="F223" s="225" t="s">
        <v>3240</v>
      </c>
      <c r="G223" s="255">
        <v>12870000</v>
      </c>
      <c r="H223" s="255"/>
      <c r="I223" s="255">
        <f>+G223+H223</f>
        <v>12870000</v>
      </c>
      <c r="J223" s="96" t="s">
        <v>20</v>
      </c>
      <c r="K223" s="181" t="s">
        <v>3199</v>
      </c>
      <c r="L223" s="96" t="s">
        <v>12</v>
      </c>
      <c r="M223" s="296" t="s">
        <v>3300</v>
      </c>
      <c r="N223" s="96" t="s">
        <v>11</v>
      </c>
      <c r="O223" s="227" t="s">
        <v>2700</v>
      </c>
      <c r="P223" s="171"/>
      <c r="Q223" s="171"/>
      <c r="R223" s="171"/>
      <c r="S223" s="171"/>
      <c r="T223" s="171"/>
      <c r="U223" s="171"/>
      <c r="V223" s="171"/>
      <c r="W223" s="171"/>
      <c r="X223" s="171"/>
    </row>
    <row r="224" spans="2:24" ht="39.6" x14ac:dyDescent="0.3">
      <c r="B224" s="96">
        <f t="shared" si="3"/>
        <v>218</v>
      </c>
      <c r="C224" s="227" t="s">
        <v>3682</v>
      </c>
      <c r="D224" s="177" t="s">
        <v>3337</v>
      </c>
      <c r="E224" s="227" t="s">
        <v>3338</v>
      </c>
      <c r="F224" s="225" t="s">
        <v>3339</v>
      </c>
      <c r="G224" s="255">
        <v>11440000</v>
      </c>
      <c r="H224" s="255"/>
      <c r="I224" s="255">
        <f>+G224+H224</f>
        <v>11440000</v>
      </c>
      <c r="J224" s="96" t="s">
        <v>20</v>
      </c>
      <c r="K224" s="181" t="s">
        <v>3199</v>
      </c>
      <c r="L224" s="96" t="s">
        <v>12</v>
      </c>
      <c r="M224" s="226" t="s">
        <v>3340</v>
      </c>
      <c r="N224" s="96" t="s">
        <v>11</v>
      </c>
      <c r="O224" s="227" t="s">
        <v>2700</v>
      </c>
      <c r="P224" s="171"/>
      <c r="Q224" s="171"/>
      <c r="R224" s="171"/>
      <c r="S224" s="171"/>
      <c r="T224" s="171"/>
      <c r="U224" s="171"/>
      <c r="V224" s="171"/>
      <c r="W224" s="171"/>
      <c r="X224" s="171"/>
    </row>
    <row r="225" spans="2:24" ht="39.6" x14ac:dyDescent="0.3">
      <c r="B225" s="96">
        <f t="shared" si="3"/>
        <v>219</v>
      </c>
      <c r="C225" s="227" t="s">
        <v>3682</v>
      </c>
      <c r="D225" s="177" t="s">
        <v>3311</v>
      </c>
      <c r="E225" s="227" t="s">
        <v>3312</v>
      </c>
      <c r="F225" s="225" t="s">
        <v>3243</v>
      </c>
      <c r="G225" s="255">
        <v>9490500</v>
      </c>
      <c r="H225" s="255"/>
      <c r="I225" s="255">
        <f>+G225+H225</f>
        <v>9490500</v>
      </c>
      <c r="J225" s="96" t="s">
        <v>20</v>
      </c>
      <c r="K225" s="181" t="s">
        <v>3199</v>
      </c>
      <c r="L225" s="96" t="s">
        <v>12</v>
      </c>
      <c r="M225" s="226" t="s">
        <v>3313</v>
      </c>
      <c r="N225" s="96" t="s">
        <v>11</v>
      </c>
      <c r="O225" s="227" t="s">
        <v>2700</v>
      </c>
      <c r="P225" s="171"/>
      <c r="Q225" s="171"/>
      <c r="R225" s="171"/>
      <c r="S225" s="171"/>
      <c r="T225" s="171"/>
      <c r="U225" s="171"/>
      <c r="V225" s="171"/>
      <c r="W225" s="171"/>
      <c r="X225" s="171"/>
    </row>
    <row r="226" spans="2:24" ht="39.6" x14ac:dyDescent="0.3">
      <c r="B226" s="96">
        <f t="shared" si="3"/>
        <v>220</v>
      </c>
      <c r="C226" s="227" t="s">
        <v>3682</v>
      </c>
      <c r="D226" s="177" t="s">
        <v>3381</v>
      </c>
      <c r="E226" s="227" t="s">
        <v>3382</v>
      </c>
      <c r="F226" s="225" t="s">
        <v>3290</v>
      </c>
      <c r="G226" s="255">
        <v>12350000</v>
      </c>
      <c r="H226" s="255"/>
      <c r="I226" s="255">
        <f>+G226+H226</f>
        <v>12350000</v>
      </c>
      <c r="J226" s="96" t="s">
        <v>20</v>
      </c>
      <c r="K226" s="181" t="s">
        <v>3190</v>
      </c>
      <c r="L226" s="96" t="s">
        <v>12</v>
      </c>
      <c r="M226" s="226" t="s">
        <v>3383</v>
      </c>
      <c r="N226" s="96" t="s">
        <v>11</v>
      </c>
      <c r="O226" s="227" t="s">
        <v>2700</v>
      </c>
      <c r="P226" s="171"/>
      <c r="Q226" s="171"/>
      <c r="R226" s="171"/>
      <c r="S226" s="171"/>
      <c r="T226" s="171"/>
      <c r="U226" s="171"/>
      <c r="V226" s="171"/>
      <c r="W226" s="171"/>
      <c r="X226" s="171"/>
    </row>
    <row r="227" spans="2:24" ht="39.6" x14ac:dyDescent="0.3">
      <c r="B227" s="96">
        <f t="shared" si="3"/>
        <v>221</v>
      </c>
      <c r="C227" s="227" t="s">
        <v>3682</v>
      </c>
      <c r="D227" s="177" t="s">
        <v>3295</v>
      </c>
      <c r="E227" s="227" t="s">
        <v>3296</v>
      </c>
      <c r="F227" s="225" t="s">
        <v>3243</v>
      </c>
      <c r="G227" s="255">
        <v>7209000</v>
      </c>
      <c r="H227" s="255"/>
      <c r="I227" s="255">
        <f>+G227+H227</f>
        <v>7209000</v>
      </c>
      <c r="J227" s="96" t="s">
        <v>20</v>
      </c>
      <c r="K227" s="181" t="s">
        <v>3199</v>
      </c>
      <c r="L227" s="96" t="s">
        <v>12</v>
      </c>
      <c r="M227" s="296" t="s">
        <v>3297</v>
      </c>
      <c r="N227" s="96" t="s">
        <v>11</v>
      </c>
      <c r="O227" s="227" t="s">
        <v>2700</v>
      </c>
      <c r="P227" s="171"/>
      <c r="Q227" s="171"/>
      <c r="R227" s="171"/>
      <c r="S227" s="171"/>
      <c r="T227" s="171"/>
      <c r="U227" s="171"/>
      <c r="V227" s="171"/>
      <c r="W227" s="171"/>
      <c r="X227" s="171"/>
    </row>
    <row r="228" spans="2:24" ht="39.6" x14ac:dyDescent="0.3">
      <c r="B228" s="96">
        <f t="shared" si="3"/>
        <v>222</v>
      </c>
      <c r="C228" s="227" t="s">
        <v>3682</v>
      </c>
      <c r="D228" s="177" t="s">
        <v>3334</v>
      </c>
      <c r="E228" s="227" t="s">
        <v>3335</v>
      </c>
      <c r="F228" s="225" t="s">
        <v>3290</v>
      </c>
      <c r="G228" s="255">
        <v>9490500</v>
      </c>
      <c r="H228" s="255"/>
      <c r="I228" s="255">
        <f>+G228+H228</f>
        <v>9490500</v>
      </c>
      <c r="J228" s="96" t="s">
        <v>20</v>
      </c>
      <c r="K228" s="181" t="s">
        <v>3199</v>
      </c>
      <c r="L228" s="96" t="s">
        <v>12</v>
      </c>
      <c r="M228" s="226" t="s">
        <v>3336</v>
      </c>
      <c r="N228" s="96" t="s">
        <v>11</v>
      </c>
      <c r="O228" s="227" t="s">
        <v>2700</v>
      </c>
      <c r="P228" s="171"/>
      <c r="Q228" s="171"/>
      <c r="R228" s="171"/>
      <c r="S228" s="171"/>
      <c r="T228" s="171"/>
      <c r="U228" s="171"/>
      <c r="V228" s="171"/>
      <c r="W228" s="171"/>
      <c r="X228" s="171"/>
    </row>
    <row r="229" spans="2:24" ht="39.6" x14ac:dyDescent="0.3">
      <c r="B229" s="96">
        <f t="shared" si="3"/>
        <v>223</v>
      </c>
      <c r="C229" s="227" t="s">
        <v>3682</v>
      </c>
      <c r="D229" s="177" t="s">
        <v>3330</v>
      </c>
      <c r="E229" s="227" t="s">
        <v>3331</v>
      </c>
      <c r="F229" s="225" t="s">
        <v>3332</v>
      </c>
      <c r="G229" s="255">
        <v>19959000</v>
      </c>
      <c r="H229" s="255">
        <f>19959000+29938500</f>
        <v>49897500</v>
      </c>
      <c r="I229" s="255">
        <f>+G229+H229</f>
        <v>69856500</v>
      </c>
      <c r="J229" s="96" t="s">
        <v>20</v>
      </c>
      <c r="K229" s="181" t="s">
        <v>3190</v>
      </c>
      <c r="L229" s="96" t="s">
        <v>12</v>
      </c>
      <c r="M229" s="226" t="s">
        <v>3333</v>
      </c>
      <c r="N229" s="96" t="s">
        <v>11</v>
      </c>
      <c r="O229" s="227" t="s">
        <v>2700</v>
      </c>
      <c r="P229" s="171"/>
      <c r="Q229" s="171"/>
      <c r="R229" s="171"/>
      <c r="S229" s="171"/>
      <c r="T229" s="171"/>
      <c r="U229" s="171"/>
      <c r="V229" s="171"/>
      <c r="W229" s="171"/>
      <c r="X229" s="171"/>
    </row>
    <row r="230" spans="2:24" ht="39.6" x14ac:dyDescent="0.3">
      <c r="B230" s="96">
        <f t="shared" si="3"/>
        <v>224</v>
      </c>
      <c r="C230" s="227" t="s">
        <v>3682</v>
      </c>
      <c r="D230" s="177" t="s">
        <v>3301</v>
      </c>
      <c r="E230" s="227" t="s">
        <v>3302</v>
      </c>
      <c r="F230" s="225" t="s">
        <v>3303</v>
      </c>
      <c r="G230" s="255">
        <v>12870000</v>
      </c>
      <c r="H230" s="255"/>
      <c r="I230" s="255">
        <f>+G230+H230</f>
        <v>12870000</v>
      </c>
      <c r="J230" s="96" t="s">
        <v>20</v>
      </c>
      <c r="K230" s="181" t="s">
        <v>3199</v>
      </c>
      <c r="L230" s="96" t="s">
        <v>12</v>
      </c>
      <c r="M230" s="296" t="s">
        <v>3304</v>
      </c>
      <c r="N230" s="96" t="s">
        <v>11</v>
      </c>
      <c r="O230" s="227" t="s">
        <v>2700</v>
      </c>
      <c r="P230" s="171"/>
      <c r="Q230" s="171"/>
      <c r="R230" s="171"/>
      <c r="S230" s="171"/>
      <c r="T230" s="171"/>
      <c r="U230" s="171"/>
      <c r="V230" s="171"/>
      <c r="W230" s="171"/>
      <c r="X230" s="171"/>
    </row>
    <row r="231" spans="2:24" ht="39.6" x14ac:dyDescent="0.3">
      <c r="B231" s="96">
        <f t="shared" si="3"/>
        <v>225</v>
      </c>
      <c r="C231" s="227" t="s">
        <v>3682</v>
      </c>
      <c r="D231" s="177" t="s">
        <v>3343</v>
      </c>
      <c r="E231" s="227" t="s">
        <v>3344</v>
      </c>
      <c r="F231" s="225" t="s">
        <v>3345</v>
      </c>
      <c r="G231" s="255">
        <v>25000000</v>
      </c>
      <c r="H231" s="255"/>
      <c r="I231" s="255">
        <f>+G231+H231</f>
        <v>25000000</v>
      </c>
      <c r="J231" s="96" t="s">
        <v>20</v>
      </c>
      <c r="K231" s="181" t="s">
        <v>3190</v>
      </c>
      <c r="L231" s="96" t="s">
        <v>12</v>
      </c>
      <c r="M231" s="226" t="s">
        <v>3346</v>
      </c>
      <c r="N231" s="96" t="s">
        <v>11</v>
      </c>
      <c r="O231" s="227" t="s">
        <v>2700</v>
      </c>
      <c r="P231" s="171"/>
      <c r="Q231" s="171"/>
      <c r="R231" s="171"/>
      <c r="S231" s="171"/>
      <c r="T231" s="171"/>
      <c r="U231" s="171"/>
      <c r="V231" s="171"/>
      <c r="W231" s="171"/>
      <c r="X231" s="171"/>
    </row>
    <row r="232" spans="2:24" ht="39.6" x14ac:dyDescent="0.3">
      <c r="B232" s="96">
        <f t="shared" si="3"/>
        <v>226</v>
      </c>
      <c r="C232" s="227" t="s">
        <v>3682</v>
      </c>
      <c r="D232" s="177" t="s">
        <v>3341</v>
      </c>
      <c r="E232" s="227" t="s">
        <v>3342</v>
      </c>
      <c r="F232" s="225" t="s">
        <v>3285</v>
      </c>
      <c r="G232" s="255">
        <v>19626500</v>
      </c>
      <c r="H232" s="255"/>
      <c r="I232" s="255">
        <f>+G232+H232</f>
        <v>19626500</v>
      </c>
      <c r="J232" s="96" t="s">
        <v>20</v>
      </c>
      <c r="K232" s="181" t="s">
        <v>3190</v>
      </c>
      <c r="L232" s="96" t="s">
        <v>12</v>
      </c>
      <c r="M232" s="226" t="s">
        <v>3287</v>
      </c>
      <c r="N232" s="96" t="s">
        <v>11</v>
      </c>
      <c r="O232" s="227" t="s">
        <v>2700</v>
      </c>
      <c r="P232" s="171"/>
      <c r="Q232" s="171"/>
      <c r="R232" s="171"/>
      <c r="S232" s="171"/>
      <c r="T232" s="171"/>
      <c r="U232" s="171"/>
      <c r="V232" s="171"/>
      <c r="W232" s="171"/>
      <c r="X232" s="171"/>
    </row>
    <row r="233" spans="2:24" ht="39.6" x14ac:dyDescent="0.3">
      <c r="B233" s="96">
        <f t="shared" si="3"/>
        <v>227</v>
      </c>
      <c r="C233" s="227" t="s">
        <v>3682</v>
      </c>
      <c r="D233" s="177" t="s">
        <v>3351</v>
      </c>
      <c r="E233" s="227" t="s">
        <v>3352</v>
      </c>
      <c r="F233" s="225" t="s">
        <v>3353</v>
      </c>
      <c r="G233" s="255">
        <v>21450000</v>
      </c>
      <c r="H233" s="255"/>
      <c r="I233" s="255">
        <f>+G233+H233</f>
        <v>21450000</v>
      </c>
      <c r="J233" s="96" t="s">
        <v>20</v>
      </c>
      <c r="K233" s="181" t="s">
        <v>3190</v>
      </c>
      <c r="L233" s="96" t="s">
        <v>12</v>
      </c>
      <c r="M233" s="226" t="s">
        <v>3354</v>
      </c>
      <c r="N233" s="96" t="s">
        <v>11</v>
      </c>
      <c r="O233" s="227" t="s">
        <v>2700</v>
      </c>
      <c r="P233" s="171"/>
      <c r="Q233" s="171"/>
      <c r="R233" s="171"/>
      <c r="S233" s="171"/>
      <c r="T233" s="171"/>
      <c r="U233" s="171"/>
      <c r="V233" s="171"/>
      <c r="W233" s="171"/>
      <c r="X233" s="171"/>
    </row>
    <row r="234" spans="2:24" ht="39.6" x14ac:dyDescent="0.3">
      <c r="B234" s="96">
        <f t="shared" si="3"/>
        <v>228</v>
      </c>
      <c r="C234" s="227" t="s">
        <v>3682</v>
      </c>
      <c r="D234" s="177" t="s">
        <v>3347</v>
      </c>
      <c r="E234" s="227" t="s">
        <v>3348</v>
      </c>
      <c r="F234" s="225" t="s">
        <v>3349</v>
      </c>
      <c r="G234" s="255">
        <v>29280000</v>
      </c>
      <c r="H234" s="255"/>
      <c r="I234" s="255">
        <f>+G234+H234</f>
        <v>29280000</v>
      </c>
      <c r="J234" s="96" t="s">
        <v>20</v>
      </c>
      <c r="K234" s="181" t="s">
        <v>3190</v>
      </c>
      <c r="L234" s="96" t="s">
        <v>12</v>
      </c>
      <c r="M234" s="226" t="s">
        <v>3350</v>
      </c>
      <c r="N234" s="96" t="s">
        <v>11</v>
      </c>
      <c r="O234" s="227" t="s">
        <v>2700</v>
      </c>
      <c r="P234" s="171"/>
      <c r="Q234" s="171"/>
      <c r="R234" s="171"/>
      <c r="S234" s="171"/>
      <c r="T234" s="171"/>
      <c r="U234" s="171"/>
      <c r="V234" s="171"/>
      <c r="W234" s="171"/>
      <c r="X234" s="171"/>
    </row>
    <row r="235" spans="2:24" ht="39.6" x14ac:dyDescent="0.3">
      <c r="B235" s="96">
        <f t="shared" si="3"/>
        <v>229</v>
      </c>
      <c r="C235" s="227" t="s">
        <v>3682</v>
      </c>
      <c r="D235" s="177" t="s">
        <v>3355</v>
      </c>
      <c r="E235" s="227" t="s">
        <v>3356</v>
      </c>
      <c r="F235" s="225" t="s">
        <v>3357</v>
      </c>
      <c r="G235" s="255">
        <v>23250000</v>
      </c>
      <c r="H235" s="255"/>
      <c r="I235" s="255">
        <f>+G235+H235</f>
        <v>23250000</v>
      </c>
      <c r="J235" s="96" t="s">
        <v>20</v>
      </c>
      <c r="K235" s="181" t="s">
        <v>3190</v>
      </c>
      <c r="L235" s="96" t="s">
        <v>12</v>
      </c>
      <c r="M235" s="226" t="s">
        <v>3358</v>
      </c>
      <c r="N235" s="96" t="s">
        <v>11</v>
      </c>
      <c r="O235" s="227" t="s">
        <v>2700</v>
      </c>
      <c r="P235" s="171"/>
      <c r="Q235" s="171"/>
      <c r="R235" s="171"/>
      <c r="S235" s="171"/>
      <c r="T235" s="171"/>
      <c r="U235" s="171"/>
      <c r="V235" s="171"/>
      <c r="W235" s="171"/>
      <c r="X235" s="171"/>
    </row>
    <row r="236" spans="2:24" ht="39.6" x14ac:dyDescent="0.3">
      <c r="B236" s="96">
        <f t="shared" si="3"/>
        <v>230</v>
      </c>
      <c r="C236" s="227" t="s">
        <v>3682</v>
      </c>
      <c r="D236" s="177" t="s">
        <v>3363</v>
      </c>
      <c r="E236" s="227" t="s">
        <v>3364</v>
      </c>
      <c r="F236" s="225" t="s">
        <v>3290</v>
      </c>
      <c r="G236" s="255">
        <v>20020000</v>
      </c>
      <c r="H236" s="255"/>
      <c r="I236" s="255">
        <f>+G236+H236</f>
        <v>20020000</v>
      </c>
      <c r="J236" s="96" t="s">
        <v>20</v>
      </c>
      <c r="K236" s="181" t="s">
        <v>3190</v>
      </c>
      <c r="L236" s="96" t="s">
        <v>12</v>
      </c>
      <c r="M236" s="226" t="s">
        <v>3365</v>
      </c>
      <c r="N236" s="96" t="s">
        <v>11</v>
      </c>
      <c r="O236" s="227" t="s">
        <v>2700</v>
      </c>
      <c r="P236" s="171"/>
      <c r="Q236" s="171"/>
      <c r="R236" s="171"/>
      <c r="S236" s="171"/>
      <c r="T236" s="171"/>
      <c r="U236" s="171"/>
      <c r="V236" s="171"/>
      <c r="W236" s="171"/>
      <c r="X236" s="171"/>
    </row>
    <row r="237" spans="2:24" ht="39.6" x14ac:dyDescent="0.3">
      <c r="B237" s="96">
        <f t="shared" si="3"/>
        <v>231</v>
      </c>
      <c r="C237" s="227" t="s">
        <v>3682</v>
      </c>
      <c r="D237" s="177" t="s">
        <v>3374</v>
      </c>
      <c r="E237" s="227" t="s">
        <v>3375</v>
      </c>
      <c r="F237" s="225" t="s">
        <v>3368</v>
      </c>
      <c r="G237" s="255">
        <v>18767000</v>
      </c>
      <c r="H237" s="255"/>
      <c r="I237" s="255">
        <f>+G237+H237</f>
        <v>18767000</v>
      </c>
      <c r="J237" s="96" t="s">
        <v>20</v>
      </c>
      <c r="K237" s="181" t="s">
        <v>3190</v>
      </c>
      <c r="L237" s="96" t="s">
        <v>12</v>
      </c>
      <c r="M237" s="226" t="s">
        <v>3376</v>
      </c>
      <c r="N237" s="96" t="s">
        <v>11</v>
      </c>
      <c r="O237" s="227" t="s">
        <v>2700</v>
      </c>
      <c r="P237" s="171"/>
      <c r="Q237" s="171"/>
      <c r="R237" s="171"/>
      <c r="S237" s="171"/>
      <c r="T237" s="171"/>
      <c r="U237" s="171"/>
      <c r="V237" s="171"/>
      <c r="W237" s="171"/>
      <c r="X237" s="171"/>
    </row>
    <row r="238" spans="2:24" ht="39.6" x14ac:dyDescent="0.3">
      <c r="B238" s="96">
        <f t="shared" si="3"/>
        <v>232</v>
      </c>
      <c r="C238" s="227" t="s">
        <v>3682</v>
      </c>
      <c r="D238" s="177" t="s">
        <v>3366</v>
      </c>
      <c r="E238" s="227" t="s">
        <v>3367</v>
      </c>
      <c r="F238" s="225" t="s">
        <v>3368</v>
      </c>
      <c r="G238" s="255">
        <v>20020000</v>
      </c>
      <c r="H238" s="255"/>
      <c r="I238" s="255">
        <f>+G238+H238</f>
        <v>20020000</v>
      </c>
      <c r="J238" s="96" t="s">
        <v>20</v>
      </c>
      <c r="K238" s="181" t="s">
        <v>3190</v>
      </c>
      <c r="L238" s="96" t="s">
        <v>12</v>
      </c>
      <c r="M238" s="226" t="s">
        <v>3369</v>
      </c>
      <c r="N238" s="96" t="s">
        <v>11</v>
      </c>
      <c r="O238" s="227" t="s">
        <v>2700</v>
      </c>
      <c r="P238" s="171"/>
      <c r="Q238" s="171"/>
      <c r="R238" s="171"/>
      <c r="S238" s="171"/>
      <c r="T238" s="171"/>
      <c r="U238" s="171"/>
      <c r="V238" s="171"/>
      <c r="W238" s="171"/>
      <c r="X238" s="171"/>
    </row>
    <row r="239" spans="2:24" ht="39.6" x14ac:dyDescent="0.3">
      <c r="B239" s="96">
        <f t="shared" si="3"/>
        <v>233</v>
      </c>
      <c r="C239" s="227" t="s">
        <v>3682</v>
      </c>
      <c r="D239" s="177" t="s">
        <v>3370</v>
      </c>
      <c r="E239" s="227" t="s">
        <v>3371</v>
      </c>
      <c r="F239" s="225" t="s">
        <v>3372</v>
      </c>
      <c r="G239" s="255">
        <v>38899000</v>
      </c>
      <c r="H239" s="255"/>
      <c r="I239" s="255">
        <f>+G239+H239</f>
        <v>38899000</v>
      </c>
      <c r="J239" s="96" t="s">
        <v>20</v>
      </c>
      <c r="K239" s="181" t="s">
        <v>3190</v>
      </c>
      <c r="L239" s="96" t="s">
        <v>12</v>
      </c>
      <c r="M239" s="226" t="s">
        <v>3373</v>
      </c>
      <c r="N239" s="96" t="s">
        <v>11</v>
      </c>
      <c r="O239" s="227" t="s">
        <v>2700</v>
      </c>
      <c r="P239" s="171"/>
      <c r="Q239" s="171"/>
      <c r="R239" s="171"/>
      <c r="S239" s="171"/>
      <c r="T239" s="171"/>
      <c r="U239" s="171"/>
      <c r="V239" s="171"/>
      <c r="W239" s="171"/>
      <c r="X239" s="171"/>
    </row>
    <row r="240" spans="2:24" ht="39.6" x14ac:dyDescent="0.3">
      <c r="B240" s="96">
        <f t="shared" si="3"/>
        <v>234</v>
      </c>
      <c r="C240" s="227" t="s">
        <v>3682</v>
      </c>
      <c r="D240" s="177" t="s">
        <v>3359</v>
      </c>
      <c r="E240" s="227" t="s">
        <v>3360</v>
      </c>
      <c r="F240" s="225" t="s">
        <v>3361</v>
      </c>
      <c r="G240" s="255">
        <v>31521000</v>
      </c>
      <c r="H240" s="255"/>
      <c r="I240" s="255">
        <f>+G240+H240</f>
        <v>31521000</v>
      </c>
      <c r="J240" s="96" t="s">
        <v>20</v>
      </c>
      <c r="K240" s="181" t="s">
        <v>3190</v>
      </c>
      <c r="L240" s="96" t="s">
        <v>12</v>
      </c>
      <c r="M240" s="226" t="s">
        <v>3362</v>
      </c>
      <c r="N240" s="96" t="s">
        <v>11</v>
      </c>
      <c r="O240" s="227" t="s">
        <v>2700</v>
      </c>
      <c r="P240" s="171"/>
      <c r="Q240" s="171"/>
      <c r="R240" s="171"/>
      <c r="S240" s="171"/>
      <c r="T240" s="171"/>
      <c r="U240" s="171"/>
      <c r="V240" s="171"/>
      <c r="W240" s="171"/>
      <c r="X240" s="171"/>
    </row>
    <row r="241" spans="2:24" ht="39.6" x14ac:dyDescent="0.3">
      <c r="B241" s="96">
        <f t="shared" si="3"/>
        <v>235</v>
      </c>
      <c r="C241" s="227" t="s">
        <v>3682</v>
      </c>
      <c r="D241" s="177" t="s">
        <v>3377</v>
      </c>
      <c r="E241" s="227" t="s">
        <v>3378</v>
      </c>
      <c r="F241" s="225" t="s">
        <v>3379</v>
      </c>
      <c r="G241" s="255">
        <v>14763000</v>
      </c>
      <c r="H241" s="255"/>
      <c r="I241" s="255">
        <f>+G241+H241</f>
        <v>14763000</v>
      </c>
      <c r="J241" s="96" t="s">
        <v>20</v>
      </c>
      <c r="K241" s="181" t="s">
        <v>3190</v>
      </c>
      <c r="L241" s="96" t="s">
        <v>12</v>
      </c>
      <c r="M241" s="226" t="s">
        <v>3380</v>
      </c>
      <c r="N241" s="96" t="s">
        <v>11</v>
      </c>
      <c r="O241" s="227" t="s">
        <v>2700</v>
      </c>
      <c r="P241" s="171"/>
      <c r="Q241" s="171"/>
      <c r="R241" s="171"/>
      <c r="S241" s="171"/>
      <c r="T241" s="171"/>
      <c r="U241" s="171"/>
      <c r="V241" s="171"/>
      <c r="W241" s="171"/>
      <c r="X241" s="171"/>
    </row>
    <row r="242" spans="2:24" ht="39.6" x14ac:dyDescent="0.3">
      <c r="B242" s="96">
        <f t="shared" si="3"/>
        <v>236</v>
      </c>
      <c r="C242" s="227" t="s">
        <v>3682</v>
      </c>
      <c r="D242" s="177" t="s">
        <v>3384</v>
      </c>
      <c r="E242" s="227" t="s">
        <v>3385</v>
      </c>
      <c r="F242" s="225" t="s">
        <v>3386</v>
      </c>
      <c r="G242" s="255">
        <v>33342000</v>
      </c>
      <c r="H242" s="255"/>
      <c r="I242" s="255">
        <f>+G242+H242</f>
        <v>33342000</v>
      </c>
      <c r="J242" s="96" t="s">
        <v>20</v>
      </c>
      <c r="K242" s="181" t="s">
        <v>3190</v>
      </c>
      <c r="L242" s="96" t="s">
        <v>12</v>
      </c>
      <c r="M242" s="226" t="s">
        <v>3387</v>
      </c>
      <c r="N242" s="96" t="s">
        <v>11</v>
      </c>
      <c r="O242" s="227" t="s">
        <v>2700</v>
      </c>
      <c r="P242" s="171"/>
      <c r="Q242" s="171"/>
      <c r="R242" s="171"/>
      <c r="S242" s="171"/>
      <c r="T242" s="171"/>
      <c r="U242" s="171"/>
      <c r="V242" s="171"/>
      <c r="W242" s="171"/>
      <c r="X242" s="171"/>
    </row>
    <row r="243" spans="2:24" ht="39.6" x14ac:dyDescent="0.3">
      <c r="B243" s="96">
        <f t="shared" si="3"/>
        <v>237</v>
      </c>
      <c r="C243" s="227" t="s">
        <v>3682</v>
      </c>
      <c r="D243" s="177" t="s">
        <v>3391</v>
      </c>
      <c r="E243" s="177" t="s">
        <v>3392</v>
      </c>
      <c r="F243" s="225" t="s">
        <v>3243</v>
      </c>
      <c r="G243" s="255">
        <v>9612000</v>
      </c>
      <c r="H243" s="255"/>
      <c r="I243" s="255">
        <f>+G243+H243</f>
        <v>9612000</v>
      </c>
      <c r="J243" s="96" t="s">
        <v>20</v>
      </c>
      <c r="K243" s="181" t="s">
        <v>3190</v>
      </c>
      <c r="L243" s="96" t="s">
        <v>12</v>
      </c>
      <c r="M243" s="226" t="s">
        <v>3244</v>
      </c>
      <c r="N243" s="96" t="s">
        <v>11</v>
      </c>
      <c r="O243" s="227" t="s">
        <v>2700</v>
      </c>
      <c r="P243" s="171"/>
      <c r="Q243" s="171"/>
      <c r="R243" s="171"/>
      <c r="S243" s="171"/>
      <c r="T243" s="171"/>
      <c r="U243" s="171"/>
      <c r="V243" s="171"/>
      <c r="W243" s="171"/>
      <c r="X243" s="171"/>
    </row>
    <row r="244" spans="2:24" ht="39.6" x14ac:dyDescent="0.3">
      <c r="B244" s="96">
        <f t="shared" si="3"/>
        <v>238</v>
      </c>
      <c r="C244" s="227" t="s">
        <v>3682</v>
      </c>
      <c r="D244" s="177" t="s">
        <v>3388</v>
      </c>
      <c r="E244" s="177" t="s">
        <v>3389</v>
      </c>
      <c r="F244" s="225" t="s">
        <v>3390</v>
      </c>
      <c r="G244" s="255">
        <v>16086000</v>
      </c>
      <c r="H244" s="255"/>
      <c r="I244" s="255">
        <f>+G244+H244</f>
        <v>16086000</v>
      </c>
      <c r="J244" s="96" t="s">
        <v>20</v>
      </c>
      <c r="K244" s="181" t="s">
        <v>3190</v>
      </c>
      <c r="L244" s="96" t="s">
        <v>12</v>
      </c>
      <c r="M244" s="226" t="s">
        <v>3241</v>
      </c>
      <c r="N244" s="96" t="s">
        <v>11</v>
      </c>
      <c r="O244" s="227" t="s">
        <v>2700</v>
      </c>
      <c r="P244" s="171"/>
      <c r="Q244" s="171"/>
      <c r="R244" s="171"/>
      <c r="S244" s="171"/>
      <c r="T244" s="171"/>
      <c r="U244" s="171"/>
      <c r="V244" s="171"/>
      <c r="W244" s="171"/>
      <c r="X244" s="171"/>
    </row>
    <row r="245" spans="2:24" ht="39.6" x14ac:dyDescent="0.3">
      <c r="B245" s="96">
        <f t="shared" si="3"/>
        <v>239</v>
      </c>
      <c r="C245" s="227" t="s">
        <v>3682</v>
      </c>
      <c r="D245" s="177" t="s">
        <v>3393</v>
      </c>
      <c r="E245" s="177" t="s">
        <v>3394</v>
      </c>
      <c r="F245" s="225" t="s">
        <v>3243</v>
      </c>
      <c r="G245" s="255">
        <v>12654000</v>
      </c>
      <c r="H245" s="255"/>
      <c r="I245" s="255">
        <f>+G245+H245</f>
        <v>12654000</v>
      </c>
      <c r="J245" s="96" t="s">
        <v>20</v>
      </c>
      <c r="K245" s="181" t="s">
        <v>3190</v>
      </c>
      <c r="L245" s="96" t="s">
        <v>12</v>
      </c>
      <c r="M245" s="226" t="s">
        <v>3313</v>
      </c>
      <c r="N245" s="96" t="s">
        <v>11</v>
      </c>
      <c r="O245" s="227" t="s">
        <v>2700</v>
      </c>
      <c r="P245" s="171"/>
      <c r="Q245" s="171"/>
      <c r="R245" s="171"/>
      <c r="S245" s="171"/>
      <c r="T245" s="171"/>
      <c r="U245" s="171"/>
      <c r="V245" s="171"/>
      <c r="W245" s="171"/>
      <c r="X245" s="171"/>
    </row>
    <row r="246" spans="2:24" ht="39.6" x14ac:dyDescent="0.3">
      <c r="B246" s="96">
        <f t="shared" si="3"/>
        <v>240</v>
      </c>
      <c r="C246" s="227" t="s">
        <v>3682</v>
      </c>
      <c r="D246" s="177" t="s">
        <v>3398</v>
      </c>
      <c r="E246" s="177" t="s">
        <v>3399</v>
      </c>
      <c r="F246" s="225" t="s">
        <v>3397</v>
      </c>
      <c r="G246" s="255">
        <v>17160000</v>
      </c>
      <c r="H246" s="255"/>
      <c r="I246" s="255">
        <f>+G246+H246</f>
        <v>17160000</v>
      </c>
      <c r="J246" s="96" t="s">
        <v>20</v>
      </c>
      <c r="K246" s="181" t="s">
        <v>3190</v>
      </c>
      <c r="L246" s="96" t="s">
        <v>12</v>
      </c>
      <c r="M246" s="226" t="s">
        <v>3340</v>
      </c>
      <c r="N246" s="96" t="s">
        <v>11</v>
      </c>
      <c r="O246" s="227" t="s">
        <v>2700</v>
      </c>
      <c r="P246" s="171"/>
      <c r="Q246" s="171"/>
      <c r="R246" s="171"/>
      <c r="S246" s="171"/>
      <c r="T246" s="171"/>
      <c r="U246" s="171"/>
      <c r="V246" s="171"/>
      <c r="W246" s="171"/>
      <c r="X246" s="171"/>
    </row>
    <row r="247" spans="2:24" ht="39.6" x14ac:dyDescent="0.3">
      <c r="B247" s="96">
        <f t="shared" si="3"/>
        <v>241</v>
      </c>
      <c r="C247" s="227" t="s">
        <v>3682</v>
      </c>
      <c r="D247" s="177" t="s">
        <v>3395</v>
      </c>
      <c r="E247" s="177" t="s">
        <v>3396</v>
      </c>
      <c r="F247" s="225" t="s">
        <v>3397</v>
      </c>
      <c r="G247" s="255">
        <v>17160000</v>
      </c>
      <c r="H247" s="255"/>
      <c r="I247" s="255">
        <f>+G247+H247</f>
        <v>17160000</v>
      </c>
      <c r="J247" s="96" t="s">
        <v>20</v>
      </c>
      <c r="K247" s="181" t="s">
        <v>3190</v>
      </c>
      <c r="L247" s="96" t="s">
        <v>12</v>
      </c>
      <c r="M247" s="226" t="s">
        <v>3291</v>
      </c>
      <c r="N247" s="96" t="s">
        <v>11</v>
      </c>
      <c r="O247" s="227" t="s">
        <v>2700</v>
      </c>
      <c r="P247" s="171"/>
      <c r="Q247" s="171"/>
      <c r="R247" s="171"/>
      <c r="S247" s="171"/>
      <c r="T247" s="171"/>
      <c r="U247" s="171"/>
      <c r="V247" s="171"/>
      <c r="W247" s="171"/>
      <c r="X247" s="171"/>
    </row>
    <row r="248" spans="2:24" ht="39.6" x14ac:dyDescent="0.3">
      <c r="B248" s="96">
        <f t="shared" si="3"/>
        <v>242</v>
      </c>
      <c r="C248" s="227" t="s">
        <v>3682</v>
      </c>
      <c r="D248" s="177" t="s">
        <v>3421</v>
      </c>
      <c r="E248" s="177" t="s">
        <v>3422</v>
      </c>
      <c r="F248" s="225" t="s">
        <v>3423</v>
      </c>
      <c r="G248" s="255">
        <v>13500000</v>
      </c>
      <c r="H248" s="255"/>
      <c r="I248" s="255">
        <f>+G248+H248</f>
        <v>13500000</v>
      </c>
      <c r="J248" s="96" t="s">
        <v>20</v>
      </c>
      <c r="K248" s="181" t="s">
        <v>3417</v>
      </c>
      <c r="L248" s="96" t="s">
        <v>12</v>
      </c>
      <c r="M248" s="226" t="s">
        <v>3424</v>
      </c>
      <c r="N248" s="96" t="s">
        <v>11</v>
      </c>
      <c r="O248" s="227" t="s">
        <v>2700</v>
      </c>
      <c r="P248" s="171"/>
      <c r="Q248" s="171"/>
      <c r="R248" s="171"/>
      <c r="S248" s="171"/>
      <c r="T248" s="171"/>
      <c r="U248" s="171"/>
      <c r="V248" s="171"/>
      <c r="W248" s="171"/>
      <c r="X248" s="171"/>
    </row>
    <row r="249" spans="2:24" ht="39.6" x14ac:dyDescent="0.3">
      <c r="B249" s="96">
        <f t="shared" si="3"/>
        <v>243</v>
      </c>
      <c r="C249" s="227" t="s">
        <v>3682</v>
      </c>
      <c r="D249" s="177" t="s">
        <v>3409</v>
      </c>
      <c r="E249" s="177" t="s">
        <v>3410</v>
      </c>
      <c r="F249" s="276" t="s">
        <v>3411</v>
      </c>
      <c r="G249" s="255">
        <v>16800000</v>
      </c>
      <c r="H249" s="255">
        <v>11200000</v>
      </c>
      <c r="I249" s="255">
        <f>+G249+H249</f>
        <v>28000000</v>
      </c>
      <c r="J249" s="96" t="s">
        <v>20</v>
      </c>
      <c r="K249" s="181" t="s">
        <v>3412</v>
      </c>
      <c r="L249" s="96" t="s">
        <v>12</v>
      </c>
      <c r="M249" s="226" t="s">
        <v>3413</v>
      </c>
      <c r="N249" s="96" t="s">
        <v>11</v>
      </c>
      <c r="O249" s="227" t="s">
        <v>2700</v>
      </c>
      <c r="P249" s="171"/>
      <c r="Q249" s="171"/>
      <c r="R249" s="171"/>
      <c r="S249" s="171"/>
      <c r="T249" s="171"/>
      <c r="U249" s="171"/>
      <c r="V249" s="171"/>
      <c r="W249" s="171"/>
      <c r="X249" s="171"/>
    </row>
    <row r="250" spans="2:24" ht="39.6" x14ac:dyDescent="0.3">
      <c r="B250" s="96">
        <f t="shared" si="3"/>
        <v>244</v>
      </c>
      <c r="C250" s="227" t="s">
        <v>3682</v>
      </c>
      <c r="D250" s="177" t="s">
        <v>3532</v>
      </c>
      <c r="E250" s="96" t="s">
        <v>3533</v>
      </c>
      <c r="F250" s="225" t="s">
        <v>3534</v>
      </c>
      <c r="G250" s="255">
        <v>16800000</v>
      </c>
      <c r="H250" s="255"/>
      <c r="I250" s="255">
        <f>+G250+H250</f>
        <v>16800000</v>
      </c>
      <c r="J250" s="96" t="s">
        <v>20</v>
      </c>
      <c r="K250" s="181" t="s">
        <v>3511</v>
      </c>
      <c r="L250" s="96" t="s">
        <v>12</v>
      </c>
      <c r="M250" s="226" t="s">
        <v>3535</v>
      </c>
      <c r="N250" s="96" t="s">
        <v>11</v>
      </c>
      <c r="O250" s="227" t="s">
        <v>2700</v>
      </c>
      <c r="P250" s="171"/>
      <c r="Q250" s="171"/>
      <c r="R250" s="171"/>
      <c r="S250" s="171"/>
      <c r="T250" s="171"/>
      <c r="U250" s="171"/>
      <c r="V250" s="171"/>
      <c r="W250" s="171"/>
      <c r="X250" s="171"/>
    </row>
    <row r="251" spans="2:24" ht="39.6" x14ac:dyDescent="0.3">
      <c r="B251" s="96">
        <f t="shared" si="3"/>
        <v>245</v>
      </c>
      <c r="C251" s="227" t="s">
        <v>3682</v>
      </c>
      <c r="D251" s="177" t="s">
        <v>3508</v>
      </c>
      <c r="E251" s="96" t="s">
        <v>3509</v>
      </c>
      <c r="F251" s="225" t="s">
        <v>3510</v>
      </c>
      <c r="G251" s="255">
        <v>15900000</v>
      </c>
      <c r="H251" s="255"/>
      <c r="I251" s="255">
        <f>+G251+H251</f>
        <v>15900000</v>
      </c>
      <c r="J251" s="96" t="s">
        <v>20</v>
      </c>
      <c r="K251" s="181" t="s">
        <v>3511</v>
      </c>
      <c r="L251" s="96" t="s">
        <v>12</v>
      </c>
      <c r="M251" s="226" t="s">
        <v>3512</v>
      </c>
      <c r="N251" s="96" t="s">
        <v>11</v>
      </c>
      <c r="O251" s="227" t="s">
        <v>2700</v>
      </c>
      <c r="P251" s="171"/>
      <c r="Q251" s="171"/>
      <c r="R251" s="171"/>
      <c r="S251" s="171"/>
      <c r="T251" s="171"/>
      <c r="U251" s="171"/>
      <c r="V251" s="171"/>
      <c r="W251" s="171"/>
      <c r="X251" s="171"/>
    </row>
    <row r="252" spans="2:24" ht="39.6" x14ac:dyDescent="0.3">
      <c r="B252" s="96">
        <f t="shared" si="3"/>
        <v>246</v>
      </c>
      <c r="C252" s="227" t="s">
        <v>3682</v>
      </c>
      <c r="D252" s="177" t="s">
        <v>3429</v>
      </c>
      <c r="E252" s="177" t="s">
        <v>3430</v>
      </c>
      <c r="F252" s="225" t="s">
        <v>3431</v>
      </c>
      <c r="G252" s="255">
        <v>16500000</v>
      </c>
      <c r="H252" s="255"/>
      <c r="I252" s="255">
        <f>+G252+H252</f>
        <v>16500000</v>
      </c>
      <c r="J252" s="96" t="s">
        <v>20</v>
      </c>
      <c r="K252" s="181" t="s">
        <v>3417</v>
      </c>
      <c r="L252" s="96" t="s">
        <v>12</v>
      </c>
      <c r="M252" s="226" t="s">
        <v>3432</v>
      </c>
      <c r="N252" s="96" t="s">
        <v>11</v>
      </c>
      <c r="O252" s="227" t="s">
        <v>2700</v>
      </c>
      <c r="P252" s="171"/>
      <c r="Q252" s="171"/>
      <c r="R252" s="171"/>
      <c r="S252" s="171"/>
      <c r="T252" s="171"/>
      <c r="U252" s="171"/>
      <c r="V252" s="171"/>
      <c r="W252" s="171"/>
      <c r="X252" s="171"/>
    </row>
    <row r="253" spans="2:24" ht="39.6" x14ac:dyDescent="0.3">
      <c r="B253" s="96">
        <f t="shared" si="3"/>
        <v>247</v>
      </c>
      <c r="C253" s="227" t="s">
        <v>3682</v>
      </c>
      <c r="D253" s="177" t="s">
        <v>3414</v>
      </c>
      <c r="E253" s="177" t="s">
        <v>3415</v>
      </c>
      <c r="F253" s="225" t="s">
        <v>3416</v>
      </c>
      <c r="G253" s="255">
        <v>9900000</v>
      </c>
      <c r="H253" s="255"/>
      <c r="I253" s="255">
        <f>+G253+H253</f>
        <v>9900000</v>
      </c>
      <c r="J253" s="96" t="s">
        <v>20</v>
      </c>
      <c r="K253" s="181" t="s">
        <v>3417</v>
      </c>
      <c r="L253" s="96" t="s">
        <v>12</v>
      </c>
      <c r="M253" s="226" t="s">
        <v>2147</v>
      </c>
      <c r="N253" s="96" t="s">
        <v>11</v>
      </c>
      <c r="O253" s="227" t="s">
        <v>2700</v>
      </c>
      <c r="P253" s="171"/>
      <c r="Q253" s="171"/>
      <c r="R253" s="171"/>
      <c r="S253" s="171"/>
      <c r="T253" s="171"/>
      <c r="U253" s="171"/>
      <c r="V253" s="171"/>
      <c r="W253" s="171"/>
      <c r="X253" s="171"/>
    </row>
    <row r="254" spans="2:24" ht="39.6" x14ac:dyDescent="0.3">
      <c r="B254" s="96">
        <f t="shared" si="3"/>
        <v>248</v>
      </c>
      <c r="C254" s="227" t="s">
        <v>3682</v>
      </c>
      <c r="D254" s="177" t="s">
        <v>3551</v>
      </c>
      <c r="E254" s="177" t="s">
        <v>3552</v>
      </c>
      <c r="F254" s="277" t="s">
        <v>3553</v>
      </c>
      <c r="G254" s="255">
        <v>11000000</v>
      </c>
      <c r="H254" s="255"/>
      <c r="I254" s="255">
        <f>+G254+H254</f>
        <v>11000000</v>
      </c>
      <c r="J254" s="96" t="s">
        <v>20</v>
      </c>
      <c r="K254" s="181" t="s">
        <v>3549</v>
      </c>
      <c r="L254" s="96" t="s">
        <v>12</v>
      </c>
      <c r="M254" s="226" t="s">
        <v>3554</v>
      </c>
      <c r="N254" s="96" t="s">
        <v>11</v>
      </c>
      <c r="O254" s="227" t="s">
        <v>2700</v>
      </c>
      <c r="P254" s="171"/>
      <c r="Q254" s="171"/>
      <c r="R254" s="171"/>
      <c r="S254" s="171"/>
      <c r="T254" s="171"/>
      <c r="U254" s="171"/>
      <c r="V254" s="171"/>
      <c r="W254" s="171"/>
      <c r="X254" s="171"/>
    </row>
    <row r="255" spans="2:24" ht="39.6" x14ac:dyDescent="0.3">
      <c r="B255" s="96">
        <f t="shared" si="3"/>
        <v>249</v>
      </c>
      <c r="C255" s="227" t="s">
        <v>3682</v>
      </c>
      <c r="D255" s="177" t="s">
        <v>3425</v>
      </c>
      <c r="E255" s="177" t="s">
        <v>3426</v>
      </c>
      <c r="F255" s="225" t="s">
        <v>3427</v>
      </c>
      <c r="G255" s="255">
        <v>12600000</v>
      </c>
      <c r="H255" s="255"/>
      <c r="I255" s="255">
        <f>+G255+H255</f>
        <v>12600000</v>
      </c>
      <c r="J255" s="96" t="s">
        <v>20</v>
      </c>
      <c r="K255" s="181" t="s">
        <v>3417</v>
      </c>
      <c r="L255" s="96" t="s">
        <v>12</v>
      </c>
      <c r="M255" s="226" t="s">
        <v>3428</v>
      </c>
      <c r="N255" s="96" t="s">
        <v>11</v>
      </c>
      <c r="O255" s="227" t="s">
        <v>2700</v>
      </c>
      <c r="P255" s="171"/>
      <c r="Q255" s="171"/>
      <c r="R255" s="171"/>
      <c r="S255" s="171"/>
      <c r="T255" s="171"/>
      <c r="U255" s="171"/>
      <c r="V255" s="171"/>
      <c r="W255" s="171"/>
      <c r="X255" s="171"/>
    </row>
    <row r="256" spans="2:24" ht="39.6" x14ac:dyDescent="0.3">
      <c r="B256" s="96">
        <f t="shared" si="3"/>
        <v>250</v>
      </c>
      <c r="C256" s="227" t="s">
        <v>3682</v>
      </c>
      <c r="D256" s="177" t="s">
        <v>3452</v>
      </c>
      <c r="E256" s="177" t="s">
        <v>3453</v>
      </c>
      <c r="F256" s="225" t="s">
        <v>3454</v>
      </c>
      <c r="G256" s="255">
        <v>12600000</v>
      </c>
      <c r="H256" s="255"/>
      <c r="I256" s="255">
        <f>+G256+H256</f>
        <v>12600000</v>
      </c>
      <c r="J256" s="96" t="s">
        <v>20</v>
      </c>
      <c r="K256" s="181" t="s">
        <v>3447</v>
      </c>
      <c r="L256" s="96" t="s">
        <v>12</v>
      </c>
      <c r="M256" s="226" t="s">
        <v>3455</v>
      </c>
      <c r="N256" s="96" t="s">
        <v>11</v>
      </c>
      <c r="O256" s="227" t="s">
        <v>2700</v>
      </c>
      <c r="P256" s="171"/>
      <c r="Q256" s="171"/>
      <c r="R256" s="171"/>
      <c r="S256" s="171"/>
      <c r="T256" s="171"/>
      <c r="U256" s="171"/>
      <c r="V256" s="171"/>
      <c r="W256" s="171"/>
      <c r="X256" s="171"/>
    </row>
    <row r="257" spans="2:24" ht="39.6" x14ac:dyDescent="0.3">
      <c r="B257" s="96">
        <f t="shared" si="3"/>
        <v>251</v>
      </c>
      <c r="C257" s="227" t="s">
        <v>3682</v>
      </c>
      <c r="D257" s="177" t="s">
        <v>3444</v>
      </c>
      <c r="E257" s="177" t="s">
        <v>3445</v>
      </c>
      <c r="F257" s="231" t="s">
        <v>3446</v>
      </c>
      <c r="G257" s="255">
        <v>14700000</v>
      </c>
      <c r="H257" s="255"/>
      <c r="I257" s="255">
        <f>+G257+H257</f>
        <v>14700000</v>
      </c>
      <c r="J257" s="96" t="s">
        <v>20</v>
      </c>
      <c r="K257" s="181" t="s">
        <v>3447</v>
      </c>
      <c r="L257" s="96" t="s">
        <v>12</v>
      </c>
      <c r="M257" s="226" t="s">
        <v>3448</v>
      </c>
      <c r="N257" s="96" t="s">
        <v>11</v>
      </c>
      <c r="O257" s="227" t="s">
        <v>2700</v>
      </c>
      <c r="P257" s="171"/>
      <c r="Q257" s="171"/>
      <c r="R257" s="171"/>
      <c r="S257" s="171"/>
      <c r="T257" s="171"/>
      <c r="U257" s="171"/>
      <c r="V257" s="171"/>
      <c r="W257" s="171"/>
      <c r="X257" s="171"/>
    </row>
    <row r="258" spans="2:24" ht="39.6" x14ac:dyDescent="0.3">
      <c r="B258" s="96">
        <f t="shared" si="3"/>
        <v>252</v>
      </c>
      <c r="C258" s="227" t="s">
        <v>3682</v>
      </c>
      <c r="D258" s="177" t="s">
        <v>3517</v>
      </c>
      <c r="E258" s="177" t="s">
        <v>3518</v>
      </c>
      <c r="F258" s="225" t="s">
        <v>3519</v>
      </c>
      <c r="G258" s="255">
        <v>7500000</v>
      </c>
      <c r="H258" s="255"/>
      <c r="I258" s="255">
        <f>+G258+H258</f>
        <v>7500000</v>
      </c>
      <c r="J258" s="96" t="s">
        <v>20</v>
      </c>
      <c r="K258" s="181" t="s">
        <v>3417</v>
      </c>
      <c r="L258" s="96" t="s">
        <v>12</v>
      </c>
      <c r="M258" s="226" t="s">
        <v>3520</v>
      </c>
      <c r="N258" s="96" t="s">
        <v>11</v>
      </c>
      <c r="O258" s="227" t="s">
        <v>2700</v>
      </c>
      <c r="P258" s="171"/>
      <c r="Q258" s="171"/>
      <c r="R258" s="171"/>
      <c r="S258" s="171"/>
      <c r="T258" s="171"/>
      <c r="U258" s="171"/>
      <c r="V258" s="171"/>
      <c r="W258" s="171"/>
      <c r="X258" s="171"/>
    </row>
    <row r="259" spans="2:24" ht="39.6" x14ac:dyDescent="0.3">
      <c r="B259" s="96">
        <f t="shared" si="3"/>
        <v>253</v>
      </c>
      <c r="C259" s="227" t="s">
        <v>3682</v>
      </c>
      <c r="D259" s="177" t="s">
        <v>3449</v>
      </c>
      <c r="E259" s="177" t="s">
        <v>3450</v>
      </c>
      <c r="F259" s="225" t="s">
        <v>3423</v>
      </c>
      <c r="G259" s="255">
        <v>13500000</v>
      </c>
      <c r="H259" s="255"/>
      <c r="I259" s="255">
        <f>+G259+H259</f>
        <v>13500000</v>
      </c>
      <c r="J259" s="96" t="s">
        <v>20</v>
      </c>
      <c r="K259" s="181" t="s">
        <v>3447</v>
      </c>
      <c r="L259" s="96" t="s">
        <v>12</v>
      </c>
      <c r="M259" s="226" t="s">
        <v>3451</v>
      </c>
      <c r="N259" s="96" t="s">
        <v>11</v>
      </c>
      <c r="O259" s="227" t="s">
        <v>2700</v>
      </c>
      <c r="P259" s="171"/>
      <c r="Q259" s="171"/>
      <c r="R259" s="171"/>
      <c r="S259" s="171"/>
      <c r="T259" s="171"/>
      <c r="U259" s="171"/>
      <c r="V259" s="171"/>
      <c r="W259" s="171"/>
      <c r="X259" s="171"/>
    </row>
    <row r="260" spans="2:24" ht="39.6" x14ac:dyDescent="0.3">
      <c r="B260" s="96">
        <f t="shared" si="3"/>
        <v>254</v>
      </c>
      <c r="C260" s="227" t="s">
        <v>3682</v>
      </c>
      <c r="D260" s="177" t="s">
        <v>3433</v>
      </c>
      <c r="E260" s="177" t="s">
        <v>3434</v>
      </c>
      <c r="F260" s="225" t="s">
        <v>3435</v>
      </c>
      <c r="G260" s="255">
        <v>16500000</v>
      </c>
      <c r="H260" s="255"/>
      <c r="I260" s="255">
        <f>+G260+H260</f>
        <v>16500000</v>
      </c>
      <c r="J260" s="96" t="s">
        <v>20</v>
      </c>
      <c r="K260" s="181" t="s">
        <v>3417</v>
      </c>
      <c r="L260" s="96" t="s">
        <v>12</v>
      </c>
      <c r="M260" s="226" t="s">
        <v>3436</v>
      </c>
      <c r="N260" s="96" t="s">
        <v>11</v>
      </c>
      <c r="O260" s="227" t="s">
        <v>2700</v>
      </c>
      <c r="P260" s="171"/>
      <c r="Q260" s="171"/>
      <c r="R260" s="171"/>
      <c r="S260" s="171"/>
      <c r="T260" s="171"/>
      <c r="U260" s="171"/>
      <c r="V260" s="171"/>
      <c r="W260" s="171"/>
      <c r="X260" s="171"/>
    </row>
    <row r="261" spans="2:24" ht="39.6" x14ac:dyDescent="0.3">
      <c r="B261" s="96">
        <f t="shared" si="3"/>
        <v>255</v>
      </c>
      <c r="C261" s="227" t="s">
        <v>3682</v>
      </c>
      <c r="D261" s="177" t="s">
        <v>3521</v>
      </c>
      <c r="E261" s="96" t="s">
        <v>3522</v>
      </c>
      <c r="F261" s="225" t="s">
        <v>3523</v>
      </c>
      <c r="G261" s="255">
        <v>13500000</v>
      </c>
      <c r="H261" s="255"/>
      <c r="I261" s="255">
        <f>+G261+H261</f>
        <v>13500000</v>
      </c>
      <c r="J261" s="96" t="s">
        <v>20</v>
      </c>
      <c r="K261" s="181" t="s">
        <v>3511</v>
      </c>
      <c r="L261" s="96" t="s">
        <v>12</v>
      </c>
      <c r="M261" s="226" t="s">
        <v>3524</v>
      </c>
      <c r="N261" s="96" t="s">
        <v>11</v>
      </c>
      <c r="O261" s="227" t="s">
        <v>2700</v>
      </c>
      <c r="P261" s="171"/>
      <c r="Q261" s="171"/>
      <c r="R261" s="171"/>
      <c r="S261" s="171"/>
      <c r="T261" s="171"/>
      <c r="U261" s="171"/>
      <c r="V261" s="171"/>
      <c r="W261" s="171"/>
      <c r="X261" s="171"/>
    </row>
    <row r="262" spans="2:24" ht="39.6" x14ac:dyDescent="0.3">
      <c r="B262" s="96">
        <f t="shared" si="3"/>
        <v>256</v>
      </c>
      <c r="C262" s="227" t="s">
        <v>3682</v>
      </c>
      <c r="D262" s="177" t="s">
        <v>3504</v>
      </c>
      <c r="E262" s="177" t="s">
        <v>3505</v>
      </c>
      <c r="F262" s="225" t="s">
        <v>3506</v>
      </c>
      <c r="G262" s="255">
        <v>14400000</v>
      </c>
      <c r="H262" s="255"/>
      <c r="I262" s="255">
        <f>+G262+H262</f>
        <v>14400000</v>
      </c>
      <c r="J262" s="96" t="s">
        <v>20</v>
      </c>
      <c r="K262" s="181" t="s">
        <v>3491</v>
      </c>
      <c r="L262" s="96" t="s">
        <v>12</v>
      </c>
      <c r="M262" s="226" t="s">
        <v>3507</v>
      </c>
      <c r="N262" s="96" t="s">
        <v>11</v>
      </c>
      <c r="O262" s="227" t="s">
        <v>2700</v>
      </c>
      <c r="P262" s="171"/>
      <c r="Q262" s="171"/>
      <c r="R262" s="171"/>
      <c r="S262" s="171"/>
      <c r="T262" s="171"/>
      <c r="U262" s="171"/>
      <c r="V262" s="171"/>
      <c r="W262" s="171"/>
      <c r="X262" s="171"/>
    </row>
    <row r="263" spans="2:24" ht="39.6" x14ac:dyDescent="0.3">
      <c r="B263" s="96">
        <f t="shared" si="3"/>
        <v>257</v>
      </c>
      <c r="C263" s="227" t="s">
        <v>3682</v>
      </c>
      <c r="D263" s="177" t="s">
        <v>3513</v>
      </c>
      <c r="E263" s="96" t="s">
        <v>3514</v>
      </c>
      <c r="F263" s="225" t="s">
        <v>3515</v>
      </c>
      <c r="G263" s="255">
        <v>10500000</v>
      </c>
      <c r="H263" s="255"/>
      <c r="I263" s="255">
        <f>+G263+H263</f>
        <v>10500000</v>
      </c>
      <c r="J263" s="96" t="s">
        <v>20</v>
      </c>
      <c r="K263" s="181" t="s">
        <v>3511</v>
      </c>
      <c r="L263" s="96" t="s">
        <v>12</v>
      </c>
      <c r="M263" s="226" t="s">
        <v>3516</v>
      </c>
      <c r="N263" s="96" t="s">
        <v>11</v>
      </c>
      <c r="O263" s="227" t="s">
        <v>2700</v>
      </c>
      <c r="P263" s="171"/>
      <c r="Q263" s="171"/>
      <c r="R263" s="171"/>
      <c r="S263" s="171"/>
      <c r="T263" s="171"/>
      <c r="U263" s="171"/>
      <c r="V263" s="171"/>
      <c r="W263" s="171"/>
      <c r="X263" s="171"/>
    </row>
    <row r="264" spans="2:24" ht="39.6" x14ac:dyDescent="0.3">
      <c r="B264" s="96">
        <f t="shared" si="3"/>
        <v>258</v>
      </c>
      <c r="C264" s="227" t="s">
        <v>3682</v>
      </c>
      <c r="D264" s="177" t="s">
        <v>3456</v>
      </c>
      <c r="E264" s="177" t="s">
        <v>3457</v>
      </c>
      <c r="F264" s="225" t="s">
        <v>3458</v>
      </c>
      <c r="G264" s="255">
        <v>13500000</v>
      </c>
      <c r="H264" s="255"/>
      <c r="I264" s="255">
        <f>+G264+H264</f>
        <v>13500000</v>
      </c>
      <c r="J264" s="96" t="s">
        <v>20</v>
      </c>
      <c r="K264" s="181" t="s">
        <v>3447</v>
      </c>
      <c r="L264" s="96" t="s">
        <v>12</v>
      </c>
      <c r="M264" s="226" t="s">
        <v>3459</v>
      </c>
      <c r="N264" s="96" t="s">
        <v>11</v>
      </c>
      <c r="O264" s="227" t="s">
        <v>2700</v>
      </c>
      <c r="P264" s="171"/>
      <c r="Q264" s="171"/>
      <c r="R264" s="171"/>
      <c r="S264" s="171"/>
      <c r="T264" s="171"/>
      <c r="U264" s="171"/>
      <c r="V264" s="171"/>
      <c r="W264" s="171"/>
      <c r="X264" s="171"/>
    </row>
    <row r="265" spans="2:24" ht="39.6" x14ac:dyDescent="0.3">
      <c r="B265" s="96">
        <f t="shared" ref="B265:B328" si="4">+B264+1</f>
        <v>259</v>
      </c>
      <c r="C265" s="227" t="s">
        <v>3682</v>
      </c>
      <c r="D265" s="177" t="s">
        <v>3525</v>
      </c>
      <c r="E265" s="96" t="s">
        <v>3526</v>
      </c>
      <c r="F265" s="225" t="s">
        <v>3527</v>
      </c>
      <c r="G265" s="255">
        <v>7500000</v>
      </c>
      <c r="H265" s="255"/>
      <c r="I265" s="255">
        <f>+G265+H265</f>
        <v>7500000</v>
      </c>
      <c r="J265" s="96" t="s">
        <v>20</v>
      </c>
      <c r="K265" s="181" t="s">
        <v>3511</v>
      </c>
      <c r="L265" s="96" t="s">
        <v>12</v>
      </c>
      <c r="M265" s="226" t="s">
        <v>3528</v>
      </c>
      <c r="N265" s="96" t="s">
        <v>11</v>
      </c>
      <c r="O265" s="227" t="s">
        <v>2700</v>
      </c>
      <c r="P265" s="171"/>
      <c r="Q265" s="171"/>
      <c r="R265" s="171"/>
      <c r="S265" s="171"/>
      <c r="T265" s="171"/>
      <c r="U265" s="171"/>
      <c r="V265" s="171"/>
      <c r="W265" s="171"/>
      <c r="X265" s="171"/>
    </row>
    <row r="266" spans="2:24" ht="39.6" x14ac:dyDescent="0.3">
      <c r="B266" s="96">
        <f t="shared" si="4"/>
        <v>260</v>
      </c>
      <c r="C266" s="227" t="s">
        <v>3682</v>
      </c>
      <c r="D266" s="177" t="s">
        <v>3472</v>
      </c>
      <c r="E266" s="177" t="s">
        <v>3473</v>
      </c>
      <c r="F266" s="225" t="s">
        <v>3474</v>
      </c>
      <c r="G266" s="255">
        <v>9600000</v>
      </c>
      <c r="H266" s="255"/>
      <c r="I266" s="255">
        <f>+G266+H266</f>
        <v>9600000</v>
      </c>
      <c r="J266" s="96" t="s">
        <v>20</v>
      </c>
      <c r="K266" s="181" t="s">
        <v>3463</v>
      </c>
      <c r="L266" s="96" t="s">
        <v>12</v>
      </c>
      <c r="M266" s="226" t="s">
        <v>3475</v>
      </c>
      <c r="N266" s="96" t="s">
        <v>11</v>
      </c>
      <c r="O266" s="227" t="s">
        <v>2700</v>
      </c>
      <c r="P266" s="171"/>
      <c r="Q266" s="171"/>
      <c r="R266" s="171"/>
      <c r="S266" s="171"/>
      <c r="T266" s="171"/>
      <c r="U266" s="171"/>
      <c r="V266" s="171"/>
      <c r="W266" s="171"/>
      <c r="X266" s="171"/>
    </row>
    <row r="267" spans="2:24" ht="39.6" x14ac:dyDescent="0.3">
      <c r="B267" s="96">
        <f t="shared" si="4"/>
        <v>261</v>
      </c>
      <c r="C267" s="227" t="s">
        <v>3682</v>
      </c>
      <c r="D267" s="177" t="s">
        <v>3501</v>
      </c>
      <c r="E267" s="177" t="s">
        <v>3502</v>
      </c>
      <c r="F267" s="225" t="s">
        <v>3495</v>
      </c>
      <c r="G267" s="255">
        <v>12000000</v>
      </c>
      <c r="H267" s="255"/>
      <c r="I267" s="255">
        <f>+G267+H267</f>
        <v>12000000</v>
      </c>
      <c r="J267" s="96" t="s">
        <v>20</v>
      </c>
      <c r="K267" s="181" t="s">
        <v>3491</v>
      </c>
      <c r="L267" s="96" t="s">
        <v>12</v>
      </c>
      <c r="M267" s="226" t="s">
        <v>3503</v>
      </c>
      <c r="N267" s="96" t="s">
        <v>11</v>
      </c>
      <c r="O267" s="227" t="s">
        <v>2700</v>
      </c>
      <c r="P267" s="171"/>
      <c r="Q267" s="171"/>
      <c r="R267" s="171"/>
      <c r="S267" s="171"/>
      <c r="T267" s="171"/>
      <c r="U267" s="171"/>
      <c r="V267" s="171"/>
      <c r="W267" s="171"/>
      <c r="X267" s="171"/>
    </row>
    <row r="268" spans="2:24" ht="39.6" x14ac:dyDescent="0.3">
      <c r="B268" s="96">
        <f t="shared" si="4"/>
        <v>262</v>
      </c>
      <c r="C268" s="227" t="s">
        <v>3682</v>
      </c>
      <c r="D268" s="177" t="s">
        <v>3460</v>
      </c>
      <c r="E268" s="177" t="s">
        <v>3461</v>
      </c>
      <c r="F268" s="225" t="s">
        <v>3462</v>
      </c>
      <c r="G268" s="255">
        <v>10500000</v>
      </c>
      <c r="H268" s="255"/>
      <c r="I268" s="255">
        <f>+G268+H268</f>
        <v>10500000</v>
      </c>
      <c r="J268" s="96" t="s">
        <v>20</v>
      </c>
      <c r="K268" s="181" t="s">
        <v>3463</v>
      </c>
      <c r="L268" s="96" t="s">
        <v>12</v>
      </c>
      <c r="M268" s="226" t="s">
        <v>3464</v>
      </c>
      <c r="N268" s="96" t="s">
        <v>11</v>
      </c>
      <c r="O268" s="227" t="s">
        <v>2700</v>
      </c>
      <c r="P268" s="171"/>
      <c r="Q268" s="171"/>
      <c r="R268" s="171"/>
      <c r="S268" s="171"/>
      <c r="T268" s="171"/>
      <c r="U268" s="171"/>
      <c r="V268" s="171"/>
      <c r="W268" s="171"/>
      <c r="X268" s="171"/>
    </row>
    <row r="269" spans="2:24" ht="39.6" x14ac:dyDescent="0.3">
      <c r="B269" s="96">
        <f t="shared" si="4"/>
        <v>263</v>
      </c>
      <c r="C269" s="227" t="s">
        <v>3682</v>
      </c>
      <c r="D269" s="177" t="s">
        <v>3465</v>
      </c>
      <c r="E269" s="177" t="s">
        <v>3466</v>
      </c>
      <c r="F269" s="225" t="s">
        <v>3467</v>
      </c>
      <c r="G269" s="255">
        <v>13500000</v>
      </c>
      <c r="H269" s="255"/>
      <c r="I269" s="255">
        <f>+G269+H269</f>
        <v>13500000</v>
      </c>
      <c r="J269" s="96" t="s">
        <v>20</v>
      </c>
      <c r="K269" s="181" t="s">
        <v>3463</v>
      </c>
      <c r="L269" s="96" t="s">
        <v>12</v>
      </c>
      <c r="M269" s="226" t="s">
        <v>3468</v>
      </c>
      <c r="N269" s="96" t="s">
        <v>11</v>
      </c>
      <c r="O269" s="227" t="s">
        <v>2700</v>
      </c>
      <c r="P269" s="171"/>
      <c r="Q269" s="171"/>
      <c r="R269" s="171"/>
      <c r="S269" s="171"/>
      <c r="T269" s="171"/>
      <c r="U269" s="171"/>
      <c r="V269" s="171"/>
      <c r="W269" s="171"/>
      <c r="X269" s="171"/>
    </row>
    <row r="270" spans="2:24" ht="39.6" x14ac:dyDescent="0.3">
      <c r="B270" s="96">
        <f t="shared" si="4"/>
        <v>264</v>
      </c>
      <c r="C270" s="227" t="s">
        <v>3682</v>
      </c>
      <c r="D270" s="177" t="s">
        <v>3493</v>
      </c>
      <c r="E270" s="177" t="s">
        <v>3494</v>
      </c>
      <c r="F270" s="225" t="s">
        <v>3495</v>
      </c>
      <c r="G270" s="255">
        <v>15000000</v>
      </c>
      <c r="H270" s="255"/>
      <c r="I270" s="255">
        <f>+G270+H270</f>
        <v>15000000</v>
      </c>
      <c r="J270" s="96" t="s">
        <v>20</v>
      </c>
      <c r="K270" s="181" t="s">
        <v>3491</v>
      </c>
      <c r="L270" s="96" t="s">
        <v>12</v>
      </c>
      <c r="M270" s="226" t="s">
        <v>3496</v>
      </c>
      <c r="N270" s="96" t="s">
        <v>11</v>
      </c>
      <c r="O270" s="227" t="s">
        <v>2700</v>
      </c>
      <c r="P270" s="171"/>
      <c r="Q270" s="171"/>
      <c r="R270" s="171"/>
      <c r="S270" s="171"/>
      <c r="T270" s="171"/>
      <c r="U270" s="171"/>
      <c r="V270" s="171"/>
      <c r="W270" s="171"/>
      <c r="X270" s="171"/>
    </row>
    <row r="271" spans="2:24" ht="39.6" x14ac:dyDescent="0.3">
      <c r="B271" s="96">
        <f t="shared" si="4"/>
        <v>265</v>
      </c>
      <c r="C271" s="227" t="s">
        <v>3682</v>
      </c>
      <c r="D271" s="177" t="s">
        <v>3497</v>
      </c>
      <c r="E271" s="177" t="s">
        <v>3498</v>
      </c>
      <c r="F271" s="225" t="s">
        <v>3499</v>
      </c>
      <c r="G271" s="255">
        <v>15000000</v>
      </c>
      <c r="H271" s="255"/>
      <c r="I271" s="255">
        <f>+G271+H271</f>
        <v>15000000</v>
      </c>
      <c r="J271" s="96" t="s">
        <v>20</v>
      </c>
      <c r="K271" s="181" t="s">
        <v>3491</v>
      </c>
      <c r="L271" s="96" t="s">
        <v>12</v>
      </c>
      <c r="M271" s="226" t="s">
        <v>3500</v>
      </c>
      <c r="N271" s="96" t="s">
        <v>11</v>
      </c>
      <c r="O271" s="227" t="s">
        <v>2700</v>
      </c>
      <c r="P271" s="171"/>
      <c r="Q271" s="171"/>
      <c r="R271" s="171"/>
      <c r="S271" s="171"/>
      <c r="T271" s="171"/>
      <c r="U271" s="171"/>
      <c r="V271" s="171"/>
      <c r="W271" s="171"/>
      <c r="X271" s="171"/>
    </row>
    <row r="272" spans="2:24" ht="39.6" x14ac:dyDescent="0.3">
      <c r="B272" s="96">
        <f t="shared" si="4"/>
        <v>266</v>
      </c>
      <c r="C272" s="227" t="s">
        <v>3682</v>
      </c>
      <c r="D272" s="177" t="s">
        <v>3480</v>
      </c>
      <c r="E272" s="177" t="s">
        <v>3481</v>
      </c>
      <c r="F272" s="225" t="s">
        <v>3482</v>
      </c>
      <c r="G272" s="255">
        <v>15000000</v>
      </c>
      <c r="H272" s="255"/>
      <c r="I272" s="255">
        <f>+G272+H272</f>
        <v>15000000</v>
      </c>
      <c r="J272" s="96" t="s">
        <v>20</v>
      </c>
      <c r="K272" s="181" t="s">
        <v>3463</v>
      </c>
      <c r="L272" s="96" t="s">
        <v>12</v>
      </c>
      <c r="M272" s="226" t="s">
        <v>3483</v>
      </c>
      <c r="N272" s="96" t="s">
        <v>11</v>
      </c>
      <c r="O272" s="227" t="s">
        <v>2700</v>
      </c>
      <c r="P272" s="171"/>
      <c r="Q272" s="171"/>
      <c r="R272" s="171"/>
      <c r="S272" s="171"/>
      <c r="T272" s="171"/>
      <c r="U272" s="171"/>
      <c r="V272" s="171"/>
      <c r="W272" s="171"/>
      <c r="X272" s="171"/>
    </row>
    <row r="273" spans="2:24" ht="39.6" x14ac:dyDescent="0.3">
      <c r="B273" s="96">
        <f t="shared" si="4"/>
        <v>267</v>
      </c>
      <c r="C273" s="227" t="s">
        <v>3682</v>
      </c>
      <c r="D273" s="177" t="s">
        <v>3437</v>
      </c>
      <c r="E273" s="177" t="s">
        <v>3438</v>
      </c>
      <c r="F273" s="225" t="s">
        <v>3439</v>
      </c>
      <c r="G273" s="255">
        <v>21000000</v>
      </c>
      <c r="H273" s="255"/>
      <c r="I273" s="255">
        <f>+G273+H273</f>
        <v>21000000</v>
      </c>
      <c r="J273" s="96" t="s">
        <v>20</v>
      </c>
      <c r="K273" s="181" t="s">
        <v>3417</v>
      </c>
      <c r="L273" s="96" t="s">
        <v>12</v>
      </c>
      <c r="M273" s="226" t="s">
        <v>3440</v>
      </c>
      <c r="N273" s="96" t="s">
        <v>11</v>
      </c>
      <c r="O273" s="227" t="s">
        <v>2700</v>
      </c>
      <c r="P273" s="171"/>
      <c r="Q273" s="171"/>
      <c r="R273" s="171"/>
      <c r="S273" s="171"/>
      <c r="T273" s="171"/>
      <c r="U273" s="171"/>
      <c r="V273" s="171"/>
      <c r="W273" s="171"/>
      <c r="X273" s="171"/>
    </row>
    <row r="274" spans="2:24" ht="39.6" x14ac:dyDescent="0.3">
      <c r="B274" s="96">
        <f t="shared" si="4"/>
        <v>268</v>
      </c>
      <c r="C274" s="227" t="s">
        <v>3682</v>
      </c>
      <c r="D274" s="177" t="s">
        <v>3476</v>
      </c>
      <c r="E274" s="177" t="s">
        <v>3477</v>
      </c>
      <c r="F274" s="225" t="s">
        <v>3478</v>
      </c>
      <c r="G274" s="255">
        <v>23100000</v>
      </c>
      <c r="H274" s="255"/>
      <c r="I274" s="255">
        <f>+G274+H274</f>
        <v>23100000</v>
      </c>
      <c r="J274" s="96" t="s">
        <v>20</v>
      </c>
      <c r="K274" s="181" t="s">
        <v>3463</v>
      </c>
      <c r="L274" s="96" t="s">
        <v>12</v>
      </c>
      <c r="M274" s="226" t="s">
        <v>3479</v>
      </c>
      <c r="N274" s="96" t="s">
        <v>11</v>
      </c>
      <c r="O274" s="227" t="s">
        <v>2700</v>
      </c>
      <c r="P274" s="171"/>
      <c r="Q274" s="171"/>
      <c r="R274" s="171"/>
      <c r="S274" s="171"/>
      <c r="T274" s="171"/>
      <c r="U274" s="171"/>
      <c r="V274" s="171"/>
      <c r="W274" s="171"/>
      <c r="X274" s="171"/>
    </row>
    <row r="275" spans="2:24" ht="39.6" x14ac:dyDescent="0.3">
      <c r="B275" s="96">
        <f t="shared" si="4"/>
        <v>269</v>
      </c>
      <c r="C275" s="227" t="s">
        <v>3682</v>
      </c>
      <c r="D275" s="177" t="s">
        <v>3484</v>
      </c>
      <c r="E275" s="177" t="s">
        <v>3485</v>
      </c>
      <c r="F275" s="225" t="s">
        <v>3486</v>
      </c>
      <c r="G275" s="255">
        <v>22500000</v>
      </c>
      <c r="H275" s="255"/>
      <c r="I275" s="255">
        <f>+G275+H275</f>
        <v>22500000</v>
      </c>
      <c r="J275" s="96" t="s">
        <v>20</v>
      </c>
      <c r="K275" s="181" t="s">
        <v>3463</v>
      </c>
      <c r="L275" s="96" t="s">
        <v>12</v>
      </c>
      <c r="M275" s="226" t="s">
        <v>3487</v>
      </c>
      <c r="N275" s="96" t="s">
        <v>11</v>
      </c>
      <c r="O275" s="227" t="s">
        <v>2700</v>
      </c>
      <c r="P275" s="171"/>
      <c r="Q275" s="171"/>
      <c r="R275" s="171"/>
      <c r="S275" s="171"/>
      <c r="T275" s="171"/>
      <c r="U275" s="171"/>
      <c r="V275" s="171"/>
      <c r="W275" s="171"/>
      <c r="X275" s="171"/>
    </row>
    <row r="276" spans="2:24" ht="39.6" x14ac:dyDescent="0.3">
      <c r="B276" s="96">
        <f t="shared" si="4"/>
        <v>270</v>
      </c>
      <c r="C276" s="227" t="s">
        <v>3682</v>
      </c>
      <c r="D276" s="177" t="s">
        <v>3488</v>
      </c>
      <c r="E276" s="177" t="s">
        <v>3489</v>
      </c>
      <c r="F276" s="225" t="s">
        <v>3490</v>
      </c>
      <c r="G276" s="255">
        <v>24000000</v>
      </c>
      <c r="H276" s="255"/>
      <c r="I276" s="255">
        <f>+G276+H276</f>
        <v>24000000</v>
      </c>
      <c r="J276" s="96" t="s">
        <v>20</v>
      </c>
      <c r="K276" s="181" t="s">
        <v>3491</v>
      </c>
      <c r="L276" s="96" t="s">
        <v>12</v>
      </c>
      <c r="M276" s="226" t="s">
        <v>3492</v>
      </c>
      <c r="N276" s="96" t="s">
        <v>11</v>
      </c>
      <c r="O276" s="227" t="s">
        <v>2700</v>
      </c>
      <c r="P276" s="171"/>
      <c r="Q276" s="171"/>
      <c r="R276" s="171"/>
      <c r="S276" s="171"/>
      <c r="T276" s="171"/>
      <c r="U276" s="171"/>
      <c r="V276" s="171"/>
      <c r="W276" s="171"/>
      <c r="X276" s="171"/>
    </row>
    <row r="277" spans="2:24" ht="39.6" x14ac:dyDescent="0.3">
      <c r="B277" s="96">
        <f t="shared" si="4"/>
        <v>271</v>
      </c>
      <c r="C277" s="227" t="s">
        <v>3682</v>
      </c>
      <c r="D277" s="177" t="s">
        <v>3578</v>
      </c>
      <c r="E277" s="177" t="s">
        <v>3579</v>
      </c>
      <c r="F277" s="277" t="s">
        <v>3580</v>
      </c>
      <c r="G277" s="255">
        <v>11000000</v>
      </c>
      <c r="H277" s="255"/>
      <c r="I277" s="255">
        <f>+G277+H277</f>
        <v>11000000</v>
      </c>
      <c r="J277" s="96" t="s">
        <v>20</v>
      </c>
      <c r="K277" s="181" t="s">
        <v>3549</v>
      </c>
      <c r="L277" s="96" t="s">
        <v>12</v>
      </c>
      <c r="M277" s="226" t="s">
        <v>3581</v>
      </c>
      <c r="N277" s="96" t="s">
        <v>11</v>
      </c>
      <c r="O277" s="227" t="s">
        <v>2700</v>
      </c>
      <c r="P277" s="171"/>
      <c r="Q277" s="171"/>
      <c r="R277" s="171"/>
      <c r="S277" s="171"/>
      <c r="T277" s="171"/>
      <c r="U277" s="171"/>
      <c r="V277" s="171"/>
      <c r="W277" s="171"/>
      <c r="X277" s="171"/>
    </row>
    <row r="278" spans="2:24" ht="39.6" x14ac:dyDescent="0.3">
      <c r="B278" s="96">
        <f t="shared" si="4"/>
        <v>272</v>
      </c>
      <c r="C278" s="227" t="s">
        <v>3682</v>
      </c>
      <c r="D278" s="177" t="s">
        <v>3529</v>
      </c>
      <c r="E278" s="96" t="s">
        <v>3530</v>
      </c>
      <c r="F278" s="225" t="s">
        <v>3435</v>
      </c>
      <c r="G278" s="255">
        <v>22500000</v>
      </c>
      <c r="H278" s="255"/>
      <c r="I278" s="255">
        <f>+G278+H278</f>
        <v>22500000</v>
      </c>
      <c r="J278" s="96" t="s">
        <v>20</v>
      </c>
      <c r="K278" s="181" t="s">
        <v>3511</v>
      </c>
      <c r="L278" s="96" t="s">
        <v>12</v>
      </c>
      <c r="M278" s="226" t="s">
        <v>3531</v>
      </c>
      <c r="N278" s="96" t="s">
        <v>11</v>
      </c>
      <c r="O278" s="227" t="s">
        <v>2700</v>
      </c>
      <c r="P278" s="171"/>
      <c r="Q278" s="171"/>
      <c r="R278" s="171"/>
      <c r="S278" s="171"/>
      <c r="T278" s="171"/>
      <c r="U278" s="171"/>
      <c r="V278" s="171"/>
      <c r="W278" s="171"/>
      <c r="X278" s="171"/>
    </row>
    <row r="279" spans="2:24" ht="39.6" x14ac:dyDescent="0.3">
      <c r="B279" s="96">
        <f t="shared" si="4"/>
        <v>273</v>
      </c>
      <c r="C279" s="227" t="s">
        <v>3682</v>
      </c>
      <c r="D279" s="177" t="s">
        <v>3469</v>
      </c>
      <c r="E279" s="177" t="s">
        <v>3470</v>
      </c>
      <c r="F279" s="225" t="s">
        <v>3435</v>
      </c>
      <c r="G279" s="255">
        <v>24000000</v>
      </c>
      <c r="H279" s="255"/>
      <c r="I279" s="255">
        <f>+G279+H279</f>
        <v>24000000</v>
      </c>
      <c r="J279" s="96" t="s">
        <v>20</v>
      </c>
      <c r="K279" s="181" t="s">
        <v>3463</v>
      </c>
      <c r="L279" s="96" t="s">
        <v>12</v>
      </c>
      <c r="M279" s="226" t="s">
        <v>3471</v>
      </c>
      <c r="N279" s="96" t="s">
        <v>11</v>
      </c>
      <c r="O279" s="227" t="s">
        <v>2700</v>
      </c>
      <c r="P279" s="171"/>
      <c r="Q279" s="171"/>
      <c r="R279" s="171"/>
      <c r="S279" s="171"/>
      <c r="T279" s="171"/>
      <c r="U279" s="171"/>
      <c r="V279" s="171"/>
      <c r="W279" s="171"/>
      <c r="X279" s="171"/>
    </row>
    <row r="280" spans="2:24" ht="39.6" x14ac:dyDescent="0.3">
      <c r="B280" s="96">
        <f t="shared" si="4"/>
        <v>274</v>
      </c>
      <c r="C280" s="227" t="s">
        <v>3682</v>
      </c>
      <c r="D280" s="177" t="s">
        <v>3441</v>
      </c>
      <c r="E280" s="177" t="s">
        <v>3442</v>
      </c>
      <c r="F280" s="225" t="s">
        <v>3435</v>
      </c>
      <c r="G280" s="255">
        <v>13500000</v>
      </c>
      <c r="H280" s="255"/>
      <c r="I280" s="255">
        <f>+G280+H280</f>
        <v>13500000</v>
      </c>
      <c r="J280" s="96" t="s">
        <v>20</v>
      </c>
      <c r="K280" s="181" t="s">
        <v>3417</v>
      </c>
      <c r="L280" s="96" t="s">
        <v>12</v>
      </c>
      <c r="M280" s="226" t="s">
        <v>3443</v>
      </c>
      <c r="N280" s="96" t="s">
        <v>11</v>
      </c>
      <c r="O280" s="227" t="s">
        <v>2700</v>
      </c>
      <c r="P280" s="171"/>
      <c r="Q280" s="171"/>
      <c r="R280" s="171"/>
      <c r="S280" s="171"/>
      <c r="T280" s="171"/>
      <c r="U280" s="171"/>
      <c r="V280" s="171"/>
      <c r="W280" s="171"/>
      <c r="X280" s="171"/>
    </row>
    <row r="281" spans="2:24" ht="39.6" x14ac:dyDescent="0.3">
      <c r="B281" s="96">
        <f t="shared" si="4"/>
        <v>275</v>
      </c>
      <c r="C281" s="227" t="s">
        <v>3682</v>
      </c>
      <c r="D281" s="177" t="s">
        <v>3400</v>
      </c>
      <c r="E281" s="177" t="s">
        <v>3401</v>
      </c>
      <c r="F281" s="225" t="s">
        <v>3368</v>
      </c>
      <c r="G281" s="255">
        <v>15730000</v>
      </c>
      <c r="H281" s="255"/>
      <c r="I281" s="255">
        <f>+G281+H281</f>
        <v>15730000</v>
      </c>
      <c r="J281" s="96" t="s">
        <v>20</v>
      </c>
      <c r="K281" s="181" t="s">
        <v>3190</v>
      </c>
      <c r="L281" s="96" t="s">
        <v>12</v>
      </c>
      <c r="M281" s="226" t="s">
        <v>3228</v>
      </c>
      <c r="N281" s="96" t="s">
        <v>11</v>
      </c>
      <c r="O281" s="227" t="s">
        <v>2700</v>
      </c>
      <c r="P281" s="171"/>
      <c r="Q281" s="171"/>
      <c r="R281" s="171"/>
      <c r="S281" s="171"/>
      <c r="T281" s="171"/>
      <c r="U281" s="171"/>
      <c r="V281" s="171"/>
      <c r="W281" s="171"/>
      <c r="X281" s="171"/>
    </row>
    <row r="282" spans="2:24" ht="39.6" x14ac:dyDescent="0.3">
      <c r="B282" s="96">
        <f t="shared" si="4"/>
        <v>276</v>
      </c>
      <c r="C282" s="227" t="s">
        <v>3682</v>
      </c>
      <c r="D282" s="177" t="s">
        <v>3402</v>
      </c>
      <c r="E282" s="177" t="s">
        <v>3403</v>
      </c>
      <c r="F282" s="225" t="s">
        <v>3368</v>
      </c>
      <c r="G282" s="255">
        <v>15730000</v>
      </c>
      <c r="H282" s="255"/>
      <c r="I282" s="255">
        <f>+G282+H282</f>
        <v>15730000</v>
      </c>
      <c r="J282" s="96" t="s">
        <v>20</v>
      </c>
      <c r="K282" s="181" t="s">
        <v>3190</v>
      </c>
      <c r="L282" s="96" t="s">
        <v>12</v>
      </c>
      <c r="M282" s="226" t="s">
        <v>3300</v>
      </c>
      <c r="N282" s="96" t="s">
        <v>11</v>
      </c>
      <c r="O282" s="227" t="s">
        <v>2700</v>
      </c>
      <c r="P282" s="171"/>
      <c r="Q282" s="171"/>
      <c r="R282" s="171"/>
      <c r="S282" s="171"/>
      <c r="T282" s="171"/>
      <c r="U282" s="171"/>
      <c r="V282" s="171"/>
      <c r="W282" s="171"/>
      <c r="X282" s="171"/>
    </row>
    <row r="283" spans="2:24" ht="39.6" x14ac:dyDescent="0.3">
      <c r="B283" s="96">
        <f t="shared" si="4"/>
        <v>277</v>
      </c>
      <c r="C283" s="227" t="s">
        <v>3682</v>
      </c>
      <c r="D283" s="177" t="s">
        <v>3404</v>
      </c>
      <c r="E283" s="177" t="s">
        <v>3405</v>
      </c>
      <c r="F283" s="225" t="s">
        <v>3406</v>
      </c>
      <c r="G283" s="255">
        <v>11599500</v>
      </c>
      <c r="H283" s="255"/>
      <c r="I283" s="255">
        <f>+G283+H283</f>
        <v>11599500</v>
      </c>
      <c r="J283" s="96" t="s">
        <v>20</v>
      </c>
      <c r="K283" s="181" t="s">
        <v>3190</v>
      </c>
      <c r="L283" s="96" t="s">
        <v>12</v>
      </c>
      <c r="M283" s="226" t="s">
        <v>3200</v>
      </c>
      <c r="N283" s="96" t="s">
        <v>11</v>
      </c>
      <c r="O283" s="227" t="s">
        <v>2700</v>
      </c>
      <c r="P283" s="171"/>
      <c r="Q283" s="171"/>
      <c r="R283" s="171"/>
      <c r="S283" s="171"/>
      <c r="T283" s="171"/>
      <c r="U283" s="171"/>
      <c r="V283" s="171"/>
      <c r="W283" s="171"/>
      <c r="X283" s="171"/>
    </row>
    <row r="284" spans="2:24" ht="39.6" x14ac:dyDescent="0.3">
      <c r="B284" s="96">
        <f t="shared" si="4"/>
        <v>278</v>
      </c>
      <c r="C284" s="227" t="s">
        <v>3682</v>
      </c>
      <c r="D284" s="177" t="s">
        <v>3407</v>
      </c>
      <c r="E284" s="177" t="s">
        <v>3408</v>
      </c>
      <c r="F284" s="225" t="s">
        <v>3240</v>
      </c>
      <c r="G284" s="255">
        <v>15730000</v>
      </c>
      <c r="H284" s="255"/>
      <c r="I284" s="255">
        <f>+G284+H284</f>
        <v>15730000</v>
      </c>
      <c r="J284" s="96" t="s">
        <v>20</v>
      </c>
      <c r="K284" s="181" t="s">
        <v>3190</v>
      </c>
      <c r="L284" s="96" t="s">
        <v>12</v>
      </c>
      <c r="M284" s="226" t="s">
        <v>3304</v>
      </c>
      <c r="N284" s="96" t="s">
        <v>11</v>
      </c>
      <c r="O284" s="227" t="s">
        <v>2700</v>
      </c>
      <c r="P284" s="171"/>
      <c r="Q284" s="171"/>
      <c r="R284" s="171"/>
      <c r="S284" s="171"/>
      <c r="T284" s="171"/>
      <c r="U284" s="171"/>
      <c r="V284" s="171"/>
      <c r="W284" s="171"/>
      <c r="X284" s="171"/>
    </row>
    <row r="285" spans="2:24" ht="39.6" x14ac:dyDescent="0.3">
      <c r="B285" s="96">
        <f t="shared" si="4"/>
        <v>279</v>
      </c>
      <c r="C285" s="227" t="s">
        <v>3682</v>
      </c>
      <c r="D285" s="177" t="s">
        <v>3418</v>
      </c>
      <c r="E285" s="177" t="s">
        <v>3419</v>
      </c>
      <c r="F285" s="225" t="s">
        <v>3420</v>
      </c>
      <c r="G285" s="255">
        <v>10545000</v>
      </c>
      <c r="H285" s="255"/>
      <c r="I285" s="255">
        <f>+G285+H285</f>
        <v>10545000</v>
      </c>
      <c r="J285" s="96" t="s">
        <v>20</v>
      </c>
      <c r="K285" s="181" t="s">
        <v>3190</v>
      </c>
      <c r="L285" s="96" t="s">
        <v>12</v>
      </c>
      <c r="M285" s="226" t="s">
        <v>3316</v>
      </c>
      <c r="N285" s="96" t="s">
        <v>11</v>
      </c>
      <c r="O285" s="227" t="s">
        <v>2700</v>
      </c>
      <c r="P285" s="171"/>
      <c r="Q285" s="171"/>
      <c r="R285" s="171"/>
      <c r="S285" s="171"/>
      <c r="T285" s="171"/>
      <c r="U285" s="171"/>
      <c r="V285" s="171"/>
      <c r="W285" s="171"/>
      <c r="X285" s="171"/>
    </row>
    <row r="286" spans="2:24" ht="39.6" x14ac:dyDescent="0.3">
      <c r="B286" s="96">
        <f t="shared" si="4"/>
        <v>280</v>
      </c>
      <c r="C286" s="227" t="s">
        <v>3682</v>
      </c>
      <c r="D286" s="177" t="s">
        <v>3539</v>
      </c>
      <c r="E286" s="96" t="s">
        <v>3540</v>
      </c>
      <c r="F286" s="225" t="s">
        <v>3495</v>
      </c>
      <c r="G286" s="255">
        <v>10300000</v>
      </c>
      <c r="H286" s="255"/>
      <c r="I286" s="255">
        <f>+G286+H286</f>
        <v>10300000</v>
      </c>
      <c r="J286" s="96" t="s">
        <v>20</v>
      </c>
      <c r="K286" s="181" t="s">
        <v>3511</v>
      </c>
      <c r="L286" s="96" t="s">
        <v>12</v>
      </c>
      <c r="M286" s="226" t="s">
        <v>3541</v>
      </c>
      <c r="N286" s="96" t="s">
        <v>11</v>
      </c>
      <c r="O286" s="227" t="s">
        <v>2700</v>
      </c>
      <c r="P286" s="171"/>
      <c r="Q286" s="171"/>
      <c r="R286" s="171"/>
      <c r="S286" s="171"/>
      <c r="T286" s="171"/>
      <c r="U286" s="171"/>
      <c r="V286" s="171"/>
      <c r="W286" s="171"/>
      <c r="X286" s="171"/>
    </row>
    <row r="287" spans="2:24" ht="39.6" x14ac:dyDescent="0.3">
      <c r="B287" s="96">
        <f t="shared" si="4"/>
        <v>281</v>
      </c>
      <c r="C287" s="227" t="s">
        <v>3682</v>
      </c>
      <c r="D287" s="177" t="s">
        <v>3536</v>
      </c>
      <c r="E287" s="96" t="s">
        <v>3537</v>
      </c>
      <c r="F287" s="225" t="s">
        <v>3495</v>
      </c>
      <c r="G287" s="255">
        <v>5700000</v>
      </c>
      <c r="H287" s="255"/>
      <c r="I287" s="255">
        <f>+G287+H287</f>
        <v>5700000</v>
      </c>
      <c r="J287" s="96" t="s">
        <v>20</v>
      </c>
      <c r="K287" s="181" t="s">
        <v>3511</v>
      </c>
      <c r="L287" s="96" t="s">
        <v>12</v>
      </c>
      <c r="M287" s="226" t="s">
        <v>3538</v>
      </c>
      <c r="N287" s="96" t="s">
        <v>11</v>
      </c>
      <c r="O287" s="227" t="s">
        <v>2700</v>
      </c>
      <c r="P287" s="171"/>
      <c r="Q287" s="171"/>
      <c r="R287" s="171"/>
      <c r="S287" s="171"/>
      <c r="T287" s="171"/>
      <c r="U287" s="171"/>
      <c r="V287" s="171"/>
      <c r="W287" s="171"/>
      <c r="X287" s="171"/>
    </row>
    <row r="288" spans="2:24" ht="39.6" x14ac:dyDescent="0.3">
      <c r="B288" s="96">
        <f t="shared" si="4"/>
        <v>282</v>
      </c>
      <c r="C288" s="227" t="s">
        <v>3682</v>
      </c>
      <c r="D288" s="177" t="s">
        <v>3542</v>
      </c>
      <c r="E288" s="96" t="s">
        <v>3543</v>
      </c>
      <c r="F288" s="225" t="s">
        <v>3544</v>
      </c>
      <c r="G288" s="255">
        <v>9200000</v>
      </c>
      <c r="H288" s="255"/>
      <c r="I288" s="255">
        <f>+G288+H288</f>
        <v>9200000</v>
      </c>
      <c r="J288" s="96" t="s">
        <v>20</v>
      </c>
      <c r="K288" s="181" t="s">
        <v>3511</v>
      </c>
      <c r="L288" s="96" t="s">
        <v>12</v>
      </c>
      <c r="M288" s="226" t="s">
        <v>3545</v>
      </c>
      <c r="N288" s="96" t="s">
        <v>11</v>
      </c>
      <c r="O288" s="227" t="s">
        <v>2700</v>
      </c>
      <c r="P288" s="171"/>
      <c r="Q288" s="171"/>
      <c r="R288" s="171"/>
      <c r="S288" s="171"/>
      <c r="T288" s="171"/>
      <c r="U288" s="171"/>
      <c r="V288" s="171"/>
      <c r="W288" s="171"/>
      <c r="X288" s="171"/>
    </row>
    <row r="289" spans="2:24" ht="39.6" x14ac:dyDescent="0.3">
      <c r="B289" s="96">
        <f t="shared" si="4"/>
        <v>283</v>
      </c>
      <c r="C289" s="227" t="s">
        <v>3682</v>
      </c>
      <c r="D289" s="177" t="s">
        <v>3546</v>
      </c>
      <c r="E289" s="177" t="s">
        <v>3547</v>
      </c>
      <c r="F289" s="277" t="s">
        <v>3548</v>
      </c>
      <c r="G289" s="255">
        <v>4400000</v>
      </c>
      <c r="H289" s="255"/>
      <c r="I289" s="255">
        <f>+G289+H289</f>
        <v>4400000</v>
      </c>
      <c r="J289" s="96" t="s">
        <v>20</v>
      </c>
      <c r="K289" s="181" t="s">
        <v>3549</v>
      </c>
      <c r="L289" s="96" t="s">
        <v>12</v>
      </c>
      <c r="M289" s="226" t="s">
        <v>3550</v>
      </c>
      <c r="N289" s="96" t="s">
        <v>11</v>
      </c>
      <c r="O289" s="227" t="s">
        <v>2700</v>
      </c>
      <c r="P289" s="171"/>
      <c r="Q289" s="171"/>
      <c r="R289" s="171"/>
      <c r="S289" s="171"/>
      <c r="T289" s="171"/>
      <c r="U289" s="171"/>
      <c r="V289" s="171"/>
      <c r="W289" s="171"/>
      <c r="X289" s="171"/>
    </row>
    <row r="290" spans="2:24" ht="39.6" x14ac:dyDescent="0.3">
      <c r="B290" s="96">
        <f t="shared" si="4"/>
        <v>284</v>
      </c>
      <c r="C290" s="227" t="s">
        <v>3682</v>
      </c>
      <c r="D290" s="177" t="s">
        <v>3555</v>
      </c>
      <c r="E290" s="177" t="s">
        <v>3556</v>
      </c>
      <c r="F290" s="277" t="s">
        <v>3416</v>
      </c>
      <c r="G290" s="255">
        <v>26400000</v>
      </c>
      <c r="H290" s="255"/>
      <c r="I290" s="255">
        <f>+G290+H290</f>
        <v>26400000</v>
      </c>
      <c r="J290" s="96" t="s">
        <v>20</v>
      </c>
      <c r="K290" s="181" t="s">
        <v>3549</v>
      </c>
      <c r="L290" s="96" t="s">
        <v>12</v>
      </c>
      <c r="M290" s="226" t="s">
        <v>2147</v>
      </c>
      <c r="N290" s="96" t="s">
        <v>11</v>
      </c>
      <c r="O290" s="227" t="s">
        <v>2700</v>
      </c>
      <c r="P290" s="171"/>
      <c r="Q290" s="171"/>
      <c r="R290" s="171"/>
      <c r="S290" s="171"/>
      <c r="T290" s="171"/>
      <c r="U290" s="171"/>
      <c r="V290" s="171"/>
      <c r="W290" s="171"/>
      <c r="X290" s="171"/>
    </row>
    <row r="291" spans="2:24" ht="39.6" x14ac:dyDescent="0.3">
      <c r="B291" s="96">
        <f t="shared" si="4"/>
        <v>285</v>
      </c>
      <c r="C291" s="227" t="s">
        <v>3682</v>
      </c>
      <c r="D291" s="177" t="s">
        <v>3557</v>
      </c>
      <c r="E291" s="177" t="s">
        <v>3558</v>
      </c>
      <c r="F291" s="277" t="s">
        <v>3423</v>
      </c>
      <c r="G291" s="255">
        <v>36000000</v>
      </c>
      <c r="H291" s="255"/>
      <c r="I291" s="255">
        <f>+G291+H291</f>
        <v>36000000</v>
      </c>
      <c r="J291" s="96" t="s">
        <v>20</v>
      </c>
      <c r="K291" s="181" t="s">
        <v>3549</v>
      </c>
      <c r="L291" s="96" t="s">
        <v>12</v>
      </c>
      <c r="M291" s="226" t="s">
        <v>3424</v>
      </c>
      <c r="N291" s="96" t="s">
        <v>11</v>
      </c>
      <c r="O291" s="227" t="s">
        <v>2700</v>
      </c>
      <c r="P291" s="171"/>
      <c r="Q291" s="171"/>
      <c r="R291" s="171"/>
      <c r="S291" s="171"/>
      <c r="T291" s="171"/>
      <c r="U291" s="171"/>
      <c r="V291" s="171"/>
      <c r="W291" s="171"/>
      <c r="X291" s="171"/>
    </row>
    <row r="292" spans="2:24" ht="39.6" x14ac:dyDescent="0.3">
      <c r="B292" s="96">
        <f t="shared" si="4"/>
        <v>286</v>
      </c>
      <c r="C292" s="227" t="s">
        <v>3682</v>
      </c>
      <c r="D292" s="177" t="s">
        <v>3559</v>
      </c>
      <c r="E292" s="177" t="s">
        <v>3560</v>
      </c>
      <c r="F292" s="277" t="s">
        <v>3427</v>
      </c>
      <c r="G292" s="255">
        <v>33600000</v>
      </c>
      <c r="H292" s="255"/>
      <c r="I292" s="255">
        <f>+G292+H292</f>
        <v>33600000</v>
      </c>
      <c r="J292" s="96" t="s">
        <v>20</v>
      </c>
      <c r="K292" s="181" t="s">
        <v>3549</v>
      </c>
      <c r="L292" s="96" t="s">
        <v>12</v>
      </c>
      <c r="M292" s="226" t="s">
        <v>3428</v>
      </c>
      <c r="N292" s="96" t="s">
        <v>11</v>
      </c>
      <c r="O292" s="227" t="s">
        <v>2700</v>
      </c>
      <c r="P292" s="171"/>
      <c r="Q292" s="171"/>
      <c r="R292" s="171"/>
      <c r="S292" s="171"/>
      <c r="T292" s="171"/>
      <c r="U292" s="171"/>
      <c r="V292" s="171"/>
      <c r="W292" s="171"/>
      <c r="X292" s="171"/>
    </row>
    <row r="293" spans="2:24" ht="39.6" x14ac:dyDescent="0.3">
      <c r="B293" s="96">
        <f t="shared" si="4"/>
        <v>287</v>
      </c>
      <c r="C293" s="227" t="s">
        <v>3682</v>
      </c>
      <c r="D293" s="177" t="s">
        <v>3561</v>
      </c>
      <c r="E293" s="177" t="s">
        <v>3562</v>
      </c>
      <c r="F293" s="277" t="s">
        <v>3431</v>
      </c>
      <c r="G293" s="255">
        <v>44000000</v>
      </c>
      <c r="H293" s="255"/>
      <c r="I293" s="255">
        <f>+G293+H293</f>
        <v>44000000</v>
      </c>
      <c r="J293" s="96" t="s">
        <v>20</v>
      </c>
      <c r="K293" s="181" t="s">
        <v>3549</v>
      </c>
      <c r="L293" s="96" t="s">
        <v>12</v>
      </c>
      <c r="M293" s="226" t="s">
        <v>3432</v>
      </c>
      <c r="N293" s="96" t="s">
        <v>11</v>
      </c>
      <c r="O293" s="227" t="s">
        <v>2700</v>
      </c>
      <c r="P293" s="171"/>
      <c r="Q293" s="171"/>
      <c r="R293" s="171"/>
      <c r="S293" s="171"/>
      <c r="T293" s="171"/>
      <c r="U293" s="171"/>
      <c r="V293" s="171"/>
      <c r="W293" s="171"/>
      <c r="X293" s="171"/>
    </row>
    <row r="294" spans="2:24" ht="39.6" x14ac:dyDescent="0.3">
      <c r="B294" s="96">
        <f t="shared" si="4"/>
        <v>288</v>
      </c>
      <c r="C294" s="227" t="s">
        <v>3682</v>
      </c>
      <c r="D294" s="177" t="s">
        <v>3563</v>
      </c>
      <c r="E294" s="177" t="s">
        <v>3564</v>
      </c>
      <c r="F294" s="277" t="s">
        <v>3435</v>
      </c>
      <c r="G294" s="255">
        <v>44000000</v>
      </c>
      <c r="H294" s="255"/>
      <c r="I294" s="255">
        <f>+G294+H294</f>
        <v>44000000</v>
      </c>
      <c r="J294" s="96" t="s">
        <v>20</v>
      </c>
      <c r="K294" s="181" t="s">
        <v>3549</v>
      </c>
      <c r="L294" s="96" t="s">
        <v>12</v>
      </c>
      <c r="M294" s="226" t="s">
        <v>3436</v>
      </c>
      <c r="N294" s="96" t="s">
        <v>11</v>
      </c>
      <c r="O294" s="227" t="s">
        <v>2700</v>
      </c>
      <c r="P294" s="171"/>
      <c r="Q294" s="171"/>
      <c r="R294" s="171"/>
      <c r="S294" s="171"/>
      <c r="T294" s="171"/>
      <c r="U294" s="171"/>
      <c r="V294" s="171"/>
      <c r="W294" s="171"/>
      <c r="X294" s="171"/>
    </row>
    <row r="295" spans="2:24" ht="39.6" x14ac:dyDescent="0.3">
      <c r="B295" s="96">
        <f t="shared" si="4"/>
        <v>289</v>
      </c>
      <c r="C295" s="227" t="s">
        <v>3682</v>
      </c>
      <c r="D295" s="177" t="s">
        <v>3565</v>
      </c>
      <c r="E295" s="177" t="s">
        <v>3566</v>
      </c>
      <c r="F295" s="277" t="s">
        <v>3439</v>
      </c>
      <c r="G295" s="255">
        <v>56000000</v>
      </c>
      <c r="H295" s="255"/>
      <c r="I295" s="255">
        <f>+G295+H295</f>
        <v>56000000</v>
      </c>
      <c r="J295" s="96" t="s">
        <v>20</v>
      </c>
      <c r="K295" s="181" t="s">
        <v>3549</v>
      </c>
      <c r="L295" s="96" t="s">
        <v>12</v>
      </c>
      <c r="M295" s="226" t="s">
        <v>3440</v>
      </c>
      <c r="N295" s="96" t="s">
        <v>11</v>
      </c>
      <c r="O295" s="227" t="s">
        <v>2700</v>
      </c>
      <c r="P295" s="171"/>
      <c r="Q295" s="171"/>
      <c r="R295" s="171"/>
      <c r="S295" s="171"/>
      <c r="T295" s="171"/>
      <c r="U295" s="171"/>
      <c r="V295" s="171"/>
      <c r="W295" s="171"/>
      <c r="X295" s="171"/>
    </row>
    <row r="296" spans="2:24" ht="39.6" x14ac:dyDescent="0.3">
      <c r="B296" s="96">
        <f t="shared" si="4"/>
        <v>290</v>
      </c>
      <c r="C296" s="227" t="s">
        <v>3682</v>
      </c>
      <c r="D296" s="177" t="s">
        <v>3567</v>
      </c>
      <c r="E296" s="177" t="s">
        <v>3568</v>
      </c>
      <c r="F296" s="277" t="s">
        <v>3435</v>
      </c>
      <c r="G296" s="255">
        <v>36000000</v>
      </c>
      <c r="H296" s="255"/>
      <c r="I296" s="255">
        <f>+G296+H296</f>
        <v>36000000</v>
      </c>
      <c r="J296" s="96" t="s">
        <v>20</v>
      </c>
      <c r="K296" s="181" t="s">
        <v>3549</v>
      </c>
      <c r="L296" s="96" t="s">
        <v>12</v>
      </c>
      <c r="M296" s="226" t="s">
        <v>3443</v>
      </c>
      <c r="N296" s="96" t="s">
        <v>11</v>
      </c>
      <c r="O296" s="227" t="s">
        <v>2700</v>
      </c>
      <c r="P296" s="171"/>
      <c r="Q296" s="171"/>
      <c r="R296" s="171"/>
      <c r="S296" s="171"/>
      <c r="T296" s="171"/>
      <c r="U296" s="171"/>
      <c r="V296" s="171"/>
      <c r="W296" s="171"/>
      <c r="X296" s="171"/>
    </row>
    <row r="297" spans="2:24" ht="39.6" x14ac:dyDescent="0.3">
      <c r="B297" s="96">
        <f t="shared" si="4"/>
        <v>291</v>
      </c>
      <c r="C297" s="227" t="s">
        <v>3682</v>
      </c>
      <c r="D297" s="177" t="s">
        <v>3569</v>
      </c>
      <c r="E297" s="177" t="s">
        <v>3570</v>
      </c>
      <c r="F297" s="277" t="s">
        <v>3519</v>
      </c>
      <c r="G297" s="255">
        <v>20000000</v>
      </c>
      <c r="H297" s="255"/>
      <c r="I297" s="255">
        <f>+G297+H297</f>
        <v>20000000</v>
      </c>
      <c r="J297" s="96" t="s">
        <v>20</v>
      </c>
      <c r="K297" s="181" t="s">
        <v>3549</v>
      </c>
      <c r="L297" s="96" t="s">
        <v>12</v>
      </c>
      <c r="M297" s="226" t="s">
        <v>3520</v>
      </c>
      <c r="N297" s="96" t="s">
        <v>11</v>
      </c>
      <c r="O297" s="227" t="s">
        <v>2700</v>
      </c>
      <c r="P297" s="171"/>
      <c r="Q297" s="171"/>
      <c r="R297" s="171"/>
      <c r="S297" s="171"/>
      <c r="T297" s="171"/>
      <c r="U297" s="171"/>
      <c r="V297" s="171"/>
      <c r="W297" s="171"/>
      <c r="X297" s="171"/>
    </row>
    <row r="298" spans="2:24" ht="39.6" x14ac:dyDescent="0.3">
      <c r="B298" s="96">
        <f t="shared" si="4"/>
        <v>292</v>
      </c>
      <c r="C298" s="227" t="s">
        <v>3682</v>
      </c>
      <c r="D298" s="177" t="s">
        <v>3574</v>
      </c>
      <c r="E298" s="177" t="s">
        <v>3575</v>
      </c>
      <c r="F298" s="277" t="s">
        <v>3576</v>
      </c>
      <c r="G298" s="255">
        <v>33600000</v>
      </c>
      <c r="H298" s="255"/>
      <c r="I298" s="255">
        <f>+G298+H298</f>
        <v>33600000</v>
      </c>
      <c r="J298" s="96" t="s">
        <v>20</v>
      </c>
      <c r="K298" s="181" t="s">
        <v>3549</v>
      </c>
      <c r="L298" s="96" t="s">
        <v>12</v>
      </c>
      <c r="M298" s="226" t="s">
        <v>3577</v>
      </c>
      <c r="N298" s="96" t="s">
        <v>11</v>
      </c>
      <c r="O298" s="227" t="s">
        <v>2700</v>
      </c>
      <c r="P298" s="171"/>
      <c r="Q298" s="171"/>
      <c r="R298" s="171"/>
      <c r="S298" s="171"/>
      <c r="T298" s="171"/>
      <c r="U298" s="171"/>
      <c r="V298" s="171"/>
      <c r="W298" s="171"/>
      <c r="X298" s="171"/>
    </row>
    <row r="299" spans="2:24" ht="39.6" x14ac:dyDescent="0.3">
      <c r="B299" s="96">
        <f t="shared" si="4"/>
        <v>293</v>
      </c>
      <c r="C299" s="227" t="s">
        <v>3682</v>
      </c>
      <c r="D299" s="177" t="s">
        <v>3582</v>
      </c>
      <c r="E299" s="177" t="s">
        <v>3583</v>
      </c>
      <c r="F299" s="231" t="s">
        <v>3446</v>
      </c>
      <c r="G299" s="255">
        <v>37695000</v>
      </c>
      <c r="H299" s="255"/>
      <c r="I299" s="255">
        <f>+G299+H299</f>
        <v>37695000</v>
      </c>
      <c r="J299" s="96" t="s">
        <v>20</v>
      </c>
      <c r="K299" s="181" t="s">
        <v>3549</v>
      </c>
      <c r="L299" s="96" t="s">
        <v>12</v>
      </c>
      <c r="M299" s="226" t="s">
        <v>3448</v>
      </c>
      <c r="N299" s="96" t="s">
        <v>11</v>
      </c>
      <c r="O299" s="227" t="s">
        <v>2700</v>
      </c>
      <c r="P299" s="171"/>
      <c r="Q299" s="171"/>
      <c r="R299" s="171"/>
      <c r="S299" s="171"/>
      <c r="T299" s="171"/>
      <c r="U299" s="171"/>
      <c r="V299" s="171"/>
      <c r="W299" s="171"/>
      <c r="X299" s="171"/>
    </row>
    <row r="300" spans="2:24" ht="39.6" x14ac:dyDescent="0.3">
      <c r="B300" s="96">
        <f t="shared" si="4"/>
        <v>294</v>
      </c>
      <c r="C300" s="227" t="s">
        <v>3682</v>
      </c>
      <c r="D300" s="177" t="s">
        <v>3584</v>
      </c>
      <c r="E300" s="177" t="s">
        <v>3585</v>
      </c>
      <c r="F300" s="225" t="s">
        <v>3423</v>
      </c>
      <c r="G300" s="255">
        <v>33975000</v>
      </c>
      <c r="H300" s="255"/>
      <c r="I300" s="255">
        <f>+G300+H300</f>
        <v>33975000</v>
      </c>
      <c r="J300" s="96" t="s">
        <v>20</v>
      </c>
      <c r="K300" s="181" t="s">
        <v>3549</v>
      </c>
      <c r="L300" s="96" t="s">
        <v>12</v>
      </c>
      <c r="M300" s="226" t="s">
        <v>3451</v>
      </c>
      <c r="N300" s="96" t="s">
        <v>11</v>
      </c>
      <c r="O300" s="227" t="s">
        <v>2700</v>
      </c>
      <c r="P300" s="171"/>
      <c r="Q300" s="171"/>
      <c r="R300" s="171"/>
      <c r="S300" s="171"/>
      <c r="T300" s="171"/>
      <c r="U300" s="171"/>
      <c r="V300" s="171"/>
      <c r="W300" s="171"/>
      <c r="X300" s="171"/>
    </row>
    <row r="301" spans="2:24" ht="52.8" x14ac:dyDescent="0.3">
      <c r="B301" s="96">
        <f t="shared" si="4"/>
        <v>295</v>
      </c>
      <c r="C301" s="227" t="s">
        <v>3682</v>
      </c>
      <c r="D301" s="177" t="s">
        <v>3678</v>
      </c>
      <c r="E301" s="177" t="s">
        <v>3679</v>
      </c>
      <c r="F301" s="278" t="s">
        <v>3680</v>
      </c>
      <c r="G301" s="255">
        <v>24500000</v>
      </c>
      <c r="H301" s="255"/>
      <c r="I301" s="255">
        <f>+G301+H301</f>
        <v>24500000</v>
      </c>
      <c r="J301" s="96" t="s">
        <v>20</v>
      </c>
      <c r="K301" s="181" t="s">
        <v>3549</v>
      </c>
      <c r="L301" s="96" t="s">
        <v>12</v>
      </c>
      <c r="M301" s="226" t="s">
        <v>3681</v>
      </c>
      <c r="N301" s="96" t="s">
        <v>11</v>
      </c>
      <c r="O301" s="227" t="s">
        <v>2700</v>
      </c>
      <c r="P301" s="171"/>
      <c r="Q301" s="171"/>
      <c r="R301" s="171"/>
      <c r="S301" s="171"/>
      <c r="T301" s="171"/>
      <c r="U301" s="171"/>
      <c r="V301" s="171"/>
      <c r="W301" s="171"/>
      <c r="X301" s="171"/>
    </row>
    <row r="302" spans="2:24" ht="39.6" x14ac:dyDescent="0.3">
      <c r="B302" s="96">
        <f t="shared" si="4"/>
        <v>296</v>
      </c>
      <c r="C302" s="227" t="s">
        <v>3682</v>
      </c>
      <c r="D302" s="177" t="s">
        <v>3586</v>
      </c>
      <c r="E302" s="177" t="s">
        <v>3587</v>
      </c>
      <c r="F302" s="225" t="s">
        <v>3458</v>
      </c>
      <c r="G302" s="255">
        <v>33975000</v>
      </c>
      <c r="H302" s="255"/>
      <c r="I302" s="255">
        <f>+G302+H302</f>
        <v>33975000</v>
      </c>
      <c r="J302" s="96" t="s">
        <v>20</v>
      </c>
      <c r="K302" s="181" t="s">
        <v>3549</v>
      </c>
      <c r="L302" s="96" t="s">
        <v>12</v>
      </c>
      <c r="M302" s="226" t="s">
        <v>3459</v>
      </c>
      <c r="N302" s="96" t="s">
        <v>11</v>
      </c>
      <c r="O302" s="227" t="s">
        <v>2700</v>
      </c>
      <c r="P302" s="171"/>
      <c r="Q302" s="171"/>
      <c r="R302" s="171"/>
      <c r="S302" s="171"/>
      <c r="T302" s="171"/>
      <c r="U302" s="171"/>
      <c r="V302" s="171"/>
      <c r="W302" s="171"/>
      <c r="X302" s="171"/>
    </row>
    <row r="303" spans="2:24" ht="39.6" x14ac:dyDescent="0.3">
      <c r="B303" s="96">
        <f t="shared" si="4"/>
        <v>297</v>
      </c>
      <c r="C303" s="227" t="s">
        <v>3682</v>
      </c>
      <c r="D303" s="177" t="s">
        <v>3590</v>
      </c>
      <c r="E303" s="227" t="s">
        <v>3591</v>
      </c>
      <c r="F303" s="225" t="s">
        <v>3462</v>
      </c>
      <c r="G303" s="255">
        <v>22200000</v>
      </c>
      <c r="H303" s="255"/>
      <c r="I303" s="255">
        <f>+G303+H303</f>
        <v>22200000</v>
      </c>
      <c r="J303" s="96" t="s">
        <v>20</v>
      </c>
      <c r="K303" s="181" t="s">
        <v>3592</v>
      </c>
      <c r="L303" s="96" t="s">
        <v>12</v>
      </c>
      <c r="M303" s="226" t="s">
        <v>3593</v>
      </c>
      <c r="N303" s="96" t="s">
        <v>11</v>
      </c>
      <c r="O303" s="227" t="s">
        <v>2700</v>
      </c>
      <c r="P303" s="171"/>
      <c r="Q303" s="171"/>
      <c r="R303" s="171"/>
      <c r="S303" s="171"/>
      <c r="T303" s="171"/>
      <c r="U303" s="171"/>
      <c r="V303" s="171"/>
      <c r="W303" s="171"/>
      <c r="X303" s="171"/>
    </row>
    <row r="304" spans="2:24" ht="39.6" x14ac:dyDescent="0.3">
      <c r="B304" s="96">
        <f t="shared" si="4"/>
        <v>298</v>
      </c>
      <c r="C304" s="227" t="s">
        <v>3682</v>
      </c>
      <c r="D304" s="177" t="s">
        <v>3588</v>
      </c>
      <c r="E304" s="227" t="s">
        <v>3589</v>
      </c>
      <c r="F304" s="225" t="s">
        <v>3467</v>
      </c>
      <c r="G304" s="255">
        <v>30600000</v>
      </c>
      <c r="H304" s="255"/>
      <c r="I304" s="255">
        <f>+G304+H304</f>
        <v>30600000</v>
      </c>
      <c r="J304" s="96" t="s">
        <v>20</v>
      </c>
      <c r="K304" s="181" t="s">
        <v>3549</v>
      </c>
      <c r="L304" s="96" t="s">
        <v>12</v>
      </c>
      <c r="M304" s="226" t="s">
        <v>3319</v>
      </c>
      <c r="N304" s="96" t="s">
        <v>11</v>
      </c>
      <c r="O304" s="227" t="s">
        <v>2700</v>
      </c>
      <c r="P304" s="171"/>
      <c r="Q304" s="171"/>
      <c r="R304" s="171"/>
      <c r="S304" s="171"/>
      <c r="T304" s="171"/>
      <c r="U304" s="171"/>
      <c r="V304" s="171"/>
      <c r="W304" s="171"/>
      <c r="X304" s="171"/>
    </row>
    <row r="305" spans="2:24" ht="52.8" x14ac:dyDescent="0.3">
      <c r="B305" s="96">
        <f t="shared" si="4"/>
        <v>299</v>
      </c>
      <c r="C305" s="227" t="s">
        <v>3682</v>
      </c>
      <c r="D305" s="177" t="s">
        <v>3639</v>
      </c>
      <c r="E305" s="177" t="s">
        <v>3640</v>
      </c>
      <c r="F305" s="278" t="s">
        <v>3641</v>
      </c>
      <c r="G305" s="255">
        <v>31500000</v>
      </c>
      <c r="H305" s="255"/>
      <c r="I305" s="255">
        <f>+G305+H305</f>
        <v>31500000</v>
      </c>
      <c r="J305" s="96" t="s">
        <v>20</v>
      </c>
      <c r="K305" s="181" t="s">
        <v>3549</v>
      </c>
      <c r="L305" s="96" t="s">
        <v>12</v>
      </c>
      <c r="M305" s="226" t="s">
        <v>3642</v>
      </c>
      <c r="N305" s="96" t="s">
        <v>11</v>
      </c>
      <c r="O305" s="227" t="s">
        <v>2700</v>
      </c>
      <c r="P305" s="171"/>
      <c r="Q305" s="171"/>
      <c r="R305" s="171"/>
      <c r="S305" s="171"/>
      <c r="T305" s="171"/>
      <c r="U305" s="171"/>
      <c r="V305" s="171"/>
      <c r="W305" s="171"/>
      <c r="X305" s="171"/>
    </row>
    <row r="306" spans="2:24" ht="39.6" x14ac:dyDescent="0.3">
      <c r="B306" s="96">
        <f t="shared" si="4"/>
        <v>300</v>
      </c>
      <c r="C306" s="227" t="s">
        <v>3682</v>
      </c>
      <c r="D306" s="177" t="s">
        <v>3636</v>
      </c>
      <c r="E306" s="177" t="s">
        <v>3637</v>
      </c>
      <c r="F306" s="231" t="s">
        <v>3638</v>
      </c>
      <c r="G306" s="255">
        <v>49571000</v>
      </c>
      <c r="H306" s="255"/>
      <c r="I306" s="255">
        <f>+G306+H306</f>
        <v>49571000</v>
      </c>
      <c r="J306" s="96" t="s">
        <v>20</v>
      </c>
      <c r="K306" s="181" t="s">
        <v>3549</v>
      </c>
      <c r="L306" s="96" t="s">
        <v>12</v>
      </c>
      <c r="M306" s="226" t="s">
        <v>3333</v>
      </c>
      <c r="N306" s="96" t="s">
        <v>11</v>
      </c>
      <c r="O306" s="227" t="s">
        <v>2700</v>
      </c>
      <c r="P306" s="171"/>
      <c r="Q306" s="171"/>
      <c r="R306" s="171"/>
      <c r="S306" s="171"/>
      <c r="T306" s="171"/>
      <c r="U306" s="171"/>
      <c r="V306" s="171"/>
      <c r="W306" s="171"/>
      <c r="X306" s="171"/>
    </row>
    <row r="307" spans="2:24" ht="39.6" x14ac:dyDescent="0.3">
      <c r="B307" s="96">
        <f t="shared" si="4"/>
        <v>301</v>
      </c>
      <c r="C307" s="227" t="s">
        <v>3682</v>
      </c>
      <c r="D307" s="177" t="s">
        <v>3594</v>
      </c>
      <c r="E307" s="177" t="s">
        <v>3595</v>
      </c>
      <c r="F307" s="225" t="s">
        <v>3478</v>
      </c>
      <c r="G307" s="255">
        <v>25550000</v>
      </c>
      <c r="H307" s="255"/>
      <c r="I307" s="255">
        <f>+G307+H307</f>
        <v>25550000</v>
      </c>
      <c r="J307" s="96" t="s">
        <v>20</v>
      </c>
      <c r="K307" s="181" t="s">
        <v>3549</v>
      </c>
      <c r="L307" s="96" t="s">
        <v>12</v>
      </c>
      <c r="M307" s="226" t="s">
        <v>3464</v>
      </c>
      <c r="N307" s="96" t="s">
        <v>11</v>
      </c>
      <c r="O307" s="227" t="s">
        <v>2700</v>
      </c>
      <c r="P307" s="171"/>
      <c r="Q307" s="171"/>
      <c r="R307" s="171"/>
      <c r="S307" s="171"/>
      <c r="T307" s="171"/>
      <c r="U307" s="171"/>
      <c r="V307" s="171"/>
      <c r="W307" s="171"/>
      <c r="X307" s="171"/>
    </row>
    <row r="308" spans="2:24" ht="39.6" x14ac:dyDescent="0.3">
      <c r="B308" s="96">
        <f t="shared" si="4"/>
        <v>302</v>
      </c>
      <c r="C308" s="227" t="s">
        <v>3682</v>
      </c>
      <c r="D308" s="177" t="s">
        <v>3596</v>
      </c>
      <c r="E308" s="177" t="s">
        <v>3597</v>
      </c>
      <c r="F308" s="225" t="s">
        <v>3482</v>
      </c>
      <c r="G308" s="255">
        <v>32800000</v>
      </c>
      <c r="H308" s="255"/>
      <c r="I308" s="255">
        <f>+G308+H308</f>
        <v>32800000</v>
      </c>
      <c r="J308" s="96" t="s">
        <v>20</v>
      </c>
      <c r="K308" s="181" t="s">
        <v>3549</v>
      </c>
      <c r="L308" s="96" t="s">
        <v>12</v>
      </c>
      <c r="M308" s="226" t="s">
        <v>3468</v>
      </c>
      <c r="N308" s="96" t="s">
        <v>11</v>
      </c>
      <c r="O308" s="227" t="s">
        <v>2700</v>
      </c>
      <c r="P308" s="171"/>
      <c r="Q308" s="171"/>
      <c r="R308" s="171"/>
      <c r="S308" s="171"/>
      <c r="T308" s="171"/>
      <c r="U308" s="171"/>
      <c r="V308" s="171"/>
      <c r="W308" s="171"/>
      <c r="X308" s="171"/>
    </row>
    <row r="309" spans="2:24" ht="39.6" x14ac:dyDescent="0.3">
      <c r="B309" s="96">
        <f t="shared" si="4"/>
        <v>303</v>
      </c>
      <c r="C309" s="227" t="s">
        <v>3682</v>
      </c>
      <c r="D309" s="177" t="s">
        <v>3598</v>
      </c>
      <c r="E309" s="177" t="s">
        <v>3599</v>
      </c>
      <c r="F309" s="225" t="s">
        <v>3486</v>
      </c>
      <c r="G309" s="255">
        <v>58400000</v>
      </c>
      <c r="H309" s="255"/>
      <c r="I309" s="255">
        <f>+G309+H309</f>
        <v>58400000</v>
      </c>
      <c r="J309" s="96" t="s">
        <v>20</v>
      </c>
      <c r="K309" s="181" t="s">
        <v>3549</v>
      </c>
      <c r="L309" s="96" t="s">
        <v>12</v>
      </c>
      <c r="M309" s="226" t="s">
        <v>3471</v>
      </c>
      <c r="N309" s="96" t="s">
        <v>11</v>
      </c>
      <c r="O309" s="227" t="s">
        <v>2700</v>
      </c>
      <c r="P309" s="171"/>
      <c r="Q309" s="171"/>
      <c r="R309" s="171"/>
      <c r="S309" s="171"/>
      <c r="T309" s="171"/>
      <c r="U309" s="171"/>
      <c r="V309" s="171"/>
      <c r="W309" s="171"/>
      <c r="X309" s="171"/>
    </row>
    <row r="310" spans="2:24" ht="39.6" x14ac:dyDescent="0.3">
      <c r="B310" s="96">
        <f t="shared" si="4"/>
        <v>304</v>
      </c>
      <c r="C310" s="227" t="s">
        <v>3682</v>
      </c>
      <c r="D310" s="177" t="s">
        <v>3600</v>
      </c>
      <c r="E310" s="177" t="s">
        <v>3601</v>
      </c>
      <c r="F310" s="225" t="s">
        <v>3490</v>
      </c>
      <c r="G310" s="255">
        <v>23500000</v>
      </c>
      <c r="H310" s="255"/>
      <c r="I310" s="255">
        <f>+G310+H310</f>
        <v>23500000</v>
      </c>
      <c r="J310" s="96" t="s">
        <v>20</v>
      </c>
      <c r="K310" s="181" t="s">
        <v>3549</v>
      </c>
      <c r="L310" s="96" t="s">
        <v>12</v>
      </c>
      <c r="M310" s="226" t="s">
        <v>3475</v>
      </c>
      <c r="N310" s="96" t="s">
        <v>11</v>
      </c>
      <c r="O310" s="227" t="s">
        <v>2700</v>
      </c>
      <c r="P310" s="171"/>
      <c r="Q310" s="171"/>
      <c r="R310" s="171"/>
      <c r="S310" s="171"/>
      <c r="T310" s="171"/>
      <c r="U310" s="171"/>
      <c r="V310" s="171"/>
      <c r="W310" s="171"/>
      <c r="X310" s="171"/>
    </row>
    <row r="311" spans="2:24" ht="39.6" x14ac:dyDescent="0.3">
      <c r="B311" s="96">
        <f t="shared" si="4"/>
        <v>305</v>
      </c>
      <c r="C311" s="227" t="s">
        <v>3682</v>
      </c>
      <c r="D311" s="177" t="s">
        <v>3602</v>
      </c>
      <c r="E311" s="177" t="s">
        <v>3603</v>
      </c>
      <c r="F311" s="225" t="s">
        <v>3495</v>
      </c>
      <c r="G311" s="255">
        <v>61600000</v>
      </c>
      <c r="H311" s="255"/>
      <c r="I311" s="255">
        <f>+G311+H311</f>
        <v>61600000</v>
      </c>
      <c r="J311" s="96" t="s">
        <v>20</v>
      </c>
      <c r="K311" s="181" t="s">
        <v>3549</v>
      </c>
      <c r="L311" s="96" t="s">
        <v>12</v>
      </c>
      <c r="M311" s="227" t="s">
        <v>3479</v>
      </c>
      <c r="N311" s="96" t="s">
        <v>11</v>
      </c>
      <c r="O311" s="227" t="s">
        <v>2700</v>
      </c>
      <c r="P311" s="171"/>
      <c r="Q311" s="171"/>
      <c r="R311" s="171"/>
      <c r="S311" s="171"/>
      <c r="T311" s="171"/>
      <c r="U311" s="171"/>
      <c r="V311" s="171"/>
      <c r="W311" s="171"/>
      <c r="X311" s="171"/>
    </row>
    <row r="312" spans="2:24" ht="39.6" x14ac:dyDescent="0.3">
      <c r="B312" s="96">
        <f t="shared" si="4"/>
        <v>306</v>
      </c>
      <c r="C312" s="227" t="s">
        <v>3682</v>
      </c>
      <c r="D312" s="177" t="s">
        <v>3604</v>
      </c>
      <c r="E312" s="177" t="s">
        <v>3605</v>
      </c>
      <c r="F312" s="225" t="s">
        <v>3499</v>
      </c>
      <c r="G312" s="255">
        <v>36800000</v>
      </c>
      <c r="H312" s="255"/>
      <c r="I312" s="255">
        <f>+G312+H312</f>
        <v>36800000</v>
      </c>
      <c r="J312" s="96" t="s">
        <v>20</v>
      </c>
      <c r="K312" s="181" t="s">
        <v>3549</v>
      </c>
      <c r="L312" s="96" t="s">
        <v>12</v>
      </c>
      <c r="M312" s="227" t="s">
        <v>3483</v>
      </c>
      <c r="N312" s="96" t="s">
        <v>11</v>
      </c>
      <c r="O312" s="227" t="s">
        <v>2700</v>
      </c>
      <c r="P312" s="171"/>
      <c r="Q312" s="171"/>
      <c r="R312" s="171"/>
      <c r="S312" s="171"/>
      <c r="T312" s="171"/>
      <c r="U312" s="171"/>
      <c r="V312" s="171"/>
      <c r="W312" s="171"/>
      <c r="X312" s="171"/>
    </row>
    <row r="313" spans="2:24" ht="39.6" x14ac:dyDescent="0.3">
      <c r="B313" s="96">
        <f t="shared" si="4"/>
        <v>307</v>
      </c>
      <c r="C313" s="227" t="s">
        <v>3682</v>
      </c>
      <c r="D313" s="177" t="s">
        <v>3606</v>
      </c>
      <c r="E313" s="177" t="s">
        <v>3607</v>
      </c>
      <c r="F313" s="225" t="s">
        <v>3486</v>
      </c>
      <c r="G313" s="255">
        <v>54900000</v>
      </c>
      <c r="H313" s="255"/>
      <c r="I313" s="255">
        <f>+G313+H313</f>
        <v>54900000</v>
      </c>
      <c r="J313" s="96" t="s">
        <v>20</v>
      </c>
      <c r="K313" s="181" t="s">
        <v>3549</v>
      </c>
      <c r="L313" s="96" t="s">
        <v>12</v>
      </c>
      <c r="M313" s="226" t="s">
        <v>3487</v>
      </c>
      <c r="N313" s="96" t="s">
        <v>11</v>
      </c>
      <c r="O313" s="227" t="s">
        <v>2700</v>
      </c>
      <c r="P313" s="171"/>
      <c r="Q313" s="171"/>
      <c r="R313" s="171"/>
      <c r="S313" s="171"/>
      <c r="T313" s="171"/>
      <c r="U313" s="171"/>
      <c r="V313" s="171"/>
      <c r="W313" s="171"/>
      <c r="X313" s="171"/>
    </row>
    <row r="314" spans="2:24" ht="39.6" x14ac:dyDescent="0.3">
      <c r="B314" s="96">
        <f t="shared" si="4"/>
        <v>308</v>
      </c>
      <c r="C314" s="227" t="s">
        <v>3682</v>
      </c>
      <c r="D314" s="177" t="s">
        <v>3608</v>
      </c>
      <c r="E314" s="177" t="s">
        <v>3609</v>
      </c>
      <c r="F314" s="225" t="s">
        <v>3490</v>
      </c>
      <c r="G314" s="255">
        <v>58400000</v>
      </c>
      <c r="H314" s="255"/>
      <c r="I314" s="255">
        <f>+G314+H314</f>
        <v>58400000</v>
      </c>
      <c r="J314" s="96" t="s">
        <v>20</v>
      </c>
      <c r="K314" s="181" t="s">
        <v>3549</v>
      </c>
      <c r="L314" s="96" t="s">
        <v>12</v>
      </c>
      <c r="M314" s="226" t="s">
        <v>3492</v>
      </c>
      <c r="N314" s="96" t="s">
        <v>11</v>
      </c>
      <c r="O314" s="227" t="s">
        <v>2700</v>
      </c>
      <c r="P314" s="171"/>
      <c r="Q314" s="171"/>
      <c r="R314" s="171"/>
      <c r="S314" s="171"/>
      <c r="T314" s="171"/>
      <c r="U314" s="171"/>
      <c r="V314" s="171"/>
      <c r="W314" s="171"/>
      <c r="X314" s="171"/>
    </row>
    <row r="315" spans="2:24" ht="39.6" x14ac:dyDescent="0.3">
      <c r="B315" s="96">
        <f t="shared" si="4"/>
        <v>309</v>
      </c>
      <c r="C315" s="227" t="s">
        <v>3682</v>
      </c>
      <c r="D315" s="177" t="s">
        <v>3610</v>
      </c>
      <c r="E315" s="177" t="s">
        <v>3611</v>
      </c>
      <c r="F315" s="225" t="s">
        <v>3495</v>
      </c>
      <c r="G315" s="255">
        <v>36800000</v>
      </c>
      <c r="H315" s="255"/>
      <c r="I315" s="255">
        <f>+G315+H315</f>
        <v>36800000</v>
      </c>
      <c r="J315" s="96" t="s">
        <v>20</v>
      </c>
      <c r="K315" s="181" t="s">
        <v>3549</v>
      </c>
      <c r="L315" s="96" t="s">
        <v>12</v>
      </c>
      <c r="M315" s="226" t="s">
        <v>3496</v>
      </c>
      <c r="N315" s="96" t="s">
        <v>11</v>
      </c>
      <c r="O315" s="227" t="s">
        <v>2700</v>
      </c>
      <c r="P315" s="171"/>
      <c r="Q315" s="171"/>
      <c r="R315" s="171"/>
      <c r="S315" s="171"/>
      <c r="T315" s="171"/>
      <c r="U315" s="171"/>
      <c r="V315" s="171"/>
      <c r="W315" s="171"/>
      <c r="X315" s="171"/>
    </row>
    <row r="316" spans="2:24" ht="52.8" x14ac:dyDescent="0.3">
      <c r="B316" s="96">
        <f t="shared" si="4"/>
        <v>310</v>
      </c>
      <c r="C316" s="227" t="s">
        <v>3682</v>
      </c>
      <c r="D316" s="177" t="s">
        <v>3643</v>
      </c>
      <c r="E316" s="177" t="s">
        <v>3644</v>
      </c>
      <c r="F316" s="278" t="s">
        <v>3645</v>
      </c>
      <c r="G316" s="255">
        <v>17500000</v>
      </c>
      <c r="H316" s="255"/>
      <c r="I316" s="255">
        <f>+G316+H316</f>
        <v>17500000</v>
      </c>
      <c r="J316" s="96" t="s">
        <v>20</v>
      </c>
      <c r="K316" s="181" t="s">
        <v>3549</v>
      </c>
      <c r="L316" s="96" t="s">
        <v>12</v>
      </c>
      <c r="M316" s="226" t="s">
        <v>3516</v>
      </c>
      <c r="N316" s="96" t="s">
        <v>11</v>
      </c>
      <c r="O316" s="227" t="s">
        <v>2700</v>
      </c>
      <c r="P316" s="171"/>
      <c r="Q316" s="171"/>
      <c r="R316" s="171"/>
      <c r="S316" s="171"/>
      <c r="T316" s="171"/>
      <c r="U316" s="171"/>
      <c r="V316" s="171"/>
      <c r="W316" s="171"/>
      <c r="X316" s="171"/>
    </row>
    <row r="317" spans="2:24" ht="52.8" x14ac:dyDescent="0.3">
      <c r="B317" s="96">
        <f t="shared" si="4"/>
        <v>311</v>
      </c>
      <c r="C317" s="227" t="s">
        <v>3682</v>
      </c>
      <c r="D317" s="177" t="s">
        <v>3618</v>
      </c>
      <c r="E317" s="177" t="s">
        <v>3619</v>
      </c>
      <c r="F317" s="278" t="s">
        <v>3620</v>
      </c>
      <c r="G317" s="255">
        <v>31500000</v>
      </c>
      <c r="H317" s="255"/>
      <c r="I317" s="255">
        <f>+G317+H317</f>
        <v>31500000</v>
      </c>
      <c r="J317" s="96" t="s">
        <v>20</v>
      </c>
      <c r="K317" s="181" t="s">
        <v>3549</v>
      </c>
      <c r="L317" s="96" t="s">
        <v>12</v>
      </c>
      <c r="M317" s="226" t="s">
        <v>3621</v>
      </c>
      <c r="N317" s="96" t="s">
        <v>11</v>
      </c>
      <c r="O317" s="227" t="s">
        <v>2700</v>
      </c>
      <c r="P317" s="171"/>
      <c r="Q317" s="171"/>
      <c r="R317" s="171"/>
      <c r="S317" s="171"/>
      <c r="T317" s="171"/>
      <c r="U317" s="171"/>
      <c r="V317" s="171"/>
      <c r="W317" s="171"/>
      <c r="X317" s="171"/>
    </row>
    <row r="318" spans="2:24" ht="52.8" x14ac:dyDescent="0.3">
      <c r="B318" s="96">
        <f t="shared" si="4"/>
        <v>312</v>
      </c>
      <c r="C318" s="227" t="s">
        <v>3682</v>
      </c>
      <c r="D318" s="177" t="s">
        <v>3622</v>
      </c>
      <c r="E318" s="177" t="s">
        <v>3623</v>
      </c>
      <c r="F318" s="278" t="s">
        <v>3527</v>
      </c>
      <c r="G318" s="255">
        <v>17500000</v>
      </c>
      <c r="H318" s="255"/>
      <c r="I318" s="255">
        <f>+G318+H318</f>
        <v>17500000</v>
      </c>
      <c r="J318" s="96" t="s">
        <v>20</v>
      </c>
      <c r="K318" s="181" t="s">
        <v>3549</v>
      </c>
      <c r="L318" s="96" t="s">
        <v>12</v>
      </c>
      <c r="M318" s="226" t="s">
        <v>3624</v>
      </c>
      <c r="N318" s="96" t="s">
        <v>11</v>
      </c>
      <c r="O318" s="227" t="s">
        <v>2700</v>
      </c>
      <c r="P318" s="171"/>
      <c r="Q318" s="171"/>
      <c r="R318" s="171"/>
      <c r="S318" s="171"/>
      <c r="T318" s="171"/>
      <c r="U318" s="171"/>
      <c r="V318" s="171"/>
      <c r="W318" s="171"/>
      <c r="X318" s="171"/>
    </row>
    <row r="319" spans="2:24" ht="39.6" x14ac:dyDescent="0.3">
      <c r="B319" s="96">
        <f t="shared" si="4"/>
        <v>313</v>
      </c>
      <c r="C319" s="227" t="s">
        <v>3682</v>
      </c>
      <c r="D319" s="177" t="s">
        <v>3631</v>
      </c>
      <c r="E319" s="177" t="s">
        <v>3632</v>
      </c>
      <c r="F319" s="293" t="s">
        <v>3495</v>
      </c>
      <c r="G319" s="255">
        <v>30100000</v>
      </c>
      <c r="H319" s="255"/>
      <c r="I319" s="255">
        <f>+G319+H319</f>
        <v>30100000</v>
      </c>
      <c r="J319" s="96" t="s">
        <v>20</v>
      </c>
      <c r="K319" s="181" t="s">
        <v>3549</v>
      </c>
      <c r="L319" s="96" t="s">
        <v>12</v>
      </c>
      <c r="M319" s="226" t="s">
        <v>3541</v>
      </c>
      <c r="N319" s="96" t="s">
        <v>11</v>
      </c>
      <c r="O319" s="227" t="s">
        <v>2700</v>
      </c>
      <c r="P319" s="171"/>
      <c r="Q319" s="171"/>
      <c r="R319" s="171"/>
      <c r="S319" s="171"/>
      <c r="T319" s="171"/>
      <c r="U319" s="171"/>
      <c r="V319" s="171"/>
      <c r="W319" s="171"/>
      <c r="X319" s="171"/>
    </row>
    <row r="320" spans="2:24" ht="39.6" x14ac:dyDescent="0.3">
      <c r="B320" s="96">
        <f t="shared" si="4"/>
        <v>314</v>
      </c>
      <c r="C320" s="227" t="s">
        <v>3682</v>
      </c>
      <c r="D320" s="177" t="s">
        <v>3625</v>
      </c>
      <c r="E320" s="177" t="s">
        <v>3626</v>
      </c>
      <c r="F320" s="278" t="s">
        <v>3627</v>
      </c>
      <c r="G320" s="272">
        <v>39200000</v>
      </c>
      <c r="H320" s="255"/>
      <c r="I320" s="255">
        <f>+G320+H320</f>
        <v>39200000</v>
      </c>
      <c r="J320" s="96" t="s">
        <v>20</v>
      </c>
      <c r="K320" s="181" t="s">
        <v>3549</v>
      </c>
      <c r="L320" s="96" t="s">
        <v>12</v>
      </c>
      <c r="M320" s="226" t="s">
        <v>3535</v>
      </c>
      <c r="N320" s="96" t="s">
        <v>11</v>
      </c>
      <c r="O320" s="227" t="s">
        <v>2700</v>
      </c>
      <c r="P320" s="171"/>
      <c r="Q320" s="171"/>
      <c r="R320" s="171"/>
      <c r="S320" s="171"/>
      <c r="T320" s="171"/>
      <c r="U320" s="171"/>
      <c r="V320" s="171"/>
      <c r="W320" s="171"/>
      <c r="X320" s="171"/>
    </row>
    <row r="321" spans="2:24" ht="39.6" x14ac:dyDescent="0.3">
      <c r="B321" s="96">
        <f t="shared" si="4"/>
        <v>315</v>
      </c>
      <c r="C321" s="227" t="s">
        <v>3682</v>
      </c>
      <c r="D321" s="177" t="s">
        <v>3628</v>
      </c>
      <c r="E321" s="177" t="s">
        <v>3629</v>
      </c>
      <c r="F321" s="278" t="s">
        <v>3630</v>
      </c>
      <c r="G321" s="272">
        <v>17500000</v>
      </c>
      <c r="H321" s="255"/>
      <c r="I321" s="255">
        <f>+G321+H321</f>
        <v>17500000</v>
      </c>
      <c r="J321" s="96" t="s">
        <v>20</v>
      </c>
      <c r="K321" s="181" t="s">
        <v>3549</v>
      </c>
      <c r="L321" s="96" t="s">
        <v>12</v>
      </c>
      <c r="M321" s="226" t="s">
        <v>3538</v>
      </c>
      <c r="N321" s="96" t="s">
        <v>11</v>
      </c>
      <c r="O321" s="227" t="s">
        <v>2700</v>
      </c>
      <c r="P321" s="171"/>
      <c r="Q321" s="171"/>
      <c r="R321" s="171"/>
      <c r="S321" s="171"/>
      <c r="T321" s="171"/>
      <c r="U321" s="171"/>
      <c r="V321" s="171"/>
      <c r="W321" s="171"/>
      <c r="X321" s="171"/>
    </row>
    <row r="322" spans="2:24" ht="39.6" x14ac:dyDescent="0.3">
      <c r="B322" s="96">
        <f t="shared" si="4"/>
        <v>316</v>
      </c>
      <c r="C322" s="227" t="s">
        <v>3682</v>
      </c>
      <c r="D322" s="177" t="s">
        <v>3633</v>
      </c>
      <c r="E322" s="177" t="s">
        <v>3634</v>
      </c>
      <c r="F322" s="278" t="s">
        <v>3548</v>
      </c>
      <c r="G322" s="272">
        <v>15400000</v>
      </c>
      <c r="H322" s="255"/>
      <c r="I322" s="255">
        <f>+G322+H322</f>
        <v>15400000</v>
      </c>
      <c r="J322" s="96" t="s">
        <v>20</v>
      </c>
      <c r="K322" s="181" t="s">
        <v>3549</v>
      </c>
      <c r="L322" s="96" t="s">
        <v>12</v>
      </c>
      <c r="M322" s="226" t="s">
        <v>3635</v>
      </c>
      <c r="N322" s="96" t="s">
        <v>11</v>
      </c>
      <c r="O322" s="227" t="s">
        <v>2700</v>
      </c>
      <c r="P322" s="171"/>
      <c r="Q322" s="171"/>
      <c r="R322" s="171"/>
      <c r="S322" s="171"/>
      <c r="T322" s="171"/>
      <c r="U322" s="171"/>
      <c r="V322" s="171"/>
      <c r="W322" s="171"/>
      <c r="X322" s="171"/>
    </row>
    <row r="323" spans="2:24" ht="52.8" x14ac:dyDescent="0.3">
      <c r="B323" s="96">
        <f t="shared" si="4"/>
        <v>317</v>
      </c>
      <c r="C323" s="227" t="s">
        <v>3682</v>
      </c>
      <c r="D323" s="177" t="s">
        <v>3646</v>
      </c>
      <c r="E323" s="177" t="s">
        <v>3647</v>
      </c>
      <c r="F323" s="278" t="s">
        <v>3648</v>
      </c>
      <c r="G323" s="272">
        <v>39200000</v>
      </c>
      <c r="H323" s="255"/>
      <c r="I323" s="255">
        <f>+G323+H323</f>
        <v>39200000</v>
      </c>
      <c r="J323" s="96" t="s">
        <v>20</v>
      </c>
      <c r="K323" s="181" t="s">
        <v>3549</v>
      </c>
      <c r="L323" s="96" t="s">
        <v>12</v>
      </c>
      <c r="M323" s="226" t="s">
        <v>3554</v>
      </c>
      <c r="N323" s="96" t="s">
        <v>11</v>
      </c>
      <c r="O323" s="227" t="s">
        <v>2700</v>
      </c>
      <c r="P323" s="171"/>
      <c r="Q323" s="171"/>
      <c r="R323" s="171"/>
      <c r="S323" s="171"/>
      <c r="T323" s="171"/>
      <c r="U323" s="171"/>
      <c r="V323" s="171"/>
      <c r="W323" s="171"/>
      <c r="X323" s="171"/>
    </row>
    <row r="324" spans="2:24" ht="52.8" x14ac:dyDescent="0.3">
      <c r="B324" s="96">
        <f t="shared" si="4"/>
        <v>318</v>
      </c>
      <c r="C324" s="227" t="s">
        <v>3682</v>
      </c>
      <c r="D324" s="177" t="s">
        <v>3649</v>
      </c>
      <c r="E324" s="177" t="s">
        <v>3650</v>
      </c>
      <c r="F324" s="280" t="s">
        <v>3580</v>
      </c>
      <c r="G324" s="255">
        <v>17500000</v>
      </c>
      <c r="H324" s="255"/>
      <c r="I324" s="255">
        <f>+G324+H324</f>
        <v>17500000</v>
      </c>
      <c r="J324" s="96" t="s">
        <v>20</v>
      </c>
      <c r="K324" s="181" t="s">
        <v>3549</v>
      </c>
      <c r="L324" s="96" t="s">
        <v>12</v>
      </c>
      <c r="M324" s="226" t="s">
        <v>3651</v>
      </c>
      <c r="N324" s="96" t="s">
        <v>11</v>
      </c>
      <c r="O324" s="227" t="s">
        <v>2700</v>
      </c>
      <c r="P324" s="171"/>
      <c r="Q324" s="171"/>
      <c r="R324" s="171"/>
      <c r="S324" s="171"/>
      <c r="T324" s="171"/>
      <c r="U324" s="171"/>
      <c r="V324" s="171"/>
      <c r="W324" s="171"/>
      <c r="X324" s="171"/>
    </row>
    <row r="325" spans="2:24" ht="39.6" x14ac:dyDescent="0.3">
      <c r="B325" s="96">
        <f t="shared" si="4"/>
        <v>319</v>
      </c>
      <c r="C325" s="227" t="s">
        <v>3682</v>
      </c>
      <c r="D325" s="177" t="s">
        <v>3571</v>
      </c>
      <c r="E325" s="177" t="s">
        <v>3572</v>
      </c>
      <c r="F325" s="277" t="s">
        <v>3411</v>
      </c>
      <c r="G325" s="255">
        <v>43500000</v>
      </c>
      <c r="H325" s="255"/>
      <c r="I325" s="255">
        <f>+G325+H325</f>
        <v>43500000</v>
      </c>
      <c r="J325" s="96" t="s">
        <v>20</v>
      </c>
      <c r="K325" s="181" t="s">
        <v>3549</v>
      </c>
      <c r="L325" s="96" t="s">
        <v>12</v>
      </c>
      <c r="M325" s="226" t="s">
        <v>3573</v>
      </c>
      <c r="N325" s="96" t="s">
        <v>11</v>
      </c>
      <c r="O325" s="227" t="s">
        <v>2700</v>
      </c>
      <c r="P325" s="171"/>
      <c r="Q325" s="171"/>
      <c r="R325" s="171"/>
      <c r="S325" s="171"/>
      <c r="T325" s="171"/>
      <c r="U325" s="171"/>
      <c r="V325" s="171"/>
      <c r="W325" s="171"/>
      <c r="X325" s="171"/>
    </row>
    <row r="326" spans="2:24" ht="39.6" x14ac:dyDescent="0.3">
      <c r="B326" s="96">
        <f t="shared" si="4"/>
        <v>320</v>
      </c>
      <c r="C326" s="227" t="s">
        <v>3682</v>
      </c>
      <c r="D326" s="177" t="s">
        <v>3671</v>
      </c>
      <c r="E326" s="177" t="s">
        <v>3672</v>
      </c>
      <c r="F326" s="278" t="s">
        <v>3666</v>
      </c>
      <c r="G326" s="255">
        <v>35000000</v>
      </c>
      <c r="H326" s="255"/>
      <c r="I326" s="255">
        <f>+G326+H326</f>
        <v>35000000</v>
      </c>
      <c r="J326" s="96" t="s">
        <v>20</v>
      </c>
      <c r="K326" s="181" t="s">
        <v>3549</v>
      </c>
      <c r="L326" s="96" t="s">
        <v>12</v>
      </c>
      <c r="M326" s="226" t="s">
        <v>3673</v>
      </c>
      <c r="N326" s="96" t="s">
        <v>11</v>
      </c>
      <c r="O326" s="227" t="s">
        <v>2700</v>
      </c>
      <c r="P326" s="171"/>
      <c r="Q326" s="171"/>
      <c r="R326" s="171"/>
      <c r="S326" s="171"/>
      <c r="T326" s="171"/>
      <c r="U326" s="171"/>
      <c r="V326" s="171"/>
      <c r="W326" s="171"/>
      <c r="X326" s="171"/>
    </row>
    <row r="327" spans="2:24" ht="52.8" x14ac:dyDescent="0.3">
      <c r="B327" s="96">
        <f t="shared" si="4"/>
        <v>321</v>
      </c>
      <c r="C327" s="227" t="s">
        <v>3682</v>
      </c>
      <c r="D327" s="177" t="s">
        <v>3668</v>
      </c>
      <c r="E327" s="177" t="s">
        <v>3669</v>
      </c>
      <c r="F327" s="278" t="s">
        <v>3658</v>
      </c>
      <c r="G327" s="255">
        <v>36400000</v>
      </c>
      <c r="H327" s="255"/>
      <c r="I327" s="255">
        <f>+G327+H327</f>
        <v>36400000</v>
      </c>
      <c r="J327" s="96" t="s">
        <v>20</v>
      </c>
      <c r="K327" s="181" t="s">
        <v>3549</v>
      </c>
      <c r="L327" s="96" t="s">
        <v>12</v>
      </c>
      <c r="M327" s="226" t="s">
        <v>3670</v>
      </c>
      <c r="N327" s="96" t="s">
        <v>11</v>
      </c>
      <c r="O327" s="227" t="s">
        <v>2700</v>
      </c>
      <c r="P327" s="171"/>
      <c r="Q327" s="171"/>
      <c r="R327" s="171"/>
      <c r="S327" s="171"/>
      <c r="T327" s="171"/>
      <c r="U327" s="171"/>
      <c r="V327" s="171"/>
      <c r="W327" s="171"/>
      <c r="X327" s="171"/>
    </row>
    <row r="328" spans="2:24" ht="39.6" x14ac:dyDescent="0.3">
      <c r="B328" s="96">
        <f t="shared" si="4"/>
        <v>322</v>
      </c>
      <c r="C328" s="227" t="s">
        <v>3682</v>
      </c>
      <c r="D328" s="177" t="s">
        <v>3664</v>
      </c>
      <c r="E328" s="177" t="s">
        <v>3665</v>
      </c>
      <c r="F328" s="278" t="s">
        <v>3666</v>
      </c>
      <c r="G328" s="255">
        <v>35000000</v>
      </c>
      <c r="H328" s="255"/>
      <c r="I328" s="255">
        <f>+G328+H328</f>
        <v>35000000</v>
      </c>
      <c r="J328" s="96" t="s">
        <v>20</v>
      </c>
      <c r="K328" s="181" t="s">
        <v>3549</v>
      </c>
      <c r="L328" s="96" t="s">
        <v>12</v>
      </c>
      <c r="M328" s="226" t="s">
        <v>3667</v>
      </c>
      <c r="N328" s="96" t="s">
        <v>11</v>
      </c>
      <c r="O328" s="227" t="s">
        <v>2700</v>
      </c>
      <c r="P328" s="171"/>
      <c r="Q328" s="171"/>
      <c r="R328" s="171"/>
      <c r="S328" s="171"/>
      <c r="T328" s="171"/>
      <c r="U328" s="171"/>
      <c r="V328" s="171"/>
      <c r="W328" s="171"/>
      <c r="X328" s="171"/>
    </row>
    <row r="329" spans="2:24" ht="52.8" x14ac:dyDescent="0.3">
      <c r="B329" s="96">
        <f t="shared" ref="B329:B392" si="5">+B328+1</f>
        <v>323</v>
      </c>
      <c r="C329" s="227" t="s">
        <v>3682</v>
      </c>
      <c r="D329" s="177" t="s">
        <v>3674</v>
      </c>
      <c r="E329" s="177" t="s">
        <v>3675</v>
      </c>
      <c r="F329" s="278" t="s">
        <v>3676</v>
      </c>
      <c r="G329" s="255">
        <v>49000000</v>
      </c>
      <c r="H329" s="255"/>
      <c r="I329" s="255">
        <f>+G329+H329</f>
        <v>49000000</v>
      </c>
      <c r="J329" s="96" t="s">
        <v>20</v>
      </c>
      <c r="K329" s="181" t="s">
        <v>3549</v>
      </c>
      <c r="L329" s="96" t="s">
        <v>12</v>
      </c>
      <c r="M329" s="226" t="s">
        <v>3677</v>
      </c>
      <c r="N329" s="96" t="s">
        <v>11</v>
      </c>
      <c r="O329" s="227" t="s">
        <v>2700</v>
      </c>
      <c r="P329" s="171"/>
      <c r="Q329" s="171"/>
      <c r="R329" s="171"/>
      <c r="S329" s="171"/>
      <c r="T329" s="171"/>
      <c r="U329" s="171"/>
      <c r="V329" s="171"/>
      <c r="W329" s="171"/>
      <c r="X329" s="171"/>
    </row>
    <row r="330" spans="2:24" ht="92.4" customHeight="1" x14ac:dyDescent="0.3">
      <c r="B330" s="96">
        <f t="shared" si="5"/>
        <v>324</v>
      </c>
      <c r="C330" s="227" t="s">
        <v>3682</v>
      </c>
      <c r="D330" s="177" t="s">
        <v>3652</v>
      </c>
      <c r="E330" s="177" t="s">
        <v>3653</v>
      </c>
      <c r="F330" s="278" t="s">
        <v>3654</v>
      </c>
      <c r="G330" s="255">
        <v>25900000</v>
      </c>
      <c r="H330" s="255"/>
      <c r="I330" s="255">
        <f>+G330+H330</f>
        <v>25900000</v>
      </c>
      <c r="J330" s="96" t="s">
        <v>20</v>
      </c>
      <c r="K330" s="181" t="s">
        <v>3549</v>
      </c>
      <c r="L330" s="96" t="s">
        <v>12</v>
      </c>
      <c r="M330" s="226" t="s">
        <v>3655</v>
      </c>
      <c r="N330" s="96" t="s">
        <v>11</v>
      </c>
      <c r="O330" s="227" t="s">
        <v>2700</v>
      </c>
      <c r="P330" s="171"/>
      <c r="Q330" s="171"/>
      <c r="R330" s="171"/>
      <c r="S330" s="171"/>
      <c r="T330" s="171"/>
      <c r="U330" s="171"/>
      <c r="V330" s="171"/>
      <c r="W330" s="171"/>
      <c r="X330" s="171"/>
    </row>
    <row r="331" spans="2:24" ht="39.6" x14ac:dyDescent="0.3">
      <c r="B331" s="96">
        <f t="shared" si="5"/>
        <v>325</v>
      </c>
      <c r="C331" s="227" t="s">
        <v>3682</v>
      </c>
      <c r="D331" s="177" t="s">
        <v>3660</v>
      </c>
      <c r="E331" s="177" t="s">
        <v>3661</v>
      </c>
      <c r="F331" s="278" t="s">
        <v>3662</v>
      </c>
      <c r="G331" s="255">
        <v>36400000</v>
      </c>
      <c r="H331" s="255"/>
      <c r="I331" s="255">
        <f>+G331+H331</f>
        <v>36400000</v>
      </c>
      <c r="J331" s="96" t="s">
        <v>20</v>
      </c>
      <c r="K331" s="181" t="s">
        <v>3549</v>
      </c>
      <c r="L331" s="96" t="s">
        <v>12</v>
      </c>
      <c r="M331" s="226" t="s">
        <v>3663</v>
      </c>
      <c r="N331" s="96" t="s">
        <v>11</v>
      </c>
      <c r="O331" s="227" t="s">
        <v>2700</v>
      </c>
      <c r="P331" s="171"/>
      <c r="Q331" s="171"/>
      <c r="R331" s="171"/>
      <c r="S331" s="171"/>
      <c r="T331" s="171"/>
      <c r="U331" s="171"/>
      <c r="V331" s="171"/>
      <c r="W331" s="171"/>
      <c r="X331" s="171"/>
    </row>
    <row r="332" spans="2:24" ht="52.8" x14ac:dyDescent="0.3">
      <c r="B332" s="96">
        <f t="shared" si="5"/>
        <v>326</v>
      </c>
      <c r="C332" s="227" t="s">
        <v>3682</v>
      </c>
      <c r="D332" s="177" t="s">
        <v>3656</v>
      </c>
      <c r="E332" s="285" t="s">
        <v>3657</v>
      </c>
      <c r="F332" s="278" t="s">
        <v>3658</v>
      </c>
      <c r="G332" s="255">
        <v>53900000</v>
      </c>
      <c r="H332" s="255"/>
      <c r="I332" s="255">
        <f>+G332+H332</f>
        <v>53900000</v>
      </c>
      <c r="J332" s="96" t="s">
        <v>20</v>
      </c>
      <c r="K332" s="181" t="s">
        <v>3549</v>
      </c>
      <c r="L332" s="96" t="s">
        <v>12</v>
      </c>
      <c r="M332" s="227" t="s">
        <v>3659</v>
      </c>
      <c r="N332" s="96" t="s">
        <v>11</v>
      </c>
      <c r="O332" s="227" t="s">
        <v>2700</v>
      </c>
      <c r="P332" s="171"/>
      <c r="Q332" s="171"/>
      <c r="R332" s="171"/>
      <c r="S332" s="171"/>
      <c r="T332" s="171"/>
      <c r="U332" s="171"/>
      <c r="V332" s="171"/>
      <c r="W332" s="171"/>
      <c r="X332" s="171"/>
    </row>
    <row r="333" spans="2:24" ht="39.6" x14ac:dyDescent="0.3">
      <c r="B333" s="96">
        <f t="shared" si="5"/>
        <v>327</v>
      </c>
      <c r="C333" s="227" t="s">
        <v>3682</v>
      </c>
      <c r="D333" s="177" t="s">
        <v>6188</v>
      </c>
      <c r="E333" s="236" t="s">
        <v>3612</v>
      </c>
      <c r="F333" s="225" t="s">
        <v>3613</v>
      </c>
      <c r="G333" s="255">
        <v>101150000</v>
      </c>
      <c r="H333" s="255"/>
      <c r="I333" s="255">
        <f>+G333+H333</f>
        <v>101150000</v>
      </c>
      <c r="J333" s="96" t="s">
        <v>20</v>
      </c>
      <c r="K333" s="181" t="s">
        <v>3190</v>
      </c>
      <c r="L333" s="96" t="s">
        <v>2004</v>
      </c>
      <c r="M333" s="297" t="s">
        <v>3614</v>
      </c>
      <c r="N333" s="96" t="s">
        <v>11</v>
      </c>
      <c r="O333" s="227" t="s">
        <v>2700</v>
      </c>
      <c r="P333" s="171"/>
      <c r="Q333" s="171"/>
      <c r="R333" s="171"/>
      <c r="S333" s="171"/>
      <c r="T333" s="171"/>
      <c r="U333" s="171"/>
      <c r="V333" s="171"/>
      <c r="W333" s="171"/>
      <c r="X333" s="171"/>
    </row>
    <row r="334" spans="2:24" ht="66" customHeight="1" x14ac:dyDescent="0.25">
      <c r="B334" s="96">
        <f t="shared" si="5"/>
        <v>328</v>
      </c>
      <c r="C334" s="227" t="s">
        <v>3682</v>
      </c>
      <c r="D334" s="177" t="s">
        <v>6189</v>
      </c>
      <c r="E334" s="227" t="s">
        <v>3615</v>
      </c>
      <c r="F334" s="281" t="s">
        <v>3616</v>
      </c>
      <c r="G334" s="255">
        <v>449727000</v>
      </c>
      <c r="H334" s="255"/>
      <c r="I334" s="255">
        <f>+G334+H334</f>
        <v>449727000</v>
      </c>
      <c r="J334" s="96" t="s">
        <v>20</v>
      </c>
      <c r="K334" s="181" t="s">
        <v>3190</v>
      </c>
      <c r="L334" s="96" t="s">
        <v>2004</v>
      </c>
      <c r="M334" s="258" t="s">
        <v>3617</v>
      </c>
      <c r="N334" s="96" t="s">
        <v>11</v>
      </c>
      <c r="O334" s="227" t="s">
        <v>2700</v>
      </c>
      <c r="P334" s="171"/>
      <c r="Q334" s="171"/>
      <c r="R334" s="171"/>
      <c r="S334" s="171"/>
      <c r="T334" s="171"/>
      <c r="U334" s="171"/>
      <c r="V334" s="171"/>
      <c r="W334" s="171"/>
      <c r="X334" s="171"/>
    </row>
    <row r="335" spans="2:24" ht="39.6" x14ac:dyDescent="0.3">
      <c r="B335" s="96">
        <f t="shared" si="5"/>
        <v>329</v>
      </c>
      <c r="C335" s="227" t="s">
        <v>3682</v>
      </c>
      <c r="D335" s="177" t="s">
        <v>3196</v>
      </c>
      <c r="E335" s="96" t="s">
        <v>3197</v>
      </c>
      <c r="F335" s="225" t="s">
        <v>3198</v>
      </c>
      <c r="G335" s="255">
        <v>11599500</v>
      </c>
      <c r="H335" s="255"/>
      <c r="I335" s="255">
        <f>+G335+H335</f>
        <v>11599500</v>
      </c>
      <c r="J335" s="96" t="s">
        <v>20</v>
      </c>
      <c r="K335" s="181" t="s">
        <v>3199</v>
      </c>
      <c r="L335" s="96" t="s">
        <v>12</v>
      </c>
      <c r="M335" s="298" t="s">
        <v>3200</v>
      </c>
      <c r="N335" s="96" t="s">
        <v>11</v>
      </c>
      <c r="O335" s="227" t="s">
        <v>2700</v>
      </c>
      <c r="P335" s="171"/>
      <c r="Q335" s="171"/>
      <c r="R335" s="171"/>
      <c r="S335" s="171"/>
      <c r="T335" s="171"/>
      <c r="U335" s="171"/>
      <c r="V335" s="171"/>
      <c r="W335" s="171"/>
      <c r="X335" s="171"/>
    </row>
    <row r="336" spans="2:24" ht="66" x14ac:dyDescent="0.3">
      <c r="B336" s="96">
        <f t="shared" si="5"/>
        <v>330</v>
      </c>
      <c r="C336" s="227" t="s">
        <v>3683</v>
      </c>
      <c r="D336" s="96" t="s">
        <v>3684</v>
      </c>
      <c r="E336" s="258" t="s">
        <v>3685</v>
      </c>
      <c r="F336" s="275" t="s">
        <v>3686</v>
      </c>
      <c r="G336" s="255">
        <v>17160716</v>
      </c>
      <c r="H336" s="255">
        <v>17160708</v>
      </c>
      <c r="I336" s="255">
        <f>+G336+H336</f>
        <v>34321424</v>
      </c>
      <c r="J336" s="96" t="s">
        <v>20</v>
      </c>
      <c r="K336" s="227" t="s">
        <v>3687</v>
      </c>
      <c r="L336" s="96" t="s">
        <v>12</v>
      </c>
      <c r="M336" s="127" t="s">
        <v>3688</v>
      </c>
      <c r="N336" s="96" t="s">
        <v>11</v>
      </c>
      <c r="O336" s="227" t="s">
        <v>2700</v>
      </c>
      <c r="P336" s="171"/>
      <c r="Q336" s="171"/>
      <c r="R336" s="171"/>
      <c r="S336" s="171"/>
      <c r="T336" s="171"/>
      <c r="U336" s="171"/>
      <c r="V336" s="171"/>
      <c r="W336" s="171"/>
      <c r="X336" s="171"/>
    </row>
    <row r="337" spans="2:24" ht="66" x14ac:dyDescent="0.3">
      <c r="B337" s="96">
        <f t="shared" si="5"/>
        <v>331</v>
      </c>
      <c r="C337" s="227" t="s">
        <v>3683</v>
      </c>
      <c r="D337" s="96" t="s">
        <v>3733</v>
      </c>
      <c r="E337" s="258" t="s">
        <v>3734</v>
      </c>
      <c r="F337" s="275" t="s">
        <v>3735</v>
      </c>
      <c r="G337" s="255">
        <v>33347838</v>
      </c>
      <c r="H337" s="255">
        <v>33347838</v>
      </c>
      <c r="I337" s="255">
        <f>+G337+H337</f>
        <v>66695676</v>
      </c>
      <c r="J337" s="96" t="s">
        <v>20</v>
      </c>
      <c r="K337" s="227" t="s">
        <v>3687</v>
      </c>
      <c r="L337" s="96" t="s">
        <v>12</v>
      </c>
      <c r="M337" s="127" t="s">
        <v>3736</v>
      </c>
      <c r="N337" s="96" t="s">
        <v>11</v>
      </c>
      <c r="O337" s="227" t="s">
        <v>2700</v>
      </c>
      <c r="P337" s="171"/>
      <c r="Q337" s="171"/>
      <c r="R337" s="171"/>
      <c r="S337" s="171"/>
      <c r="T337" s="171"/>
      <c r="U337" s="171"/>
      <c r="V337" s="171"/>
      <c r="W337" s="171"/>
      <c r="X337" s="171"/>
    </row>
    <row r="338" spans="2:24" ht="66" x14ac:dyDescent="0.3">
      <c r="B338" s="96">
        <f t="shared" si="5"/>
        <v>332</v>
      </c>
      <c r="C338" s="227" t="s">
        <v>3683</v>
      </c>
      <c r="D338" s="96" t="s">
        <v>3713</v>
      </c>
      <c r="E338" s="258" t="s">
        <v>3714</v>
      </c>
      <c r="F338" s="275" t="s">
        <v>3715</v>
      </c>
      <c r="G338" s="255">
        <v>17160716</v>
      </c>
      <c r="H338" s="255">
        <v>17160708</v>
      </c>
      <c r="I338" s="255">
        <f>+G338+H338</f>
        <v>34321424</v>
      </c>
      <c r="J338" s="96" t="s">
        <v>20</v>
      </c>
      <c r="K338" s="227" t="s">
        <v>3687</v>
      </c>
      <c r="L338" s="96" t="s">
        <v>12</v>
      </c>
      <c r="M338" s="127" t="s">
        <v>3716</v>
      </c>
      <c r="N338" s="96" t="s">
        <v>11</v>
      </c>
      <c r="O338" s="227" t="s">
        <v>2700</v>
      </c>
      <c r="P338" s="171"/>
      <c r="Q338" s="171"/>
      <c r="R338" s="171"/>
      <c r="S338" s="171"/>
      <c r="T338" s="171"/>
      <c r="U338" s="171"/>
      <c r="V338" s="171"/>
      <c r="W338" s="171"/>
      <c r="X338" s="171"/>
    </row>
    <row r="339" spans="2:24" ht="66" x14ac:dyDescent="0.3">
      <c r="B339" s="96">
        <f t="shared" si="5"/>
        <v>333</v>
      </c>
      <c r="C339" s="227" t="s">
        <v>3683</v>
      </c>
      <c r="D339" s="96" t="s">
        <v>3725</v>
      </c>
      <c r="E339" s="258" t="s">
        <v>3726</v>
      </c>
      <c r="F339" s="275" t="s">
        <v>3727</v>
      </c>
      <c r="G339" s="255">
        <v>20290736</v>
      </c>
      <c r="H339" s="255">
        <v>0</v>
      </c>
      <c r="I339" s="255">
        <f>+G339+H339</f>
        <v>20290736</v>
      </c>
      <c r="J339" s="96" t="s">
        <v>20</v>
      </c>
      <c r="K339" s="227" t="s">
        <v>3687</v>
      </c>
      <c r="L339" s="96" t="s">
        <v>12</v>
      </c>
      <c r="M339" s="127" t="s">
        <v>3728</v>
      </c>
      <c r="N339" s="96" t="s">
        <v>11</v>
      </c>
      <c r="O339" s="227" t="s">
        <v>2700</v>
      </c>
      <c r="P339" s="171"/>
      <c r="Q339" s="171"/>
      <c r="R339" s="171"/>
      <c r="S339" s="171"/>
      <c r="T339" s="171"/>
      <c r="U339" s="171"/>
      <c r="V339" s="171"/>
      <c r="W339" s="171"/>
      <c r="X339" s="171"/>
    </row>
    <row r="340" spans="2:24" ht="66" x14ac:dyDescent="0.3">
      <c r="B340" s="96">
        <f t="shared" si="5"/>
        <v>334</v>
      </c>
      <c r="C340" s="227" t="s">
        <v>3683</v>
      </c>
      <c r="D340" s="96" t="s">
        <v>3697</v>
      </c>
      <c r="E340" s="258" t="s">
        <v>3698</v>
      </c>
      <c r="F340" s="275" t="s">
        <v>3699</v>
      </c>
      <c r="G340" s="255">
        <v>24000000</v>
      </c>
      <c r="H340" s="255">
        <v>24000000</v>
      </c>
      <c r="I340" s="255">
        <f>+G340+H340</f>
        <v>48000000</v>
      </c>
      <c r="J340" s="96" t="s">
        <v>20</v>
      </c>
      <c r="K340" s="227" t="s">
        <v>3687</v>
      </c>
      <c r="L340" s="96" t="s">
        <v>12</v>
      </c>
      <c r="M340" s="127" t="s">
        <v>3700</v>
      </c>
      <c r="N340" s="96" t="s">
        <v>11</v>
      </c>
      <c r="O340" s="227" t="s">
        <v>2700</v>
      </c>
      <c r="P340" s="171"/>
      <c r="Q340" s="171"/>
      <c r="R340" s="171"/>
      <c r="S340" s="171"/>
      <c r="T340" s="171"/>
      <c r="U340" s="171"/>
      <c r="V340" s="171"/>
      <c r="W340" s="171"/>
      <c r="X340" s="171"/>
    </row>
    <row r="341" spans="2:24" ht="66" x14ac:dyDescent="0.3">
      <c r="B341" s="96">
        <f t="shared" si="5"/>
        <v>335</v>
      </c>
      <c r="C341" s="227" t="s">
        <v>3683</v>
      </c>
      <c r="D341" s="96" t="s">
        <v>3693</v>
      </c>
      <c r="E341" s="258" t="s">
        <v>3694</v>
      </c>
      <c r="F341" s="275" t="s">
        <v>3695</v>
      </c>
      <c r="G341" s="255">
        <v>17160716</v>
      </c>
      <c r="H341" s="255">
        <v>17160714</v>
      </c>
      <c r="I341" s="255">
        <f>+G341+H341</f>
        <v>34321430</v>
      </c>
      <c r="J341" s="96" t="s">
        <v>20</v>
      </c>
      <c r="K341" s="227" t="s">
        <v>3687</v>
      </c>
      <c r="L341" s="96" t="s">
        <v>12</v>
      </c>
      <c r="M341" s="127" t="s">
        <v>3696</v>
      </c>
      <c r="N341" s="96" t="s">
        <v>11</v>
      </c>
      <c r="O341" s="227" t="s">
        <v>2700</v>
      </c>
      <c r="P341" s="171"/>
      <c r="Q341" s="171"/>
      <c r="R341" s="171"/>
      <c r="S341" s="171"/>
      <c r="T341" s="171"/>
      <c r="U341" s="171"/>
      <c r="V341" s="171"/>
      <c r="W341" s="171"/>
      <c r="X341" s="171"/>
    </row>
    <row r="342" spans="2:24" ht="66" x14ac:dyDescent="0.3">
      <c r="B342" s="96">
        <f t="shared" si="5"/>
        <v>336</v>
      </c>
      <c r="C342" s="227" t="s">
        <v>3683</v>
      </c>
      <c r="D342" s="96" t="s">
        <v>3721</v>
      </c>
      <c r="E342" s="258" t="s">
        <v>3722</v>
      </c>
      <c r="F342" s="275" t="s">
        <v>3723</v>
      </c>
      <c r="G342" s="255">
        <v>40560662</v>
      </c>
      <c r="H342" s="255">
        <v>40560660</v>
      </c>
      <c r="I342" s="255">
        <f>+G342+H342</f>
        <v>81121322</v>
      </c>
      <c r="J342" s="96" t="s">
        <v>20</v>
      </c>
      <c r="K342" s="227" t="s">
        <v>3687</v>
      </c>
      <c r="L342" s="96" t="s">
        <v>12</v>
      </c>
      <c r="M342" s="127" t="s">
        <v>3724</v>
      </c>
      <c r="N342" s="96" t="s">
        <v>11</v>
      </c>
      <c r="O342" s="227" t="s">
        <v>2700</v>
      </c>
      <c r="P342" s="171"/>
      <c r="Q342" s="171"/>
      <c r="R342" s="171"/>
      <c r="S342" s="171"/>
      <c r="T342" s="171"/>
      <c r="U342" s="171"/>
      <c r="V342" s="171"/>
      <c r="W342" s="171"/>
      <c r="X342" s="171"/>
    </row>
    <row r="343" spans="2:24" ht="66" x14ac:dyDescent="0.3">
      <c r="B343" s="96">
        <f t="shared" si="5"/>
        <v>337</v>
      </c>
      <c r="C343" s="227" t="s">
        <v>3683</v>
      </c>
      <c r="D343" s="96" t="s">
        <v>3705</v>
      </c>
      <c r="E343" s="258" t="s">
        <v>3706</v>
      </c>
      <c r="F343" s="275" t="s">
        <v>3707</v>
      </c>
      <c r="G343" s="255">
        <v>12657684</v>
      </c>
      <c r="H343" s="255">
        <v>12657684</v>
      </c>
      <c r="I343" s="255">
        <f>+G343+H343</f>
        <v>25315368</v>
      </c>
      <c r="J343" s="96" t="s">
        <v>20</v>
      </c>
      <c r="K343" s="227" t="s">
        <v>3687</v>
      </c>
      <c r="L343" s="96" t="s">
        <v>12</v>
      </c>
      <c r="M343" s="127" t="s">
        <v>3708</v>
      </c>
      <c r="N343" s="96" t="s">
        <v>11</v>
      </c>
      <c r="O343" s="227" t="s">
        <v>2700</v>
      </c>
      <c r="P343" s="171"/>
      <c r="Q343" s="171"/>
      <c r="R343" s="171"/>
      <c r="S343" s="171"/>
      <c r="T343" s="171"/>
      <c r="U343" s="171"/>
      <c r="V343" s="171"/>
      <c r="W343" s="171"/>
      <c r="X343" s="171"/>
    </row>
    <row r="344" spans="2:24" ht="66" x14ac:dyDescent="0.3">
      <c r="B344" s="96">
        <f t="shared" si="5"/>
        <v>338</v>
      </c>
      <c r="C344" s="227" t="s">
        <v>3683</v>
      </c>
      <c r="D344" s="96" t="s">
        <v>3689</v>
      </c>
      <c r="E344" s="258" t="s">
        <v>3690</v>
      </c>
      <c r="F344" s="275" t="s">
        <v>3691</v>
      </c>
      <c r="G344" s="255">
        <v>17160716</v>
      </c>
      <c r="H344" s="255">
        <v>17160714</v>
      </c>
      <c r="I344" s="255">
        <f>+G344+H344</f>
        <v>34321430</v>
      </c>
      <c r="J344" s="96" t="s">
        <v>20</v>
      </c>
      <c r="K344" s="227" t="s">
        <v>3687</v>
      </c>
      <c r="L344" s="96" t="s">
        <v>12</v>
      </c>
      <c r="M344" s="127" t="s">
        <v>3692</v>
      </c>
      <c r="N344" s="96" t="s">
        <v>11</v>
      </c>
      <c r="O344" s="227" t="s">
        <v>2700</v>
      </c>
      <c r="P344" s="171"/>
      <c r="Q344" s="171"/>
      <c r="R344" s="171"/>
      <c r="S344" s="171"/>
      <c r="T344" s="171"/>
      <c r="U344" s="171"/>
      <c r="V344" s="171"/>
      <c r="W344" s="171"/>
      <c r="X344" s="171"/>
    </row>
    <row r="345" spans="2:24" ht="66" x14ac:dyDescent="0.3">
      <c r="B345" s="96">
        <f t="shared" si="5"/>
        <v>339</v>
      </c>
      <c r="C345" s="227" t="s">
        <v>3683</v>
      </c>
      <c r="D345" s="96" t="s">
        <v>3701</v>
      </c>
      <c r="E345" s="258" t="s">
        <v>3702</v>
      </c>
      <c r="F345" s="275" t="s">
        <v>3703</v>
      </c>
      <c r="G345" s="255">
        <v>12657684</v>
      </c>
      <c r="H345" s="255">
        <v>12657684</v>
      </c>
      <c r="I345" s="255">
        <f>+G345+H345</f>
        <v>25315368</v>
      </c>
      <c r="J345" s="96" t="s">
        <v>20</v>
      </c>
      <c r="K345" s="227" t="s">
        <v>3687</v>
      </c>
      <c r="L345" s="96" t="s">
        <v>12</v>
      </c>
      <c r="M345" s="127" t="s">
        <v>3704</v>
      </c>
      <c r="N345" s="96" t="s">
        <v>11</v>
      </c>
      <c r="O345" s="227" t="s">
        <v>2700</v>
      </c>
      <c r="P345" s="171"/>
      <c r="Q345" s="171"/>
      <c r="R345" s="171"/>
      <c r="S345" s="171"/>
      <c r="T345" s="171"/>
      <c r="U345" s="171"/>
      <c r="V345" s="171"/>
      <c r="W345" s="171"/>
      <c r="X345" s="171"/>
    </row>
    <row r="346" spans="2:24" ht="66" x14ac:dyDescent="0.3">
      <c r="B346" s="96">
        <f t="shared" si="5"/>
        <v>340</v>
      </c>
      <c r="C346" s="227" t="s">
        <v>3683</v>
      </c>
      <c r="D346" s="96" t="s">
        <v>3717</v>
      </c>
      <c r="E346" s="258" t="s">
        <v>3718</v>
      </c>
      <c r="F346" s="275" t="s">
        <v>3719</v>
      </c>
      <c r="G346" s="255">
        <v>27434700</v>
      </c>
      <c r="H346" s="255">
        <v>27434700</v>
      </c>
      <c r="I346" s="255">
        <f>+G346+H346</f>
        <v>54869400</v>
      </c>
      <c r="J346" s="96" t="s">
        <v>20</v>
      </c>
      <c r="K346" s="227" t="s">
        <v>3687</v>
      </c>
      <c r="L346" s="96" t="s">
        <v>12</v>
      </c>
      <c r="M346" s="127" t="s">
        <v>3720</v>
      </c>
      <c r="N346" s="96" t="s">
        <v>11</v>
      </c>
      <c r="O346" s="227" t="s">
        <v>2700</v>
      </c>
      <c r="P346" s="171"/>
      <c r="Q346" s="171"/>
      <c r="R346" s="171"/>
      <c r="S346" s="171"/>
      <c r="T346" s="171"/>
      <c r="U346" s="171"/>
      <c r="V346" s="171"/>
      <c r="W346" s="171"/>
      <c r="X346" s="171"/>
    </row>
    <row r="347" spans="2:24" ht="66" x14ac:dyDescent="0.3">
      <c r="B347" s="96">
        <f t="shared" si="5"/>
        <v>341</v>
      </c>
      <c r="C347" s="227" t="s">
        <v>3683</v>
      </c>
      <c r="D347" s="96" t="s">
        <v>3809</v>
      </c>
      <c r="E347" s="258" t="s">
        <v>3810</v>
      </c>
      <c r="F347" s="275" t="s">
        <v>3811</v>
      </c>
      <c r="G347" s="255">
        <v>27000000</v>
      </c>
      <c r="H347" s="255">
        <v>27000000</v>
      </c>
      <c r="I347" s="255">
        <f>+G347+H347</f>
        <v>54000000</v>
      </c>
      <c r="J347" s="96" t="s">
        <v>20</v>
      </c>
      <c r="K347" s="227" t="s">
        <v>3687</v>
      </c>
      <c r="L347" s="96" t="s">
        <v>12</v>
      </c>
      <c r="M347" s="127" t="s">
        <v>3812</v>
      </c>
      <c r="N347" s="96" t="s">
        <v>11</v>
      </c>
      <c r="O347" s="227" t="s">
        <v>2700</v>
      </c>
      <c r="P347" s="171"/>
      <c r="Q347" s="171"/>
      <c r="R347" s="171"/>
      <c r="S347" s="171"/>
      <c r="T347" s="171"/>
      <c r="U347" s="171"/>
      <c r="V347" s="171"/>
      <c r="W347" s="171"/>
      <c r="X347" s="171"/>
    </row>
    <row r="348" spans="2:24" ht="66" x14ac:dyDescent="0.3">
      <c r="B348" s="96">
        <f t="shared" si="5"/>
        <v>342</v>
      </c>
      <c r="C348" s="227" t="s">
        <v>3683</v>
      </c>
      <c r="D348" s="96" t="s">
        <v>3843</v>
      </c>
      <c r="E348" s="258" t="s">
        <v>3844</v>
      </c>
      <c r="F348" s="275" t="s">
        <v>3845</v>
      </c>
      <c r="G348" s="255">
        <v>40560660</v>
      </c>
      <c r="H348" s="255">
        <v>40560660</v>
      </c>
      <c r="I348" s="255">
        <f>+G348+H348</f>
        <v>81121320</v>
      </c>
      <c r="J348" s="96" t="s">
        <v>20</v>
      </c>
      <c r="K348" s="227" t="s">
        <v>3687</v>
      </c>
      <c r="L348" s="96" t="s">
        <v>12</v>
      </c>
      <c r="M348" s="127" t="s">
        <v>3846</v>
      </c>
      <c r="N348" s="96" t="s">
        <v>11</v>
      </c>
      <c r="O348" s="227" t="s">
        <v>2700</v>
      </c>
      <c r="P348" s="171"/>
      <c r="Q348" s="171"/>
      <c r="R348" s="171"/>
      <c r="S348" s="171"/>
      <c r="T348" s="171"/>
      <c r="U348" s="171"/>
      <c r="V348" s="171"/>
      <c r="W348" s="171"/>
      <c r="X348" s="171"/>
    </row>
    <row r="349" spans="2:24" ht="118.8" x14ac:dyDescent="0.3">
      <c r="B349" s="96">
        <f t="shared" si="5"/>
        <v>343</v>
      </c>
      <c r="C349" s="227" t="s">
        <v>3683</v>
      </c>
      <c r="D349" s="96" t="s">
        <v>3729</v>
      </c>
      <c r="E349" s="258" t="s">
        <v>3730</v>
      </c>
      <c r="F349" s="275" t="s">
        <v>3731</v>
      </c>
      <c r="G349" s="255">
        <v>17160714</v>
      </c>
      <c r="H349" s="255">
        <v>14300595</v>
      </c>
      <c r="I349" s="255">
        <f>+G349+H349</f>
        <v>31461309</v>
      </c>
      <c r="J349" s="96" t="s">
        <v>20</v>
      </c>
      <c r="K349" s="227" t="s">
        <v>3687</v>
      </c>
      <c r="L349" s="96" t="s">
        <v>12</v>
      </c>
      <c r="M349" s="127" t="s">
        <v>3732</v>
      </c>
      <c r="N349" s="96" t="s">
        <v>11</v>
      </c>
      <c r="O349" s="227" t="s">
        <v>2700</v>
      </c>
      <c r="P349" s="171"/>
      <c r="Q349" s="171"/>
      <c r="R349" s="171"/>
      <c r="S349" s="171"/>
      <c r="T349" s="171"/>
      <c r="U349" s="171"/>
      <c r="V349" s="171"/>
      <c r="W349" s="171"/>
      <c r="X349" s="171"/>
    </row>
    <row r="350" spans="2:24" ht="66" x14ac:dyDescent="0.3">
      <c r="B350" s="96">
        <f t="shared" si="5"/>
        <v>344</v>
      </c>
      <c r="C350" s="227" t="s">
        <v>3683</v>
      </c>
      <c r="D350" s="96" t="s">
        <v>3948</v>
      </c>
      <c r="E350" s="258" t="s">
        <v>3949</v>
      </c>
      <c r="F350" s="275" t="s">
        <v>3950</v>
      </c>
      <c r="G350" s="255">
        <v>27500000</v>
      </c>
      <c r="H350" s="255">
        <v>30000000</v>
      </c>
      <c r="I350" s="255">
        <f>+G350+H350</f>
        <v>57500000</v>
      </c>
      <c r="J350" s="96" t="s">
        <v>20</v>
      </c>
      <c r="K350" s="227" t="s">
        <v>3687</v>
      </c>
      <c r="L350" s="96" t="s">
        <v>12</v>
      </c>
      <c r="M350" s="127" t="s">
        <v>3951</v>
      </c>
      <c r="N350" s="96" t="s">
        <v>11</v>
      </c>
      <c r="O350" s="227" t="s">
        <v>2700</v>
      </c>
      <c r="P350" s="171"/>
      <c r="Q350" s="171"/>
      <c r="R350" s="171"/>
      <c r="S350" s="171"/>
      <c r="T350" s="171"/>
      <c r="U350" s="171"/>
      <c r="V350" s="171"/>
      <c r="W350" s="171"/>
      <c r="X350" s="171"/>
    </row>
    <row r="351" spans="2:24" ht="66" x14ac:dyDescent="0.3">
      <c r="B351" s="96">
        <f t="shared" si="5"/>
        <v>345</v>
      </c>
      <c r="C351" s="227" t="s">
        <v>3683</v>
      </c>
      <c r="D351" s="96" t="s">
        <v>3884</v>
      </c>
      <c r="E351" s="258" t="s">
        <v>3885</v>
      </c>
      <c r="F351" s="275" t="s">
        <v>3886</v>
      </c>
      <c r="G351" s="255">
        <v>22990000</v>
      </c>
      <c r="H351" s="255">
        <v>25080000</v>
      </c>
      <c r="I351" s="255">
        <f>+G351+H351</f>
        <v>48070000</v>
      </c>
      <c r="J351" s="96" t="s">
        <v>20</v>
      </c>
      <c r="K351" s="227" t="s">
        <v>3687</v>
      </c>
      <c r="L351" s="96" t="s">
        <v>12</v>
      </c>
      <c r="M351" s="127" t="s">
        <v>3887</v>
      </c>
      <c r="N351" s="96" t="s">
        <v>11</v>
      </c>
      <c r="O351" s="227" t="s">
        <v>2700</v>
      </c>
      <c r="P351" s="171"/>
      <c r="Q351" s="171"/>
      <c r="R351" s="171"/>
      <c r="S351" s="171"/>
      <c r="T351" s="171"/>
      <c r="U351" s="171"/>
      <c r="V351" s="171"/>
      <c r="W351" s="171"/>
      <c r="X351" s="171"/>
    </row>
    <row r="352" spans="2:24" ht="92.4" x14ac:dyDescent="0.3">
      <c r="B352" s="96">
        <f t="shared" si="5"/>
        <v>346</v>
      </c>
      <c r="C352" s="227" t="s">
        <v>3683</v>
      </c>
      <c r="D352" s="96" t="s">
        <v>4130</v>
      </c>
      <c r="E352" s="258" t="s">
        <v>4131</v>
      </c>
      <c r="F352" s="275" t="s">
        <v>4132</v>
      </c>
      <c r="G352" s="255">
        <v>19524685</v>
      </c>
      <c r="H352" s="255">
        <v>0</v>
      </c>
      <c r="I352" s="255">
        <f>+G352+H352</f>
        <v>19524685</v>
      </c>
      <c r="J352" s="96" t="s">
        <v>20</v>
      </c>
      <c r="K352" s="227" t="s">
        <v>3687</v>
      </c>
      <c r="L352" s="96" t="s">
        <v>12</v>
      </c>
      <c r="M352" s="127" t="s">
        <v>4133</v>
      </c>
      <c r="N352" s="96" t="s">
        <v>11</v>
      </c>
      <c r="O352" s="227" t="s">
        <v>2700</v>
      </c>
      <c r="P352" s="171"/>
      <c r="Q352" s="171"/>
      <c r="R352" s="171"/>
      <c r="S352" s="171"/>
      <c r="T352" s="171"/>
      <c r="U352" s="171"/>
      <c r="V352" s="171"/>
      <c r="W352" s="171"/>
      <c r="X352" s="171"/>
    </row>
    <row r="353" spans="2:24" ht="66" x14ac:dyDescent="0.3">
      <c r="B353" s="96">
        <f t="shared" si="5"/>
        <v>347</v>
      </c>
      <c r="C353" s="227" t="s">
        <v>3683</v>
      </c>
      <c r="D353" s="96" t="s">
        <v>4309</v>
      </c>
      <c r="E353" s="258" t="s">
        <v>4310</v>
      </c>
      <c r="F353" s="275" t="s">
        <v>4311</v>
      </c>
      <c r="G353" s="255">
        <v>13406395</v>
      </c>
      <c r="H353" s="255">
        <v>16087674</v>
      </c>
      <c r="I353" s="255">
        <f>+G353+H353</f>
        <v>29494069</v>
      </c>
      <c r="J353" s="96" t="s">
        <v>20</v>
      </c>
      <c r="K353" s="227" t="s">
        <v>3687</v>
      </c>
      <c r="L353" s="96" t="s">
        <v>12</v>
      </c>
      <c r="M353" s="127" t="s">
        <v>4312</v>
      </c>
      <c r="N353" s="96" t="s">
        <v>11</v>
      </c>
      <c r="O353" s="227" t="s">
        <v>2700</v>
      </c>
      <c r="P353" s="171"/>
      <c r="Q353" s="171"/>
      <c r="R353" s="171"/>
      <c r="S353" s="171"/>
      <c r="T353" s="171"/>
      <c r="U353" s="171"/>
      <c r="V353" s="171"/>
      <c r="W353" s="171"/>
      <c r="X353" s="171"/>
    </row>
    <row r="354" spans="2:24" ht="92.4" x14ac:dyDescent="0.3">
      <c r="B354" s="96">
        <f t="shared" si="5"/>
        <v>348</v>
      </c>
      <c r="C354" s="227" t="s">
        <v>3683</v>
      </c>
      <c r="D354" s="96" t="s">
        <v>4001</v>
      </c>
      <c r="E354" s="258" t="s">
        <v>4002</v>
      </c>
      <c r="F354" s="275" t="s">
        <v>4003</v>
      </c>
      <c r="G354" s="255">
        <v>14747035</v>
      </c>
      <c r="H354" s="255">
        <v>16087674</v>
      </c>
      <c r="I354" s="255">
        <f>+G354+H354</f>
        <v>30834709</v>
      </c>
      <c r="J354" s="96" t="s">
        <v>20</v>
      </c>
      <c r="K354" s="227" t="s">
        <v>3687</v>
      </c>
      <c r="L354" s="96" t="s">
        <v>12</v>
      </c>
      <c r="M354" s="127" t="s">
        <v>4004</v>
      </c>
      <c r="N354" s="96" t="s">
        <v>11</v>
      </c>
      <c r="O354" s="227" t="s">
        <v>2700</v>
      </c>
      <c r="P354" s="171"/>
      <c r="Q354" s="171"/>
      <c r="R354" s="171"/>
      <c r="S354" s="171"/>
      <c r="T354" s="171"/>
      <c r="U354" s="171"/>
      <c r="V354" s="171"/>
      <c r="W354" s="171"/>
      <c r="X354" s="171"/>
    </row>
    <row r="355" spans="2:24" ht="66" x14ac:dyDescent="0.3">
      <c r="B355" s="96">
        <f t="shared" si="5"/>
        <v>349</v>
      </c>
      <c r="C355" s="227" t="s">
        <v>3683</v>
      </c>
      <c r="D355" s="96" t="s">
        <v>4011</v>
      </c>
      <c r="E355" s="258" t="s">
        <v>4012</v>
      </c>
      <c r="F355" s="275" t="s">
        <v>4013</v>
      </c>
      <c r="G355" s="255">
        <v>11602877</v>
      </c>
      <c r="H355" s="255">
        <v>12657684</v>
      </c>
      <c r="I355" s="255">
        <f>+G355+H355</f>
        <v>24260561</v>
      </c>
      <c r="J355" s="96" t="s">
        <v>20</v>
      </c>
      <c r="K355" s="227" t="s">
        <v>3687</v>
      </c>
      <c r="L355" s="96" t="s">
        <v>12</v>
      </c>
      <c r="M355" s="127" t="s">
        <v>4014</v>
      </c>
      <c r="N355" s="96" t="s">
        <v>11</v>
      </c>
      <c r="O355" s="227" t="s">
        <v>2700</v>
      </c>
      <c r="P355" s="171"/>
      <c r="Q355" s="171"/>
      <c r="R355" s="171"/>
      <c r="S355" s="171"/>
      <c r="T355" s="171"/>
      <c r="U355" s="171"/>
      <c r="V355" s="171"/>
      <c r="W355" s="171"/>
      <c r="X355" s="171"/>
    </row>
    <row r="356" spans="2:24" ht="66" x14ac:dyDescent="0.3">
      <c r="B356" s="96">
        <f t="shared" si="5"/>
        <v>350</v>
      </c>
      <c r="C356" s="227" t="s">
        <v>3683</v>
      </c>
      <c r="D356" s="96" t="s">
        <v>4144</v>
      </c>
      <c r="E356" s="258" t="s">
        <v>4145</v>
      </c>
      <c r="F356" s="275" t="s">
        <v>3984</v>
      </c>
      <c r="G356" s="255">
        <v>10548070</v>
      </c>
      <c r="H356" s="255">
        <v>12657684</v>
      </c>
      <c r="I356" s="255">
        <f>+G356+H356</f>
        <v>23205754</v>
      </c>
      <c r="J356" s="96" t="s">
        <v>20</v>
      </c>
      <c r="K356" s="227" t="s">
        <v>3687</v>
      </c>
      <c r="L356" s="96" t="s">
        <v>12</v>
      </c>
      <c r="M356" s="127" t="s">
        <v>4146</v>
      </c>
      <c r="N356" s="96" t="s">
        <v>11</v>
      </c>
      <c r="O356" s="227" t="s">
        <v>2700</v>
      </c>
      <c r="P356" s="171"/>
      <c r="Q356" s="171"/>
      <c r="R356" s="171"/>
      <c r="S356" s="171"/>
      <c r="T356" s="171"/>
      <c r="U356" s="171"/>
      <c r="V356" s="171"/>
      <c r="W356" s="171"/>
      <c r="X356" s="171"/>
    </row>
    <row r="357" spans="2:24" ht="66" x14ac:dyDescent="0.3">
      <c r="B357" s="96">
        <f t="shared" si="5"/>
        <v>351</v>
      </c>
      <c r="C357" s="227" t="s">
        <v>3683</v>
      </c>
      <c r="D357" s="96" t="s">
        <v>3976</v>
      </c>
      <c r="E357" s="258" t="s">
        <v>3977</v>
      </c>
      <c r="F357" s="275" t="s">
        <v>3767</v>
      </c>
      <c r="G357" s="255">
        <v>11602877</v>
      </c>
      <c r="H357" s="255">
        <v>12657684</v>
      </c>
      <c r="I357" s="255">
        <f>+G357+H357</f>
        <v>24260561</v>
      </c>
      <c r="J357" s="96" t="s">
        <v>20</v>
      </c>
      <c r="K357" s="227" t="s">
        <v>3687</v>
      </c>
      <c r="L357" s="96" t="s">
        <v>12</v>
      </c>
      <c r="M357" s="127" t="s">
        <v>3978</v>
      </c>
      <c r="N357" s="96" t="s">
        <v>11</v>
      </c>
      <c r="O357" s="227" t="s">
        <v>2700</v>
      </c>
      <c r="P357" s="171"/>
      <c r="Q357" s="171"/>
      <c r="R357" s="171"/>
      <c r="S357" s="171"/>
      <c r="T357" s="171"/>
      <c r="U357" s="171"/>
      <c r="V357" s="171"/>
      <c r="W357" s="171"/>
      <c r="X357" s="171"/>
    </row>
    <row r="358" spans="2:24" ht="66" x14ac:dyDescent="0.3">
      <c r="B358" s="96">
        <f t="shared" si="5"/>
        <v>352</v>
      </c>
      <c r="C358" s="227" t="s">
        <v>3683</v>
      </c>
      <c r="D358" s="96" t="s">
        <v>3817</v>
      </c>
      <c r="E358" s="258" t="s">
        <v>3818</v>
      </c>
      <c r="F358" s="275" t="s">
        <v>3767</v>
      </c>
      <c r="G358" s="255">
        <v>12657678</v>
      </c>
      <c r="H358" s="255">
        <v>12657678</v>
      </c>
      <c r="I358" s="255">
        <f>+G358+H358</f>
        <v>25315356</v>
      </c>
      <c r="J358" s="96" t="s">
        <v>20</v>
      </c>
      <c r="K358" s="227" t="s">
        <v>3687</v>
      </c>
      <c r="L358" s="96" t="s">
        <v>12</v>
      </c>
      <c r="M358" s="127" t="s">
        <v>3819</v>
      </c>
      <c r="N358" s="96" t="s">
        <v>11</v>
      </c>
      <c r="O358" s="227" t="s">
        <v>2700</v>
      </c>
      <c r="P358" s="171"/>
      <c r="Q358" s="171"/>
      <c r="R358" s="171"/>
      <c r="S358" s="171"/>
      <c r="T358" s="171"/>
      <c r="U358" s="171"/>
      <c r="V358" s="171"/>
      <c r="W358" s="171"/>
      <c r="X358" s="171"/>
    </row>
    <row r="359" spans="2:24" ht="66" x14ac:dyDescent="0.3">
      <c r="B359" s="96">
        <f t="shared" si="5"/>
        <v>353</v>
      </c>
      <c r="C359" s="227" t="s">
        <v>3683</v>
      </c>
      <c r="D359" s="96" t="s">
        <v>4336</v>
      </c>
      <c r="E359" s="258" t="s">
        <v>4337</v>
      </c>
      <c r="F359" s="275" t="s">
        <v>4093</v>
      </c>
      <c r="G359" s="255">
        <v>27789865</v>
      </c>
      <c r="H359" s="255">
        <v>33347838</v>
      </c>
      <c r="I359" s="255">
        <f>+G359+H359</f>
        <v>61137703</v>
      </c>
      <c r="J359" s="96" t="s">
        <v>20</v>
      </c>
      <c r="K359" s="227" t="s">
        <v>3687</v>
      </c>
      <c r="L359" s="96" t="s">
        <v>12</v>
      </c>
      <c r="M359" s="127" t="s">
        <v>4338</v>
      </c>
      <c r="N359" s="96" t="s">
        <v>11</v>
      </c>
      <c r="O359" s="227" t="s">
        <v>2700</v>
      </c>
      <c r="P359" s="171"/>
      <c r="Q359" s="171"/>
      <c r="R359" s="171"/>
      <c r="S359" s="171"/>
      <c r="T359" s="171"/>
      <c r="U359" s="171"/>
      <c r="V359" s="171"/>
      <c r="W359" s="171"/>
      <c r="X359" s="171"/>
    </row>
    <row r="360" spans="2:24" ht="66" x14ac:dyDescent="0.3">
      <c r="B360" s="96">
        <f t="shared" si="5"/>
        <v>354</v>
      </c>
      <c r="C360" s="227" t="s">
        <v>3683</v>
      </c>
      <c r="D360" s="96" t="s">
        <v>4034</v>
      </c>
      <c r="E360" s="258" t="s">
        <v>4035</v>
      </c>
      <c r="F360" s="275" t="s">
        <v>3861</v>
      </c>
      <c r="G360" s="255">
        <v>41250000</v>
      </c>
      <c r="H360" s="255">
        <v>0</v>
      </c>
      <c r="I360" s="255">
        <f>+G360+H360</f>
        <v>41250000</v>
      </c>
      <c r="J360" s="96" t="s">
        <v>20</v>
      </c>
      <c r="K360" s="227" t="s">
        <v>3687</v>
      </c>
      <c r="L360" s="96" t="s">
        <v>12</v>
      </c>
      <c r="M360" s="127" t="s">
        <v>4036</v>
      </c>
      <c r="N360" s="96" t="s">
        <v>11</v>
      </c>
      <c r="O360" s="227" t="s">
        <v>2700</v>
      </c>
      <c r="P360" s="171"/>
      <c r="Q360" s="171"/>
      <c r="R360" s="171"/>
      <c r="S360" s="171"/>
      <c r="T360" s="171"/>
      <c r="U360" s="171"/>
      <c r="V360" s="171"/>
      <c r="W360" s="171"/>
      <c r="X360" s="171"/>
    </row>
    <row r="361" spans="2:24" ht="66" x14ac:dyDescent="0.3">
      <c r="B361" s="96">
        <f t="shared" si="5"/>
        <v>355</v>
      </c>
      <c r="C361" s="227" t="s">
        <v>3683</v>
      </c>
      <c r="D361" s="96" t="s">
        <v>4376</v>
      </c>
      <c r="E361" s="258" t="s">
        <v>4377</v>
      </c>
      <c r="F361" s="275" t="s">
        <v>4176</v>
      </c>
      <c r="G361" s="255">
        <v>10548070</v>
      </c>
      <c r="H361" s="255">
        <v>12657684</v>
      </c>
      <c r="I361" s="255">
        <f>+G361+H361</f>
        <v>23205754</v>
      </c>
      <c r="J361" s="96" t="s">
        <v>20</v>
      </c>
      <c r="K361" s="227" t="s">
        <v>3687</v>
      </c>
      <c r="L361" s="96" t="s">
        <v>12</v>
      </c>
      <c r="M361" s="127" t="s">
        <v>4378</v>
      </c>
      <c r="N361" s="96" t="s">
        <v>11</v>
      </c>
      <c r="O361" s="227" t="s">
        <v>2700</v>
      </c>
      <c r="P361" s="171"/>
      <c r="Q361" s="171"/>
      <c r="R361" s="171"/>
      <c r="S361" s="171"/>
      <c r="T361" s="171"/>
      <c r="U361" s="171"/>
      <c r="V361" s="171"/>
      <c r="W361" s="171"/>
      <c r="X361" s="171"/>
    </row>
    <row r="362" spans="2:24" ht="66" x14ac:dyDescent="0.3">
      <c r="B362" s="96">
        <f t="shared" si="5"/>
        <v>356</v>
      </c>
      <c r="C362" s="227" t="s">
        <v>3683</v>
      </c>
      <c r="D362" s="96" t="s">
        <v>4040</v>
      </c>
      <c r="E362" s="258" t="s">
        <v>4041</v>
      </c>
      <c r="F362" s="275" t="s">
        <v>3767</v>
      </c>
      <c r="G362" s="255">
        <v>11602877</v>
      </c>
      <c r="H362" s="255">
        <v>12657684</v>
      </c>
      <c r="I362" s="255">
        <f>+G362+H362</f>
        <v>24260561</v>
      </c>
      <c r="J362" s="96" t="s">
        <v>20</v>
      </c>
      <c r="K362" s="227" t="s">
        <v>3687</v>
      </c>
      <c r="L362" s="96" t="s">
        <v>12</v>
      </c>
      <c r="M362" s="127" t="s">
        <v>4042</v>
      </c>
      <c r="N362" s="96" t="s">
        <v>11</v>
      </c>
      <c r="O362" s="227" t="s">
        <v>2700</v>
      </c>
      <c r="P362" s="171"/>
      <c r="Q362" s="171"/>
      <c r="R362" s="171"/>
      <c r="S362" s="171"/>
      <c r="T362" s="171"/>
      <c r="U362" s="171"/>
      <c r="V362" s="171"/>
      <c r="W362" s="171"/>
      <c r="X362" s="171"/>
    </row>
    <row r="363" spans="2:24" ht="66" x14ac:dyDescent="0.3">
      <c r="B363" s="96">
        <f t="shared" si="5"/>
        <v>357</v>
      </c>
      <c r="C363" s="227" t="s">
        <v>3683</v>
      </c>
      <c r="D363" s="96" t="s">
        <v>3990</v>
      </c>
      <c r="E363" s="258" t="s">
        <v>3991</v>
      </c>
      <c r="F363" s="275" t="s">
        <v>3992</v>
      </c>
      <c r="G363" s="255">
        <v>14747035</v>
      </c>
      <c r="H363" s="255">
        <v>16087674</v>
      </c>
      <c r="I363" s="255">
        <f>+G363+H363</f>
        <v>30834709</v>
      </c>
      <c r="J363" s="96" t="s">
        <v>20</v>
      </c>
      <c r="K363" s="227" t="s">
        <v>3687</v>
      </c>
      <c r="L363" s="96" t="s">
        <v>12</v>
      </c>
      <c r="M363" s="127" t="s">
        <v>3993</v>
      </c>
      <c r="N363" s="96" t="s">
        <v>11</v>
      </c>
      <c r="O363" s="227" t="s">
        <v>2700</v>
      </c>
      <c r="P363" s="171"/>
      <c r="Q363" s="171"/>
      <c r="R363" s="171"/>
      <c r="S363" s="171"/>
      <c r="T363" s="171"/>
      <c r="U363" s="171"/>
      <c r="V363" s="171"/>
      <c r="W363" s="171"/>
      <c r="X363" s="171"/>
    </row>
    <row r="364" spans="2:24" ht="39.6" customHeight="1" x14ac:dyDescent="0.3">
      <c r="B364" s="96">
        <f t="shared" si="5"/>
        <v>358</v>
      </c>
      <c r="C364" s="227" t="s">
        <v>3683</v>
      </c>
      <c r="D364" s="96" t="s">
        <v>3772</v>
      </c>
      <c r="E364" s="258" t="s">
        <v>3773</v>
      </c>
      <c r="F364" s="275" t="s">
        <v>3774</v>
      </c>
      <c r="G364" s="255">
        <v>12657678</v>
      </c>
      <c r="H364" s="255">
        <v>12657678</v>
      </c>
      <c r="I364" s="255">
        <f>+G364+H364</f>
        <v>25315356</v>
      </c>
      <c r="J364" s="96" t="s">
        <v>20</v>
      </c>
      <c r="K364" s="227" t="s">
        <v>3687</v>
      </c>
      <c r="L364" s="96" t="s">
        <v>12</v>
      </c>
      <c r="M364" s="127" t="s">
        <v>3775</v>
      </c>
      <c r="N364" s="96" t="s">
        <v>11</v>
      </c>
      <c r="O364" s="227" t="s">
        <v>2700</v>
      </c>
      <c r="P364" s="171"/>
      <c r="Q364" s="171"/>
      <c r="R364" s="171"/>
      <c r="S364" s="171"/>
      <c r="T364" s="171"/>
      <c r="U364" s="171"/>
      <c r="V364" s="171"/>
      <c r="W364" s="171"/>
      <c r="X364" s="171"/>
    </row>
    <row r="365" spans="2:24" ht="66" x14ac:dyDescent="0.3">
      <c r="B365" s="96">
        <f t="shared" si="5"/>
        <v>359</v>
      </c>
      <c r="C365" s="227" t="s">
        <v>3683</v>
      </c>
      <c r="D365" s="96" t="s">
        <v>3813</v>
      </c>
      <c r="E365" s="258" t="s">
        <v>3814</v>
      </c>
      <c r="F365" s="275" t="s">
        <v>3815</v>
      </c>
      <c r="G365" s="255">
        <v>12657678</v>
      </c>
      <c r="H365" s="255">
        <v>12657678</v>
      </c>
      <c r="I365" s="255">
        <f>+G365+H365</f>
        <v>25315356</v>
      </c>
      <c r="J365" s="96" t="s">
        <v>20</v>
      </c>
      <c r="K365" s="227" t="s">
        <v>3687</v>
      </c>
      <c r="L365" s="96" t="s">
        <v>12</v>
      </c>
      <c r="M365" s="127" t="s">
        <v>3816</v>
      </c>
      <c r="N365" s="96" t="s">
        <v>11</v>
      </c>
      <c r="O365" s="227" t="s">
        <v>2700</v>
      </c>
      <c r="P365" s="171"/>
      <c r="Q365" s="171"/>
      <c r="R365" s="171"/>
      <c r="S365" s="171"/>
      <c r="T365" s="171"/>
      <c r="U365" s="171"/>
      <c r="V365" s="171"/>
      <c r="W365" s="171"/>
      <c r="X365" s="171"/>
    </row>
    <row r="366" spans="2:24" ht="66" x14ac:dyDescent="0.3">
      <c r="B366" s="96">
        <f t="shared" si="5"/>
        <v>360</v>
      </c>
      <c r="C366" s="227" t="s">
        <v>3683</v>
      </c>
      <c r="D366" s="96" t="s">
        <v>4107</v>
      </c>
      <c r="E366" s="258" t="s">
        <v>4108</v>
      </c>
      <c r="F366" s="275" t="s">
        <v>4109</v>
      </c>
      <c r="G366" s="255">
        <v>19215320</v>
      </c>
      <c r="H366" s="255">
        <v>23058384</v>
      </c>
      <c r="I366" s="255">
        <f>+G366+H366</f>
        <v>42273704</v>
      </c>
      <c r="J366" s="96" t="s">
        <v>20</v>
      </c>
      <c r="K366" s="227" t="s">
        <v>3687</v>
      </c>
      <c r="L366" s="96" t="s">
        <v>12</v>
      </c>
      <c r="M366" s="127" t="s">
        <v>4110</v>
      </c>
      <c r="N366" s="96" t="s">
        <v>11</v>
      </c>
      <c r="O366" s="227" t="s">
        <v>2700</v>
      </c>
      <c r="P366" s="171"/>
      <c r="Q366" s="171"/>
      <c r="R366" s="171"/>
      <c r="S366" s="171"/>
      <c r="T366" s="171"/>
      <c r="U366" s="171"/>
      <c r="V366" s="171"/>
      <c r="W366" s="171"/>
      <c r="X366" s="171"/>
    </row>
    <row r="367" spans="2:24" ht="66" customHeight="1" x14ac:dyDescent="0.3">
      <c r="B367" s="96">
        <f t="shared" si="5"/>
        <v>361</v>
      </c>
      <c r="C367" s="227" t="s">
        <v>3683</v>
      </c>
      <c r="D367" s="96" t="s">
        <v>4477</v>
      </c>
      <c r="E367" s="258" t="s">
        <v>4478</v>
      </c>
      <c r="F367" s="275" t="s">
        <v>4479</v>
      </c>
      <c r="G367" s="255">
        <v>12065756</v>
      </c>
      <c r="H367" s="255">
        <v>16087674</v>
      </c>
      <c r="I367" s="255">
        <f>+G367+H367</f>
        <v>28153430</v>
      </c>
      <c r="J367" s="96" t="s">
        <v>20</v>
      </c>
      <c r="K367" s="227" t="s">
        <v>3687</v>
      </c>
      <c r="L367" s="96" t="s">
        <v>12</v>
      </c>
      <c r="M367" s="127" t="s">
        <v>4480</v>
      </c>
      <c r="N367" s="96" t="s">
        <v>11</v>
      </c>
      <c r="O367" s="227" t="s">
        <v>2700</v>
      </c>
      <c r="P367" s="171"/>
      <c r="Q367" s="171"/>
      <c r="R367" s="171"/>
      <c r="S367" s="171"/>
      <c r="T367" s="171"/>
      <c r="U367" s="171"/>
      <c r="V367" s="171"/>
      <c r="W367" s="171"/>
      <c r="X367" s="171"/>
    </row>
    <row r="368" spans="2:24" ht="66" x14ac:dyDescent="0.3">
      <c r="B368" s="96">
        <f t="shared" si="5"/>
        <v>362</v>
      </c>
      <c r="C368" s="227" t="s">
        <v>3683</v>
      </c>
      <c r="D368" s="96" t="s">
        <v>4174</v>
      </c>
      <c r="E368" s="258" t="s">
        <v>4175</v>
      </c>
      <c r="F368" s="275" t="s">
        <v>4176</v>
      </c>
      <c r="G368" s="255">
        <v>10548070</v>
      </c>
      <c r="H368" s="255">
        <v>12657684</v>
      </c>
      <c r="I368" s="255">
        <f>+G368+H368</f>
        <v>23205754</v>
      </c>
      <c r="J368" s="96" t="s">
        <v>20</v>
      </c>
      <c r="K368" s="227" t="s">
        <v>3687</v>
      </c>
      <c r="L368" s="96" t="s">
        <v>12</v>
      </c>
      <c r="M368" s="127" t="s">
        <v>4177</v>
      </c>
      <c r="N368" s="96" t="s">
        <v>11</v>
      </c>
      <c r="O368" s="227" t="s">
        <v>2700</v>
      </c>
      <c r="P368" s="171"/>
      <c r="Q368" s="171"/>
      <c r="R368" s="171"/>
      <c r="S368" s="171"/>
      <c r="T368" s="171"/>
      <c r="U368" s="171"/>
      <c r="V368" s="171"/>
      <c r="W368" s="171"/>
      <c r="X368" s="171"/>
    </row>
    <row r="369" spans="2:24" ht="66" x14ac:dyDescent="0.3">
      <c r="B369" s="96">
        <f t="shared" si="5"/>
        <v>363</v>
      </c>
      <c r="C369" s="227" t="s">
        <v>3683</v>
      </c>
      <c r="D369" s="96" t="s">
        <v>3709</v>
      </c>
      <c r="E369" s="258" t="s">
        <v>3710</v>
      </c>
      <c r="F369" s="275" t="s">
        <v>3711</v>
      </c>
      <c r="G369" s="255">
        <v>27434700</v>
      </c>
      <c r="H369" s="255">
        <v>33347838</v>
      </c>
      <c r="I369" s="255">
        <f>+G369+H369</f>
        <v>60782538</v>
      </c>
      <c r="J369" s="96" t="s">
        <v>20</v>
      </c>
      <c r="K369" s="227" t="s">
        <v>3687</v>
      </c>
      <c r="L369" s="96" t="s">
        <v>12</v>
      </c>
      <c r="M369" s="127" t="s">
        <v>3712</v>
      </c>
      <c r="N369" s="96" t="s">
        <v>11</v>
      </c>
      <c r="O369" s="227" t="s">
        <v>2700</v>
      </c>
      <c r="P369" s="171"/>
      <c r="Q369" s="171"/>
      <c r="R369" s="171"/>
      <c r="S369" s="171"/>
      <c r="T369" s="171"/>
      <c r="U369" s="171"/>
      <c r="V369" s="171"/>
      <c r="W369" s="171"/>
      <c r="X369" s="171"/>
    </row>
    <row r="370" spans="2:24" ht="66" x14ac:dyDescent="0.3">
      <c r="B370" s="96">
        <f t="shared" si="5"/>
        <v>364</v>
      </c>
      <c r="C370" s="227" t="s">
        <v>3683</v>
      </c>
      <c r="D370" s="96" t="s">
        <v>3855</v>
      </c>
      <c r="E370" s="258" t="s">
        <v>3856</v>
      </c>
      <c r="F370" s="275" t="s">
        <v>3857</v>
      </c>
      <c r="G370" s="255">
        <v>15730655</v>
      </c>
      <c r="H370" s="255">
        <v>17160714</v>
      </c>
      <c r="I370" s="255">
        <f>+G370+H370</f>
        <v>32891369</v>
      </c>
      <c r="J370" s="96" t="s">
        <v>20</v>
      </c>
      <c r="K370" s="227" t="s">
        <v>3687</v>
      </c>
      <c r="L370" s="96" t="s">
        <v>12</v>
      </c>
      <c r="M370" s="127" t="s">
        <v>3858</v>
      </c>
      <c r="N370" s="96" t="s">
        <v>11</v>
      </c>
      <c r="O370" s="227" t="s">
        <v>2700</v>
      </c>
      <c r="P370" s="171"/>
      <c r="Q370" s="171"/>
      <c r="R370" s="171"/>
      <c r="S370" s="171"/>
      <c r="T370" s="171"/>
      <c r="U370" s="171"/>
      <c r="V370" s="171"/>
      <c r="W370" s="171"/>
      <c r="X370" s="171"/>
    </row>
    <row r="371" spans="2:24" ht="66" x14ac:dyDescent="0.3">
      <c r="B371" s="96">
        <f t="shared" si="5"/>
        <v>365</v>
      </c>
      <c r="C371" s="227" t="s">
        <v>3683</v>
      </c>
      <c r="D371" s="96" t="s">
        <v>4435</v>
      </c>
      <c r="E371" s="258" t="s">
        <v>4436</v>
      </c>
      <c r="F371" s="275" t="s">
        <v>3857</v>
      </c>
      <c r="G371" s="255">
        <v>12065756</v>
      </c>
      <c r="H371" s="255">
        <v>0</v>
      </c>
      <c r="I371" s="255">
        <f>+G371+H371</f>
        <v>12065756</v>
      </c>
      <c r="J371" s="96" t="s">
        <v>20</v>
      </c>
      <c r="K371" s="227" t="s">
        <v>3687</v>
      </c>
      <c r="L371" s="96" t="s">
        <v>12</v>
      </c>
      <c r="M371" s="127" t="s">
        <v>4437</v>
      </c>
      <c r="N371" s="96" t="s">
        <v>11</v>
      </c>
      <c r="O371" s="227" t="s">
        <v>2700</v>
      </c>
      <c r="P371" s="171"/>
      <c r="Q371" s="171"/>
      <c r="R371" s="171"/>
      <c r="S371" s="171"/>
      <c r="T371" s="171"/>
      <c r="U371" s="171"/>
      <c r="V371" s="171"/>
      <c r="W371" s="171"/>
      <c r="X371" s="171"/>
    </row>
    <row r="372" spans="2:24" ht="66" x14ac:dyDescent="0.3">
      <c r="B372" s="96">
        <f t="shared" si="5"/>
        <v>366</v>
      </c>
      <c r="C372" s="227" t="s">
        <v>3683</v>
      </c>
      <c r="D372" s="96" t="s">
        <v>4190</v>
      </c>
      <c r="E372" s="258" t="s">
        <v>4191</v>
      </c>
      <c r="F372" s="275" t="s">
        <v>4192</v>
      </c>
      <c r="G372" s="255">
        <v>19524690</v>
      </c>
      <c r="H372" s="255">
        <v>23429628</v>
      </c>
      <c r="I372" s="255">
        <f>+G372+H372</f>
        <v>42954318</v>
      </c>
      <c r="J372" s="96" t="s">
        <v>20</v>
      </c>
      <c r="K372" s="227" t="s">
        <v>3687</v>
      </c>
      <c r="L372" s="96" t="s">
        <v>12</v>
      </c>
      <c r="M372" s="127" t="s">
        <v>4193</v>
      </c>
      <c r="N372" s="96" t="s">
        <v>11</v>
      </c>
      <c r="O372" s="227" t="s">
        <v>2700</v>
      </c>
      <c r="P372" s="171"/>
      <c r="Q372" s="171"/>
      <c r="R372" s="171"/>
      <c r="S372" s="171"/>
      <c r="T372" s="171"/>
      <c r="U372" s="171"/>
      <c r="V372" s="171"/>
      <c r="W372" s="171"/>
      <c r="X372" s="171"/>
    </row>
    <row r="373" spans="2:24" ht="66" x14ac:dyDescent="0.3">
      <c r="B373" s="96">
        <f t="shared" si="5"/>
        <v>367</v>
      </c>
      <c r="C373" s="227" t="s">
        <v>3683</v>
      </c>
      <c r="D373" s="96" t="s">
        <v>4037</v>
      </c>
      <c r="E373" s="258" t="s">
        <v>4038</v>
      </c>
      <c r="F373" s="275" t="s">
        <v>4032</v>
      </c>
      <c r="G373" s="255">
        <v>28501605</v>
      </c>
      <c r="H373" s="255">
        <v>31092660</v>
      </c>
      <c r="I373" s="255">
        <f>+G373+H373</f>
        <v>59594265</v>
      </c>
      <c r="J373" s="96" t="s">
        <v>20</v>
      </c>
      <c r="K373" s="227" t="s">
        <v>3687</v>
      </c>
      <c r="L373" s="96" t="s">
        <v>12</v>
      </c>
      <c r="M373" s="127" t="s">
        <v>4039</v>
      </c>
      <c r="N373" s="96" t="s">
        <v>11</v>
      </c>
      <c r="O373" s="227" t="s">
        <v>2700</v>
      </c>
      <c r="P373" s="171"/>
      <c r="Q373" s="171"/>
      <c r="R373" s="171"/>
      <c r="S373" s="171"/>
      <c r="T373" s="171"/>
      <c r="U373" s="171"/>
      <c r="V373" s="171"/>
      <c r="W373" s="171"/>
      <c r="X373" s="171"/>
    </row>
    <row r="374" spans="2:24" ht="66" x14ac:dyDescent="0.3">
      <c r="B374" s="96">
        <f t="shared" si="5"/>
        <v>368</v>
      </c>
      <c r="C374" s="227" t="s">
        <v>3683</v>
      </c>
      <c r="D374" s="96" t="s">
        <v>4099</v>
      </c>
      <c r="E374" s="258" t="s">
        <v>4100</v>
      </c>
      <c r="F374" s="275" t="s">
        <v>4101</v>
      </c>
      <c r="G374" s="255">
        <v>27515990</v>
      </c>
      <c r="H374" s="255">
        <v>33019188</v>
      </c>
      <c r="I374" s="255">
        <f>+G374+H374</f>
        <v>60535178</v>
      </c>
      <c r="J374" s="96" t="s">
        <v>20</v>
      </c>
      <c r="K374" s="227" t="s">
        <v>3687</v>
      </c>
      <c r="L374" s="96" t="s">
        <v>12</v>
      </c>
      <c r="M374" s="127" t="s">
        <v>4102</v>
      </c>
      <c r="N374" s="96" t="s">
        <v>11</v>
      </c>
      <c r="O374" s="227" t="s">
        <v>2700</v>
      </c>
      <c r="P374" s="171"/>
      <c r="Q374" s="171"/>
      <c r="R374" s="171"/>
      <c r="S374" s="171"/>
      <c r="T374" s="171"/>
      <c r="U374" s="171"/>
      <c r="V374" s="171"/>
      <c r="W374" s="171"/>
      <c r="X374" s="171"/>
    </row>
    <row r="375" spans="2:24" ht="92.4" x14ac:dyDescent="0.3">
      <c r="B375" s="96">
        <f t="shared" si="5"/>
        <v>369</v>
      </c>
      <c r="C375" s="227" t="s">
        <v>3683</v>
      </c>
      <c r="D375" s="96" t="s">
        <v>4058</v>
      </c>
      <c r="E375" s="258" t="s">
        <v>4059</v>
      </c>
      <c r="F375" s="275" t="s">
        <v>4003</v>
      </c>
      <c r="G375" s="255">
        <v>15730655</v>
      </c>
      <c r="H375" s="255">
        <v>17160714</v>
      </c>
      <c r="I375" s="255">
        <f>+G375+H375</f>
        <v>32891369</v>
      </c>
      <c r="J375" s="96" t="s">
        <v>20</v>
      </c>
      <c r="K375" s="227" t="s">
        <v>3687</v>
      </c>
      <c r="L375" s="96" t="s">
        <v>12</v>
      </c>
      <c r="M375" s="127" t="s">
        <v>4060</v>
      </c>
      <c r="N375" s="96" t="s">
        <v>11</v>
      </c>
      <c r="O375" s="227" t="s">
        <v>2700</v>
      </c>
      <c r="P375" s="171"/>
      <c r="Q375" s="171"/>
      <c r="R375" s="171"/>
      <c r="S375" s="171"/>
      <c r="T375" s="171"/>
      <c r="U375" s="171"/>
      <c r="V375" s="171"/>
      <c r="W375" s="171"/>
      <c r="X375" s="171"/>
    </row>
    <row r="376" spans="2:24" ht="66" x14ac:dyDescent="0.3">
      <c r="B376" s="96">
        <f t="shared" si="5"/>
        <v>370</v>
      </c>
      <c r="C376" s="227" t="s">
        <v>3683</v>
      </c>
      <c r="D376" s="96" t="s">
        <v>3876</v>
      </c>
      <c r="E376" s="258" t="s">
        <v>3877</v>
      </c>
      <c r="F376" s="275" t="s">
        <v>3878</v>
      </c>
      <c r="G376" s="255">
        <v>15730655</v>
      </c>
      <c r="H376" s="255">
        <v>17160714</v>
      </c>
      <c r="I376" s="255">
        <f>+G376+H376</f>
        <v>32891369</v>
      </c>
      <c r="J376" s="96" t="s">
        <v>20</v>
      </c>
      <c r="K376" s="227" t="s">
        <v>3687</v>
      </c>
      <c r="L376" s="96" t="s">
        <v>12</v>
      </c>
      <c r="M376" s="127" t="s">
        <v>3879</v>
      </c>
      <c r="N376" s="96" t="s">
        <v>11</v>
      </c>
      <c r="O376" s="227" t="s">
        <v>2700</v>
      </c>
      <c r="P376" s="171"/>
      <c r="Q376" s="171"/>
      <c r="R376" s="171"/>
      <c r="S376" s="171"/>
      <c r="T376" s="171"/>
      <c r="U376" s="171"/>
      <c r="V376" s="171"/>
      <c r="W376" s="171"/>
      <c r="X376" s="171"/>
    </row>
    <row r="377" spans="2:24" ht="66" x14ac:dyDescent="0.3">
      <c r="B377" s="96">
        <f t="shared" si="5"/>
        <v>371</v>
      </c>
      <c r="C377" s="227" t="s">
        <v>3683</v>
      </c>
      <c r="D377" s="96" t="s">
        <v>4082</v>
      </c>
      <c r="E377" s="258" t="s">
        <v>4083</v>
      </c>
      <c r="F377" s="275" t="s">
        <v>3984</v>
      </c>
      <c r="G377" s="255">
        <v>10548070</v>
      </c>
      <c r="H377" s="255">
        <v>12657684</v>
      </c>
      <c r="I377" s="255">
        <f>+G377+H377</f>
        <v>23205754</v>
      </c>
      <c r="J377" s="96" t="s">
        <v>20</v>
      </c>
      <c r="K377" s="227" t="s">
        <v>3687</v>
      </c>
      <c r="L377" s="96" t="s">
        <v>12</v>
      </c>
      <c r="M377" s="127" t="s">
        <v>4084</v>
      </c>
      <c r="N377" s="96" t="s">
        <v>11</v>
      </c>
      <c r="O377" s="227" t="s">
        <v>2700</v>
      </c>
      <c r="P377" s="171"/>
      <c r="Q377" s="171"/>
      <c r="R377" s="171"/>
      <c r="S377" s="171"/>
      <c r="T377" s="171"/>
      <c r="U377" s="171"/>
      <c r="V377" s="171"/>
      <c r="W377" s="171"/>
      <c r="X377" s="171"/>
    </row>
    <row r="378" spans="2:24" ht="66" x14ac:dyDescent="0.3">
      <c r="B378" s="96">
        <f t="shared" si="5"/>
        <v>372</v>
      </c>
      <c r="C378" s="227" t="s">
        <v>3683</v>
      </c>
      <c r="D378" s="96" t="s">
        <v>4051</v>
      </c>
      <c r="E378" s="258" t="s">
        <v>4052</v>
      </c>
      <c r="F378" s="275" t="s">
        <v>3984</v>
      </c>
      <c r="G378" s="255">
        <v>11602877</v>
      </c>
      <c r="H378" s="255">
        <v>12657684</v>
      </c>
      <c r="I378" s="255">
        <f>+G378+H378</f>
        <v>24260561</v>
      </c>
      <c r="J378" s="96" t="s">
        <v>20</v>
      </c>
      <c r="K378" s="227" t="s">
        <v>3687</v>
      </c>
      <c r="L378" s="96" t="s">
        <v>12</v>
      </c>
      <c r="M378" s="127" t="s">
        <v>4053</v>
      </c>
      <c r="N378" s="96" t="s">
        <v>11</v>
      </c>
      <c r="O378" s="227" t="s">
        <v>2700</v>
      </c>
      <c r="P378" s="171"/>
      <c r="Q378" s="171"/>
      <c r="R378" s="171"/>
      <c r="S378" s="171"/>
      <c r="T378" s="171"/>
      <c r="U378" s="171"/>
      <c r="V378" s="171"/>
      <c r="W378" s="171"/>
      <c r="X378" s="171"/>
    </row>
    <row r="379" spans="2:24" ht="66" x14ac:dyDescent="0.3">
      <c r="B379" s="96">
        <f t="shared" si="5"/>
        <v>373</v>
      </c>
      <c r="C379" s="227" t="s">
        <v>3683</v>
      </c>
      <c r="D379" s="96" t="s">
        <v>4027</v>
      </c>
      <c r="E379" s="258" t="s">
        <v>4028</v>
      </c>
      <c r="F379" s="275" t="s">
        <v>3767</v>
      </c>
      <c r="G379" s="255">
        <v>11602877</v>
      </c>
      <c r="H379" s="255">
        <v>12657684</v>
      </c>
      <c r="I379" s="255">
        <f>+G379+H379</f>
        <v>24260561</v>
      </c>
      <c r="J379" s="96" t="s">
        <v>20</v>
      </c>
      <c r="K379" s="227" t="s">
        <v>3687</v>
      </c>
      <c r="L379" s="96" t="s">
        <v>12</v>
      </c>
      <c r="M379" s="127" t="s">
        <v>4029</v>
      </c>
      <c r="N379" s="96" t="s">
        <v>11</v>
      </c>
      <c r="O379" s="227" t="s">
        <v>2700</v>
      </c>
      <c r="P379" s="171"/>
      <c r="Q379" s="171"/>
      <c r="R379" s="171"/>
      <c r="S379" s="171"/>
      <c r="T379" s="171"/>
      <c r="U379" s="171"/>
      <c r="V379" s="171"/>
      <c r="W379" s="171"/>
      <c r="X379" s="171"/>
    </row>
    <row r="380" spans="2:24" ht="66" x14ac:dyDescent="0.3">
      <c r="B380" s="96">
        <f t="shared" si="5"/>
        <v>374</v>
      </c>
      <c r="C380" s="227" t="s">
        <v>3683</v>
      </c>
      <c r="D380" s="96" t="s">
        <v>4692</v>
      </c>
      <c r="E380" s="258" t="s">
        <v>4693</v>
      </c>
      <c r="F380" s="275" t="s">
        <v>4694</v>
      </c>
      <c r="G380" s="255">
        <v>8438456</v>
      </c>
      <c r="H380" s="255">
        <v>12657684</v>
      </c>
      <c r="I380" s="255">
        <f>+G380+H380</f>
        <v>21096140</v>
      </c>
      <c r="J380" s="96" t="s">
        <v>20</v>
      </c>
      <c r="K380" s="227" t="s">
        <v>3687</v>
      </c>
      <c r="L380" s="96" t="s">
        <v>12</v>
      </c>
      <c r="M380" s="127" t="s">
        <v>4695</v>
      </c>
      <c r="N380" s="96" t="s">
        <v>11</v>
      </c>
      <c r="O380" s="227" t="s">
        <v>2700</v>
      </c>
      <c r="P380" s="171"/>
      <c r="Q380" s="171"/>
      <c r="R380" s="171"/>
      <c r="S380" s="171"/>
      <c r="T380" s="171"/>
      <c r="U380" s="171"/>
      <c r="V380" s="171"/>
      <c r="W380" s="171"/>
      <c r="X380" s="171"/>
    </row>
    <row r="381" spans="2:24" ht="79.2" x14ac:dyDescent="0.3">
      <c r="B381" s="96">
        <f t="shared" si="5"/>
        <v>375</v>
      </c>
      <c r="C381" s="227" t="s">
        <v>3683</v>
      </c>
      <c r="D381" s="96" t="s">
        <v>3757</v>
      </c>
      <c r="E381" s="258" t="s">
        <v>3758</v>
      </c>
      <c r="F381" s="275" t="s">
        <v>3759</v>
      </c>
      <c r="G381" s="255">
        <v>23429622</v>
      </c>
      <c r="H381" s="255">
        <v>0</v>
      </c>
      <c r="I381" s="255">
        <f>+G381+H381</f>
        <v>23429622</v>
      </c>
      <c r="J381" s="96" t="s">
        <v>20</v>
      </c>
      <c r="K381" s="227" t="s">
        <v>3687</v>
      </c>
      <c r="L381" s="96" t="s">
        <v>12</v>
      </c>
      <c r="M381" s="127" t="s">
        <v>3760</v>
      </c>
      <c r="N381" s="96" t="s">
        <v>11</v>
      </c>
      <c r="O381" s="227" t="s">
        <v>2700</v>
      </c>
      <c r="P381" s="171"/>
      <c r="Q381" s="171"/>
      <c r="R381" s="171"/>
      <c r="S381" s="171"/>
      <c r="T381" s="171"/>
      <c r="U381" s="171"/>
      <c r="V381" s="171"/>
      <c r="W381" s="171"/>
      <c r="X381" s="171"/>
    </row>
    <row r="382" spans="2:24" ht="66" x14ac:dyDescent="0.3">
      <c r="B382" s="96">
        <f t="shared" si="5"/>
        <v>376</v>
      </c>
      <c r="C382" s="227" t="s">
        <v>3683</v>
      </c>
      <c r="D382" s="96" t="s">
        <v>3891</v>
      </c>
      <c r="E382" s="258" t="s">
        <v>3892</v>
      </c>
      <c r="F382" s="275" t="s">
        <v>3861</v>
      </c>
      <c r="G382" s="255">
        <v>41250000</v>
      </c>
      <c r="H382" s="255">
        <v>45000000</v>
      </c>
      <c r="I382" s="255">
        <f>+G382+H382</f>
        <v>86250000</v>
      </c>
      <c r="J382" s="96" t="s">
        <v>20</v>
      </c>
      <c r="K382" s="227" t="s">
        <v>3687</v>
      </c>
      <c r="L382" s="96" t="s">
        <v>12</v>
      </c>
      <c r="M382" s="127" t="s">
        <v>3893</v>
      </c>
      <c r="N382" s="96" t="s">
        <v>11</v>
      </c>
      <c r="O382" s="227" t="s">
        <v>2700</v>
      </c>
      <c r="P382" s="171"/>
      <c r="Q382" s="171"/>
      <c r="R382" s="171"/>
      <c r="S382" s="171"/>
      <c r="T382" s="171"/>
      <c r="U382" s="171"/>
      <c r="V382" s="171"/>
      <c r="W382" s="171"/>
      <c r="X382" s="171"/>
    </row>
    <row r="383" spans="2:24" ht="66" x14ac:dyDescent="0.3">
      <c r="B383" s="96">
        <f t="shared" si="5"/>
        <v>377</v>
      </c>
      <c r="C383" s="227" t="s">
        <v>3683</v>
      </c>
      <c r="D383" s="96" t="s">
        <v>3847</v>
      </c>
      <c r="E383" s="258" t="s">
        <v>3848</v>
      </c>
      <c r="F383" s="275" t="s">
        <v>3849</v>
      </c>
      <c r="G383" s="255">
        <v>40625068</v>
      </c>
      <c r="H383" s="255">
        <v>44318256</v>
      </c>
      <c r="I383" s="255">
        <f>+G383+H383</f>
        <v>84943324</v>
      </c>
      <c r="J383" s="96" t="s">
        <v>20</v>
      </c>
      <c r="K383" s="227" t="s">
        <v>3687</v>
      </c>
      <c r="L383" s="96" t="s">
        <v>12</v>
      </c>
      <c r="M383" s="127" t="s">
        <v>3850</v>
      </c>
      <c r="N383" s="96" t="s">
        <v>11</v>
      </c>
      <c r="O383" s="227" t="s">
        <v>2700</v>
      </c>
      <c r="P383" s="171"/>
      <c r="Q383" s="171"/>
      <c r="R383" s="171"/>
      <c r="S383" s="171"/>
      <c r="T383" s="171"/>
      <c r="U383" s="171"/>
      <c r="V383" s="171"/>
      <c r="W383" s="171"/>
      <c r="X383" s="171"/>
    </row>
    <row r="384" spans="2:24" ht="132" x14ac:dyDescent="0.3">
      <c r="B384" s="96">
        <f t="shared" si="5"/>
        <v>378</v>
      </c>
      <c r="C384" s="227" t="s">
        <v>3683</v>
      </c>
      <c r="D384" s="96" t="s">
        <v>4507</v>
      </c>
      <c r="E384" s="258" t="s">
        <v>4508</v>
      </c>
      <c r="F384" s="275" t="s">
        <v>4509</v>
      </c>
      <c r="G384" s="255">
        <v>12065756</v>
      </c>
      <c r="H384" s="255">
        <v>16087674</v>
      </c>
      <c r="I384" s="255">
        <f>+G384+H384</f>
        <v>28153430</v>
      </c>
      <c r="J384" s="96" t="s">
        <v>20</v>
      </c>
      <c r="K384" s="227" t="s">
        <v>3687</v>
      </c>
      <c r="L384" s="96" t="s">
        <v>12</v>
      </c>
      <c r="M384" s="127" t="s">
        <v>4510</v>
      </c>
      <c r="N384" s="96" t="s">
        <v>11</v>
      </c>
      <c r="O384" s="227" t="s">
        <v>2700</v>
      </c>
      <c r="P384" s="171"/>
      <c r="Q384" s="171"/>
      <c r="R384" s="171"/>
      <c r="S384" s="171"/>
      <c r="T384" s="171"/>
      <c r="U384" s="171"/>
      <c r="V384" s="171"/>
      <c r="W384" s="171"/>
      <c r="X384" s="171"/>
    </row>
    <row r="385" spans="2:24" ht="66" x14ac:dyDescent="0.3">
      <c r="B385" s="96">
        <f t="shared" si="5"/>
        <v>379</v>
      </c>
      <c r="C385" s="227" t="s">
        <v>3683</v>
      </c>
      <c r="D385" s="96" t="s">
        <v>4536</v>
      </c>
      <c r="E385" s="258" t="s">
        <v>4537</v>
      </c>
      <c r="F385" s="275" t="s">
        <v>4184</v>
      </c>
      <c r="G385" s="255">
        <v>33750000</v>
      </c>
      <c r="H385" s="255">
        <v>45000000</v>
      </c>
      <c r="I385" s="255">
        <f>+G385+H385</f>
        <v>78750000</v>
      </c>
      <c r="J385" s="96" t="s">
        <v>20</v>
      </c>
      <c r="K385" s="227" t="s">
        <v>3687</v>
      </c>
      <c r="L385" s="96" t="s">
        <v>12</v>
      </c>
      <c r="M385" s="127" t="s">
        <v>4538</v>
      </c>
      <c r="N385" s="96" t="s">
        <v>11</v>
      </c>
      <c r="O385" s="227" t="s">
        <v>2700</v>
      </c>
      <c r="P385" s="171"/>
      <c r="Q385" s="171"/>
      <c r="R385" s="171"/>
      <c r="S385" s="171"/>
      <c r="T385" s="171"/>
      <c r="U385" s="171"/>
      <c r="V385" s="171"/>
      <c r="W385" s="171"/>
      <c r="X385" s="171"/>
    </row>
    <row r="386" spans="2:24" ht="66" x14ac:dyDescent="0.3">
      <c r="B386" s="96">
        <f t="shared" si="5"/>
        <v>380</v>
      </c>
      <c r="C386" s="227" t="s">
        <v>3683</v>
      </c>
      <c r="D386" s="96" t="s">
        <v>4342</v>
      </c>
      <c r="E386" s="258" t="s">
        <v>4343</v>
      </c>
      <c r="F386" s="275" t="s">
        <v>4344</v>
      </c>
      <c r="G386" s="255">
        <v>14300595</v>
      </c>
      <c r="H386" s="255">
        <v>17160714</v>
      </c>
      <c r="I386" s="255">
        <f>+G386+H386</f>
        <v>31461309</v>
      </c>
      <c r="J386" s="96" t="s">
        <v>20</v>
      </c>
      <c r="K386" s="227" t="s">
        <v>3687</v>
      </c>
      <c r="L386" s="96" t="s">
        <v>12</v>
      </c>
      <c r="M386" s="127" t="s">
        <v>4345</v>
      </c>
      <c r="N386" s="96" t="s">
        <v>11</v>
      </c>
      <c r="O386" s="227" t="s">
        <v>2700</v>
      </c>
      <c r="P386" s="171"/>
      <c r="Q386" s="171"/>
      <c r="R386" s="171"/>
      <c r="S386" s="171"/>
      <c r="T386" s="171"/>
      <c r="U386" s="171"/>
      <c r="V386" s="171"/>
      <c r="W386" s="171"/>
      <c r="X386" s="171"/>
    </row>
    <row r="387" spans="2:24" ht="66" x14ac:dyDescent="0.3">
      <c r="B387" s="96">
        <f t="shared" si="5"/>
        <v>381</v>
      </c>
      <c r="C387" s="227" t="s">
        <v>3683</v>
      </c>
      <c r="D387" s="96" t="s">
        <v>3916</v>
      </c>
      <c r="E387" s="258" t="s">
        <v>3917</v>
      </c>
      <c r="F387" s="275" t="s">
        <v>3918</v>
      </c>
      <c r="G387" s="255">
        <v>11243095</v>
      </c>
      <c r="H387" s="255">
        <v>12265194</v>
      </c>
      <c r="I387" s="255">
        <f>+G387+H387</f>
        <v>23508289</v>
      </c>
      <c r="J387" s="96" t="s">
        <v>20</v>
      </c>
      <c r="K387" s="227" t="s">
        <v>3687</v>
      </c>
      <c r="L387" s="96" t="s">
        <v>12</v>
      </c>
      <c r="M387" s="127" t="s">
        <v>3919</v>
      </c>
      <c r="N387" s="96" t="s">
        <v>11</v>
      </c>
      <c r="O387" s="227" t="s">
        <v>2700</v>
      </c>
      <c r="P387" s="171"/>
      <c r="Q387" s="171"/>
      <c r="R387" s="171"/>
      <c r="S387" s="171"/>
      <c r="T387" s="171"/>
      <c r="U387" s="171"/>
      <c r="V387" s="171"/>
      <c r="W387" s="171"/>
      <c r="X387" s="171"/>
    </row>
    <row r="388" spans="2:24" ht="66" x14ac:dyDescent="0.3">
      <c r="B388" s="96">
        <f t="shared" si="5"/>
        <v>382</v>
      </c>
      <c r="C388" s="227" t="s">
        <v>3683</v>
      </c>
      <c r="D388" s="96" t="s">
        <v>3924</v>
      </c>
      <c r="E388" s="258" t="s">
        <v>3925</v>
      </c>
      <c r="F388" s="275" t="s">
        <v>3926</v>
      </c>
      <c r="G388" s="255">
        <v>14747035</v>
      </c>
      <c r="H388" s="255">
        <v>16087674</v>
      </c>
      <c r="I388" s="255">
        <f>+G388+H388</f>
        <v>30834709</v>
      </c>
      <c r="J388" s="96" t="s">
        <v>20</v>
      </c>
      <c r="K388" s="227" t="s">
        <v>3687</v>
      </c>
      <c r="L388" s="96" t="s">
        <v>12</v>
      </c>
      <c r="M388" s="127" t="s">
        <v>3927</v>
      </c>
      <c r="N388" s="96" t="s">
        <v>11</v>
      </c>
      <c r="O388" s="227" t="s">
        <v>2700</v>
      </c>
      <c r="P388" s="171"/>
      <c r="Q388" s="171"/>
      <c r="R388" s="171"/>
      <c r="S388" s="171"/>
      <c r="T388" s="171"/>
      <c r="U388" s="171"/>
      <c r="V388" s="171"/>
      <c r="W388" s="171"/>
      <c r="X388" s="171"/>
    </row>
    <row r="389" spans="2:24" ht="92.4" x14ac:dyDescent="0.3">
      <c r="B389" s="96">
        <f t="shared" si="5"/>
        <v>383</v>
      </c>
      <c r="C389" s="227" t="s">
        <v>3683</v>
      </c>
      <c r="D389" s="96" t="s">
        <v>3908</v>
      </c>
      <c r="E389" s="258" t="s">
        <v>3909</v>
      </c>
      <c r="F389" s="275" t="s">
        <v>3910</v>
      </c>
      <c r="G389" s="255">
        <v>15730655</v>
      </c>
      <c r="H389" s="255">
        <v>17160714</v>
      </c>
      <c r="I389" s="255">
        <f>+G389+H389</f>
        <v>32891369</v>
      </c>
      <c r="J389" s="96" t="s">
        <v>20</v>
      </c>
      <c r="K389" s="227" t="s">
        <v>3687</v>
      </c>
      <c r="L389" s="96" t="s">
        <v>12</v>
      </c>
      <c r="M389" s="127" t="s">
        <v>3911</v>
      </c>
      <c r="N389" s="96" t="s">
        <v>11</v>
      </c>
      <c r="O389" s="227" t="s">
        <v>2700</v>
      </c>
      <c r="P389" s="171"/>
      <c r="Q389" s="171"/>
      <c r="R389" s="171"/>
      <c r="S389" s="171"/>
      <c r="T389" s="171"/>
      <c r="U389" s="171"/>
      <c r="V389" s="171"/>
      <c r="W389" s="171"/>
      <c r="X389" s="171"/>
    </row>
    <row r="390" spans="2:24" ht="66" x14ac:dyDescent="0.3">
      <c r="B390" s="96">
        <f t="shared" si="5"/>
        <v>384</v>
      </c>
      <c r="C390" s="227" t="s">
        <v>3683</v>
      </c>
      <c r="D390" s="96" t="s">
        <v>3932</v>
      </c>
      <c r="E390" s="258" t="s">
        <v>3933</v>
      </c>
      <c r="F390" s="275" t="s">
        <v>3934</v>
      </c>
      <c r="G390" s="255">
        <v>20627316</v>
      </c>
      <c r="H390" s="255">
        <v>22502526</v>
      </c>
      <c r="I390" s="255">
        <f>+G390+H390</f>
        <v>43129842</v>
      </c>
      <c r="J390" s="96" t="s">
        <v>20</v>
      </c>
      <c r="K390" s="227" t="s">
        <v>3687</v>
      </c>
      <c r="L390" s="96" t="s">
        <v>12</v>
      </c>
      <c r="M390" s="127" t="s">
        <v>3935</v>
      </c>
      <c r="N390" s="96" t="s">
        <v>11</v>
      </c>
      <c r="O390" s="227" t="s">
        <v>2700</v>
      </c>
      <c r="P390" s="171"/>
      <c r="Q390" s="171"/>
      <c r="R390" s="171"/>
      <c r="S390" s="171"/>
      <c r="T390" s="171"/>
      <c r="U390" s="171"/>
      <c r="V390" s="171"/>
      <c r="W390" s="171"/>
      <c r="X390" s="171"/>
    </row>
    <row r="391" spans="2:24" ht="171.6" x14ac:dyDescent="0.3">
      <c r="B391" s="96">
        <f t="shared" si="5"/>
        <v>385</v>
      </c>
      <c r="C391" s="227" t="s">
        <v>3683</v>
      </c>
      <c r="D391" s="96" t="s">
        <v>3904</v>
      </c>
      <c r="E391" s="258" t="s">
        <v>3905</v>
      </c>
      <c r="F391" s="275" t="s">
        <v>3906</v>
      </c>
      <c r="G391" s="255">
        <v>15730655</v>
      </c>
      <c r="H391" s="255">
        <v>14300595</v>
      </c>
      <c r="I391" s="255">
        <f>+G391+H391</f>
        <v>30031250</v>
      </c>
      <c r="J391" s="96" t="s">
        <v>20</v>
      </c>
      <c r="K391" s="227" t="s">
        <v>3687</v>
      </c>
      <c r="L391" s="96" t="s">
        <v>12</v>
      </c>
      <c r="M391" s="127" t="s">
        <v>3907</v>
      </c>
      <c r="N391" s="96" t="s">
        <v>11</v>
      </c>
      <c r="O391" s="227" t="s">
        <v>2700</v>
      </c>
      <c r="P391" s="171"/>
      <c r="Q391" s="171"/>
      <c r="R391" s="171"/>
      <c r="S391" s="171"/>
      <c r="T391" s="171"/>
      <c r="U391" s="171"/>
      <c r="V391" s="171"/>
      <c r="W391" s="171"/>
      <c r="X391" s="171"/>
    </row>
    <row r="392" spans="2:24" ht="79.2" x14ac:dyDescent="0.3">
      <c r="B392" s="96">
        <f t="shared" si="5"/>
        <v>386</v>
      </c>
      <c r="C392" s="227" t="s">
        <v>3683</v>
      </c>
      <c r="D392" s="96" t="s">
        <v>3851</v>
      </c>
      <c r="E392" s="258" t="s">
        <v>3852</v>
      </c>
      <c r="F392" s="275" t="s">
        <v>3853</v>
      </c>
      <c r="G392" s="255">
        <v>16743507</v>
      </c>
      <c r="H392" s="255">
        <v>0</v>
      </c>
      <c r="I392" s="255">
        <f>+G392+H392</f>
        <v>16743507</v>
      </c>
      <c r="J392" s="96" t="s">
        <v>20</v>
      </c>
      <c r="K392" s="227" t="s">
        <v>3687</v>
      </c>
      <c r="L392" s="96" t="s">
        <v>12</v>
      </c>
      <c r="M392" s="127" t="s">
        <v>3854</v>
      </c>
      <c r="N392" s="96" t="s">
        <v>11</v>
      </c>
      <c r="O392" s="227" t="s">
        <v>2700</v>
      </c>
      <c r="P392" s="171"/>
      <c r="Q392" s="171"/>
      <c r="R392" s="171"/>
      <c r="S392" s="171"/>
      <c r="T392" s="171"/>
      <c r="U392" s="171"/>
      <c r="V392" s="171"/>
      <c r="W392" s="171"/>
      <c r="X392" s="171"/>
    </row>
    <row r="393" spans="2:24" ht="66" x14ac:dyDescent="0.3">
      <c r="B393" s="96">
        <f t="shared" ref="B393:B456" si="6">+B392+1</f>
        <v>387</v>
      </c>
      <c r="C393" s="227" t="s">
        <v>3683</v>
      </c>
      <c r="D393" s="96" t="s">
        <v>3928</v>
      </c>
      <c r="E393" s="258" t="s">
        <v>3929</v>
      </c>
      <c r="F393" s="275" t="s">
        <v>3930</v>
      </c>
      <c r="G393" s="255">
        <v>16743496</v>
      </c>
      <c r="H393" s="255">
        <v>18265632</v>
      </c>
      <c r="I393" s="255">
        <f>+G393+H393</f>
        <v>35009128</v>
      </c>
      <c r="J393" s="96" t="s">
        <v>20</v>
      </c>
      <c r="K393" s="227" t="s">
        <v>3687</v>
      </c>
      <c r="L393" s="96" t="s">
        <v>12</v>
      </c>
      <c r="M393" s="127" t="s">
        <v>3931</v>
      </c>
      <c r="N393" s="96" t="s">
        <v>11</v>
      </c>
      <c r="O393" s="227" t="s">
        <v>2700</v>
      </c>
      <c r="P393" s="171"/>
      <c r="Q393" s="171"/>
      <c r="R393" s="171"/>
      <c r="S393" s="171"/>
      <c r="T393" s="171"/>
      <c r="U393" s="171"/>
      <c r="V393" s="171"/>
      <c r="W393" s="171"/>
      <c r="X393" s="171"/>
    </row>
    <row r="394" spans="2:24" ht="66" x14ac:dyDescent="0.3">
      <c r="B394" s="96">
        <f t="shared" si="6"/>
        <v>388</v>
      </c>
      <c r="C394" s="227" t="s">
        <v>3683</v>
      </c>
      <c r="D394" s="96" t="s">
        <v>3944</v>
      </c>
      <c r="E394" s="258" t="s">
        <v>3945</v>
      </c>
      <c r="F394" s="275" t="s">
        <v>3946</v>
      </c>
      <c r="G394" s="255">
        <v>14684599</v>
      </c>
      <c r="H394" s="255">
        <v>16019562</v>
      </c>
      <c r="I394" s="255">
        <f>+G394+H394</f>
        <v>30704161</v>
      </c>
      <c r="J394" s="96" t="s">
        <v>20</v>
      </c>
      <c r="K394" s="227" t="s">
        <v>3687</v>
      </c>
      <c r="L394" s="96" t="s">
        <v>12</v>
      </c>
      <c r="M394" s="127" t="s">
        <v>3947</v>
      </c>
      <c r="N394" s="96" t="s">
        <v>11</v>
      </c>
      <c r="O394" s="227" t="s">
        <v>2700</v>
      </c>
      <c r="P394" s="171"/>
      <c r="Q394" s="171"/>
      <c r="R394" s="171"/>
      <c r="S394" s="171"/>
      <c r="T394" s="171"/>
      <c r="U394" s="171"/>
      <c r="V394" s="171"/>
      <c r="W394" s="171"/>
      <c r="X394" s="171"/>
    </row>
    <row r="395" spans="2:24" ht="66" x14ac:dyDescent="0.3">
      <c r="B395" s="96">
        <f t="shared" si="6"/>
        <v>389</v>
      </c>
      <c r="C395" s="227" t="s">
        <v>3683</v>
      </c>
      <c r="D395" s="96" t="s">
        <v>3912</v>
      </c>
      <c r="E395" s="258" t="s">
        <v>3913</v>
      </c>
      <c r="F395" s="275" t="s">
        <v>3914</v>
      </c>
      <c r="G395" s="255">
        <v>46335856</v>
      </c>
      <c r="H395" s="255">
        <v>43302000</v>
      </c>
      <c r="I395" s="255">
        <f>+G395+H395</f>
        <v>89637856</v>
      </c>
      <c r="J395" s="96" t="s">
        <v>20</v>
      </c>
      <c r="K395" s="227" t="s">
        <v>3687</v>
      </c>
      <c r="L395" s="96" t="s">
        <v>12</v>
      </c>
      <c r="M395" s="127" t="s">
        <v>3915</v>
      </c>
      <c r="N395" s="96" t="s">
        <v>11</v>
      </c>
      <c r="O395" s="227" t="s">
        <v>2700</v>
      </c>
      <c r="P395" s="171"/>
      <c r="Q395" s="171"/>
      <c r="R395" s="171"/>
      <c r="S395" s="171"/>
      <c r="T395" s="171"/>
      <c r="U395" s="171"/>
      <c r="V395" s="171"/>
      <c r="W395" s="171"/>
      <c r="X395" s="171"/>
    </row>
    <row r="396" spans="2:24" ht="66" x14ac:dyDescent="0.3">
      <c r="B396" s="96">
        <f t="shared" si="6"/>
        <v>390</v>
      </c>
      <c r="C396" s="227" t="s">
        <v>3683</v>
      </c>
      <c r="D396" s="96" t="s">
        <v>4178</v>
      </c>
      <c r="E396" s="258" t="s">
        <v>4179</v>
      </c>
      <c r="F396" s="275" t="s">
        <v>4180</v>
      </c>
      <c r="G396" s="255">
        <v>29526655</v>
      </c>
      <c r="H396" s="255">
        <v>35431986</v>
      </c>
      <c r="I396" s="255">
        <f>+G396+H396</f>
        <v>64958641</v>
      </c>
      <c r="J396" s="96" t="s">
        <v>20</v>
      </c>
      <c r="K396" s="227" t="s">
        <v>3687</v>
      </c>
      <c r="L396" s="96" t="s">
        <v>12</v>
      </c>
      <c r="M396" s="127" t="s">
        <v>4181</v>
      </c>
      <c r="N396" s="96" t="s">
        <v>11</v>
      </c>
      <c r="O396" s="227" t="s">
        <v>2700</v>
      </c>
      <c r="P396" s="171"/>
      <c r="Q396" s="171"/>
      <c r="R396" s="171"/>
      <c r="S396" s="171"/>
      <c r="T396" s="171"/>
      <c r="U396" s="171"/>
      <c r="V396" s="171"/>
      <c r="W396" s="171"/>
      <c r="X396" s="171"/>
    </row>
    <row r="397" spans="2:24" ht="66" x14ac:dyDescent="0.3">
      <c r="B397" s="96">
        <f t="shared" si="6"/>
        <v>391</v>
      </c>
      <c r="C397" s="227" t="s">
        <v>3683</v>
      </c>
      <c r="D397" s="96" t="s">
        <v>4160</v>
      </c>
      <c r="E397" s="258" t="s">
        <v>4161</v>
      </c>
      <c r="F397" s="275" t="s">
        <v>4162</v>
      </c>
      <c r="G397" s="255">
        <v>15227720</v>
      </c>
      <c r="H397" s="255">
        <v>18273264</v>
      </c>
      <c r="I397" s="255">
        <f>+G397+H397</f>
        <v>33500984</v>
      </c>
      <c r="J397" s="96" t="s">
        <v>20</v>
      </c>
      <c r="K397" s="227" t="s">
        <v>3687</v>
      </c>
      <c r="L397" s="96" t="s">
        <v>12</v>
      </c>
      <c r="M397" s="127" t="s">
        <v>4163</v>
      </c>
      <c r="N397" s="96" t="s">
        <v>11</v>
      </c>
      <c r="O397" s="227" t="s">
        <v>2700</v>
      </c>
      <c r="P397" s="171"/>
      <c r="Q397" s="171"/>
      <c r="R397" s="171"/>
      <c r="S397" s="171"/>
      <c r="T397" s="171"/>
      <c r="U397" s="171"/>
      <c r="V397" s="171"/>
      <c r="W397" s="171"/>
      <c r="X397" s="171"/>
    </row>
    <row r="398" spans="2:24" ht="66" x14ac:dyDescent="0.3">
      <c r="B398" s="96">
        <f t="shared" si="6"/>
        <v>392</v>
      </c>
      <c r="C398" s="227" t="s">
        <v>3683</v>
      </c>
      <c r="D398" s="96" t="s">
        <v>4511</v>
      </c>
      <c r="E398" s="258" t="s">
        <v>4512</v>
      </c>
      <c r="F398" s="275" t="s">
        <v>3793</v>
      </c>
      <c r="G398" s="255">
        <v>9493263</v>
      </c>
      <c r="H398" s="255">
        <v>12657684</v>
      </c>
      <c r="I398" s="255">
        <f>+G398+H398</f>
        <v>22150947</v>
      </c>
      <c r="J398" s="96" t="s">
        <v>20</v>
      </c>
      <c r="K398" s="227" t="s">
        <v>3687</v>
      </c>
      <c r="L398" s="96" t="s">
        <v>12</v>
      </c>
      <c r="M398" s="127" t="s">
        <v>4513</v>
      </c>
      <c r="N398" s="96" t="s">
        <v>11</v>
      </c>
      <c r="O398" s="227" t="s">
        <v>2700</v>
      </c>
      <c r="P398" s="171"/>
      <c r="Q398" s="171"/>
      <c r="R398" s="171"/>
      <c r="S398" s="171"/>
      <c r="T398" s="171"/>
      <c r="U398" s="171"/>
      <c r="V398" s="171"/>
      <c r="W398" s="171"/>
      <c r="X398" s="171"/>
    </row>
    <row r="399" spans="2:24" ht="66" x14ac:dyDescent="0.3">
      <c r="B399" s="96">
        <f t="shared" si="6"/>
        <v>393</v>
      </c>
      <c r="C399" s="227" t="s">
        <v>3683</v>
      </c>
      <c r="D399" s="96" t="s">
        <v>3749</v>
      </c>
      <c r="E399" s="258" t="s">
        <v>3750</v>
      </c>
      <c r="F399" s="275" t="s">
        <v>3751</v>
      </c>
      <c r="G399" s="255">
        <v>33347838</v>
      </c>
      <c r="H399" s="255">
        <v>33347838</v>
      </c>
      <c r="I399" s="255">
        <f>+G399+H399</f>
        <v>66695676</v>
      </c>
      <c r="J399" s="96" t="s">
        <v>20</v>
      </c>
      <c r="K399" s="227" t="s">
        <v>3687</v>
      </c>
      <c r="L399" s="96" t="s">
        <v>12</v>
      </c>
      <c r="M399" s="127" t="s">
        <v>3752</v>
      </c>
      <c r="N399" s="96" t="s">
        <v>11</v>
      </c>
      <c r="O399" s="227" t="s">
        <v>2700</v>
      </c>
      <c r="P399" s="171"/>
      <c r="Q399" s="171"/>
      <c r="R399" s="171"/>
      <c r="S399" s="171"/>
      <c r="T399" s="171"/>
      <c r="U399" s="171"/>
      <c r="V399" s="171"/>
      <c r="W399" s="171"/>
      <c r="X399" s="171"/>
    </row>
    <row r="400" spans="2:24" ht="66" x14ac:dyDescent="0.3">
      <c r="B400" s="96">
        <f t="shared" si="6"/>
        <v>394</v>
      </c>
      <c r="C400" s="227" t="s">
        <v>3683</v>
      </c>
      <c r="D400" s="96" t="s">
        <v>3955</v>
      </c>
      <c r="E400" s="258" t="s">
        <v>3956</v>
      </c>
      <c r="F400" s="275" t="s">
        <v>3751</v>
      </c>
      <c r="G400" s="255">
        <v>24750000</v>
      </c>
      <c r="H400" s="255">
        <v>27000000</v>
      </c>
      <c r="I400" s="255">
        <f>+G400+H400</f>
        <v>51750000</v>
      </c>
      <c r="J400" s="96" t="s">
        <v>20</v>
      </c>
      <c r="K400" s="227" t="s">
        <v>3687</v>
      </c>
      <c r="L400" s="96" t="s">
        <v>12</v>
      </c>
      <c r="M400" s="127" t="s">
        <v>3957</v>
      </c>
      <c r="N400" s="96" t="s">
        <v>11</v>
      </c>
      <c r="O400" s="227" t="s">
        <v>2700</v>
      </c>
      <c r="P400" s="171"/>
      <c r="Q400" s="171"/>
      <c r="R400" s="171"/>
      <c r="S400" s="171"/>
      <c r="T400" s="171"/>
      <c r="U400" s="171"/>
      <c r="V400" s="171"/>
      <c r="W400" s="171"/>
      <c r="X400" s="171"/>
    </row>
    <row r="401" spans="2:24" ht="66" x14ac:dyDescent="0.3">
      <c r="B401" s="96">
        <f t="shared" si="6"/>
        <v>395</v>
      </c>
      <c r="C401" s="227" t="s">
        <v>3683</v>
      </c>
      <c r="D401" s="96" t="s">
        <v>3831</v>
      </c>
      <c r="E401" s="258" t="s">
        <v>3832</v>
      </c>
      <c r="F401" s="275" t="s">
        <v>3833</v>
      </c>
      <c r="G401" s="255">
        <v>33347838</v>
      </c>
      <c r="H401" s="255">
        <v>33347838</v>
      </c>
      <c r="I401" s="255">
        <f>+G401+H401</f>
        <v>66695676</v>
      </c>
      <c r="J401" s="96" t="s">
        <v>20</v>
      </c>
      <c r="K401" s="227" t="s">
        <v>3687</v>
      </c>
      <c r="L401" s="96" t="s">
        <v>12</v>
      </c>
      <c r="M401" s="127" t="s">
        <v>3834</v>
      </c>
      <c r="N401" s="96" t="s">
        <v>11</v>
      </c>
      <c r="O401" s="227" t="s">
        <v>2700</v>
      </c>
      <c r="P401" s="171"/>
      <c r="Q401" s="171"/>
      <c r="R401" s="171"/>
      <c r="S401" s="171"/>
      <c r="T401" s="171"/>
      <c r="U401" s="171"/>
      <c r="V401" s="171"/>
      <c r="W401" s="171"/>
      <c r="X401" s="171"/>
    </row>
    <row r="402" spans="2:24" ht="66" x14ac:dyDescent="0.3">
      <c r="B402" s="96">
        <f t="shared" si="6"/>
        <v>396</v>
      </c>
      <c r="C402" s="227" t="s">
        <v>3683</v>
      </c>
      <c r="D402" s="96" t="s">
        <v>3969</v>
      </c>
      <c r="E402" s="258" t="s">
        <v>3970</v>
      </c>
      <c r="F402" s="275" t="s">
        <v>3833</v>
      </c>
      <c r="G402" s="255">
        <v>15730655</v>
      </c>
      <c r="H402" s="255">
        <v>17160714</v>
      </c>
      <c r="I402" s="255">
        <f>+G402+H402</f>
        <v>32891369</v>
      </c>
      <c r="J402" s="96" t="s">
        <v>20</v>
      </c>
      <c r="K402" s="227" t="s">
        <v>3687</v>
      </c>
      <c r="L402" s="96" t="s">
        <v>12</v>
      </c>
      <c r="M402" s="127" t="s">
        <v>3971</v>
      </c>
      <c r="N402" s="96" t="s">
        <v>11</v>
      </c>
      <c r="O402" s="227" t="s">
        <v>2700</v>
      </c>
      <c r="P402" s="171"/>
      <c r="Q402" s="171"/>
      <c r="R402" s="171"/>
      <c r="S402" s="171"/>
      <c r="T402" s="171"/>
      <c r="U402" s="171"/>
      <c r="V402" s="171"/>
      <c r="W402" s="171"/>
      <c r="X402" s="171"/>
    </row>
    <row r="403" spans="2:24" ht="79.2" x14ac:dyDescent="0.3">
      <c r="B403" s="96">
        <f t="shared" si="6"/>
        <v>397</v>
      </c>
      <c r="C403" s="227" t="s">
        <v>3683</v>
      </c>
      <c r="D403" s="96" t="s">
        <v>4072</v>
      </c>
      <c r="E403" s="258" t="s">
        <v>4075</v>
      </c>
      <c r="F403" s="275" t="s">
        <v>4076</v>
      </c>
      <c r="G403" s="255">
        <v>30893500</v>
      </c>
      <c r="H403" s="255">
        <v>33702000</v>
      </c>
      <c r="I403" s="255">
        <f>+G403+H403</f>
        <v>64595500</v>
      </c>
      <c r="J403" s="96" t="s">
        <v>20</v>
      </c>
      <c r="K403" s="227" t="s">
        <v>3687</v>
      </c>
      <c r="L403" s="96" t="s">
        <v>12</v>
      </c>
      <c r="M403" s="127" t="s">
        <v>4077</v>
      </c>
      <c r="N403" s="96" t="s">
        <v>11</v>
      </c>
      <c r="O403" s="227" t="s">
        <v>2700</v>
      </c>
      <c r="P403" s="171"/>
      <c r="Q403" s="171"/>
      <c r="R403" s="171"/>
      <c r="S403" s="171"/>
      <c r="T403" s="171"/>
      <c r="U403" s="171"/>
      <c r="V403" s="171"/>
      <c r="W403" s="171"/>
      <c r="X403" s="171"/>
    </row>
    <row r="404" spans="2:24" ht="66" x14ac:dyDescent="0.3">
      <c r="B404" s="96">
        <f t="shared" si="6"/>
        <v>398</v>
      </c>
      <c r="C404" s="227" t="s">
        <v>3683</v>
      </c>
      <c r="D404" s="96" t="s">
        <v>4526</v>
      </c>
      <c r="E404" s="258" t="s">
        <v>4527</v>
      </c>
      <c r="F404" s="275" t="s">
        <v>4528</v>
      </c>
      <c r="G404" s="255">
        <v>12271523</v>
      </c>
      <c r="H404" s="255">
        <v>13635025</v>
      </c>
      <c r="I404" s="255">
        <f>+G404+H404</f>
        <v>25906548</v>
      </c>
      <c r="J404" s="96" t="s">
        <v>20</v>
      </c>
      <c r="K404" s="227" t="s">
        <v>3687</v>
      </c>
      <c r="L404" s="96" t="s">
        <v>12</v>
      </c>
      <c r="M404" s="127" t="s">
        <v>4529</v>
      </c>
      <c r="N404" s="96" t="s">
        <v>11</v>
      </c>
      <c r="O404" s="227" t="s">
        <v>2700</v>
      </c>
      <c r="P404" s="171"/>
      <c r="Q404" s="171"/>
      <c r="R404" s="171"/>
      <c r="S404" s="171"/>
      <c r="T404" s="171"/>
      <c r="U404" s="171"/>
      <c r="V404" s="171"/>
      <c r="W404" s="171"/>
      <c r="X404" s="171"/>
    </row>
    <row r="405" spans="2:24" ht="66" x14ac:dyDescent="0.3">
      <c r="B405" s="96">
        <f t="shared" si="6"/>
        <v>399</v>
      </c>
      <c r="C405" s="227" t="s">
        <v>3683</v>
      </c>
      <c r="D405" s="96" t="s">
        <v>3784</v>
      </c>
      <c r="E405" s="258" t="s">
        <v>3785</v>
      </c>
      <c r="F405" s="275" t="s">
        <v>3751</v>
      </c>
      <c r="G405" s="255">
        <v>17160714</v>
      </c>
      <c r="H405" s="255">
        <v>17160714</v>
      </c>
      <c r="I405" s="255">
        <f>+G405+H405</f>
        <v>34321428</v>
      </c>
      <c r="J405" s="96" t="s">
        <v>20</v>
      </c>
      <c r="K405" s="227" t="s">
        <v>3687</v>
      </c>
      <c r="L405" s="96" t="s">
        <v>12</v>
      </c>
      <c r="M405" s="127" t="s">
        <v>3786</v>
      </c>
      <c r="N405" s="96" t="s">
        <v>11</v>
      </c>
      <c r="O405" s="227" t="s">
        <v>2700</v>
      </c>
      <c r="P405" s="171"/>
      <c r="Q405" s="171"/>
      <c r="R405" s="171"/>
      <c r="S405" s="171"/>
      <c r="T405" s="171"/>
      <c r="U405" s="171"/>
      <c r="V405" s="171"/>
      <c r="W405" s="171"/>
      <c r="X405" s="171"/>
    </row>
    <row r="406" spans="2:24" ht="105.6" x14ac:dyDescent="0.3">
      <c r="B406" s="96">
        <f t="shared" si="6"/>
        <v>400</v>
      </c>
      <c r="C406" s="227" t="s">
        <v>3683</v>
      </c>
      <c r="D406" s="96" t="s">
        <v>4749</v>
      </c>
      <c r="E406" s="258" t="s">
        <v>4750</v>
      </c>
      <c r="F406" s="275" t="s">
        <v>4751</v>
      </c>
      <c r="G406" s="255">
        <v>22000000</v>
      </c>
      <c r="H406" s="255">
        <v>27500000</v>
      </c>
      <c r="I406" s="255">
        <f>+G406+H406</f>
        <v>49500000</v>
      </c>
      <c r="J406" s="96" t="s">
        <v>20</v>
      </c>
      <c r="K406" s="227" t="s">
        <v>3687</v>
      </c>
      <c r="L406" s="96" t="s">
        <v>12</v>
      </c>
      <c r="M406" s="127" t="s">
        <v>4752</v>
      </c>
      <c r="N406" s="96" t="s">
        <v>11</v>
      </c>
      <c r="O406" s="227" t="s">
        <v>2700</v>
      </c>
      <c r="P406" s="171"/>
      <c r="Q406" s="171"/>
      <c r="R406" s="171"/>
      <c r="S406" s="171"/>
      <c r="T406" s="171"/>
      <c r="U406" s="171"/>
      <c r="V406" s="171"/>
      <c r="W406" s="171"/>
      <c r="X406" s="171"/>
    </row>
    <row r="407" spans="2:24" ht="66" x14ac:dyDescent="0.3">
      <c r="B407" s="96">
        <f t="shared" si="6"/>
        <v>401</v>
      </c>
      <c r="C407" s="227" t="s">
        <v>3683</v>
      </c>
      <c r="D407" s="96" t="s">
        <v>4710</v>
      </c>
      <c r="E407" s="258" t="s">
        <v>4711</v>
      </c>
      <c r="F407" s="275" t="s">
        <v>4712</v>
      </c>
      <c r="G407" s="255">
        <v>12684088</v>
      </c>
      <c r="H407" s="255">
        <v>19026132</v>
      </c>
      <c r="I407" s="255">
        <f>+G407+H407</f>
        <v>31710220</v>
      </c>
      <c r="J407" s="96" t="s">
        <v>20</v>
      </c>
      <c r="K407" s="227" t="s">
        <v>3687</v>
      </c>
      <c r="L407" s="96" t="s">
        <v>12</v>
      </c>
      <c r="M407" s="127" t="s">
        <v>4713</v>
      </c>
      <c r="N407" s="96" t="s">
        <v>11</v>
      </c>
      <c r="O407" s="227" t="s">
        <v>2700</v>
      </c>
      <c r="P407" s="171"/>
      <c r="Q407" s="171"/>
      <c r="R407" s="171"/>
      <c r="S407" s="171"/>
      <c r="T407" s="171"/>
      <c r="U407" s="171"/>
      <c r="V407" s="171"/>
      <c r="W407" s="171"/>
      <c r="X407" s="171"/>
    </row>
    <row r="408" spans="2:24" ht="66" x14ac:dyDescent="0.3">
      <c r="B408" s="96">
        <f t="shared" si="6"/>
        <v>402</v>
      </c>
      <c r="C408" s="227" t="s">
        <v>3683</v>
      </c>
      <c r="D408" s="96" t="s">
        <v>4103</v>
      </c>
      <c r="E408" s="258" t="s">
        <v>4104</v>
      </c>
      <c r="F408" s="275" t="s">
        <v>4105</v>
      </c>
      <c r="G408" s="255">
        <v>15221370</v>
      </c>
      <c r="H408" s="255">
        <v>18265644</v>
      </c>
      <c r="I408" s="255">
        <f>+G408+H408</f>
        <v>33487014</v>
      </c>
      <c r="J408" s="96" t="s">
        <v>20</v>
      </c>
      <c r="K408" s="227" t="s">
        <v>3687</v>
      </c>
      <c r="L408" s="96" t="s">
        <v>12</v>
      </c>
      <c r="M408" s="127" t="s">
        <v>4106</v>
      </c>
      <c r="N408" s="96" t="s">
        <v>11</v>
      </c>
      <c r="O408" s="227" t="s">
        <v>2700</v>
      </c>
      <c r="P408" s="171"/>
      <c r="Q408" s="171"/>
      <c r="R408" s="171"/>
      <c r="S408" s="171"/>
      <c r="T408" s="171"/>
      <c r="U408" s="171"/>
      <c r="V408" s="171"/>
      <c r="W408" s="171"/>
      <c r="X408" s="171"/>
    </row>
    <row r="409" spans="2:24" ht="66" x14ac:dyDescent="0.3">
      <c r="B409" s="96">
        <f t="shared" si="6"/>
        <v>403</v>
      </c>
      <c r="C409" s="227" t="s">
        <v>3683</v>
      </c>
      <c r="D409" s="96" t="s">
        <v>3994</v>
      </c>
      <c r="E409" s="258" t="s">
        <v>3995</v>
      </c>
      <c r="F409" s="275" t="s">
        <v>3996</v>
      </c>
      <c r="G409" s="255">
        <v>30568852</v>
      </c>
      <c r="H409" s="255">
        <v>27789865</v>
      </c>
      <c r="I409" s="255">
        <f>+G409+H409</f>
        <v>58358717</v>
      </c>
      <c r="J409" s="96" t="s">
        <v>20</v>
      </c>
      <c r="K409" s="227" t="s">
        <v>3687</v>
      </c>
      <c r="L409" s="96" t="s">
        <v>12</v>
      </c>
      <c r="M409" s="127" t="s">
        <v>3997</v>
      </c>
      <c r="N409" s="96" t="s">
        <v>11</v>
      </c>
      <c r="O409" s="227" t="s">
        <v>2700</v>
      </c>
      <c r="P409" s="171"/>
      <c r="Q409" s="171"/>
      <c r="R409" s="171"/>
      <c r="S409" s="171"/>
      <c r="T409" s="171"/>
      <c r="U409" s="171"/>
      <c r="V409" s="171"/>
      <c r="W409" s="171"/>
      <c r="X409" s="171"/>
    </row>
    <row r="410" spans="2:24" ht="66" x14ac:dyDescent="0.3">
      <c r="B410" s="96">
        <f t="shared" si="6"/>
        <v>404</v>
      </c>
      <c r="C410" s="227" t="s">
        <v>3683</v>
      </c>
      <c r="D410" s="96" t="s">
        <v>4095</v>
      </c>
      <c r="E410" s="258" t="s">
        <v>4096</v>
      </c>
      <c r="F410" s="275" t="s">
        <v>4097</v>
      </c>
      <c r="G410" s="255">
        <v>30483000</v>
      </c>
      <c r="H410" s="255">
        <v>36579600</v>
      </c>
      <c r="I410" s="255">
        <f>+G410+H410</f>
        <v>67062600</v>
      </c>
      <c r="J410" s="96" t="s">
        <v>20</v>
      </c>
      <c r="K410" s="227" t="s">
        <v>3687</v>
      </c>
      <c r="L410" s="96" t="s">
        <v>12</v>
      </c>
      <c r="M410" s="127" t="s">
        <v>4098</v>
      </c>
      <c r="N410" s="96" t="s">
        <v>11</v>
      </c>
      <c r="O410" s="227" t="s">
        <v>2700</v>
      </c>
      <c r="P410" s="171"/>
      <c r="Q410" s="171"/>
      <c r="R410" s="171"/>
      <c r="S410" s="171"/>
      <c r="T410" s="171"/>
      <c r="U410" s="171"/>
      <c r="V410" s="171"/>
      <c r="W410" s="171"/>
      <c r="X410" s="171"/>
    </row>
    <row r="411" spans="2:24" ht="66" x14ac:dyDescent="0.3">
      <c r="B411" s="96">
        <f t="shared" si="6"/>
        <v>405</v>
      </c>
      <c r="C411" s="227" t="s">
        <v>3683</v>
      </c>
      <c r="D411" s="96" t="s">
        <v>3765</v>
      </c>
      <c r="E411" s="258" t="s">
        <v>3766</v>
      </c>
      <c r="F411" s="275" t="s">
        <v>3767</v>
      </c>
      <c r="G411" s="255">
        <v>12657684</v>
      </c>
      <c r="H411" s="255">
        <v>12657684</v>
      </c>
      <c r="I411" s="255">
        <f>+G411+H411</f>
        <v>25315368</v>
      </c>
      <c r="J411" s="96" t="s">
        <v>20</v>
      </c>
      <c r="K411" s="227" t="s">
        <v>3687</v>
      </c>
      <c r="L411" s="96" t="s">
        <v>12</v>
      </c>
      <c r="M411" s="127" t="s">
        <v>3768</v>
      </c>
      <c r="N411" s="96" t="s">
        <v>11</v>
      </c>
      <c r="O411" s="227" t="s">
        <v>2700</v>
      </c>
      <c r="P411" s="171"/>
      <c r="Q411" s="171"/>
      <c r="R411" s="171"/>
      <c r="S411" s="171"/>
      <c r="T411" s="171"/>
      <c r="U411" s="171"/>
      <c r="V411" s="171"/>
      <c r="W411" s="171"/>
      <c r="X411" s="171"/>
    </row>
    <row r="412" spans="2:24" ht="66" x14ac:dyDescent="0.3">
      <c r="B412" s="96">
        <f t="shared" si="6"/>
        <v>406</v>
      </c>
      <c r="C412" s="227" t="s">
        <v>3683</v>
      </c>
      <c r="D412" s="96" t="s">
        <v>4111</v>
      </c>
      <c r="E412" s="258" t="s">
        <v>4112</v>
      </c>
      <c r="F412" s="275" t="s">
        <v>4093</v>
      </c>
      <c r="G412" s="255">
        <v>15221370</v>
      </c>
      <c r="H412" s="255">
        <v>18265644</v>
      </c>
      <c r="I412" s="255">
        <f>+G412+H412</f>
        <v>33487014</v>
      </c>
      <c r="J412" s="96" t="s">
        <v>20</v>
      </c>
      <c r="K412" s="227" t="s">
        <v>3687</v>
      </c>
      <c r="L412" s="96" t="s">
        <v>12</v>
      </c>
      <c r="M412" s="127" t="s">
        <v>4113</v>
      </c>
      <c r="N412" s="96" t="s">
        <v>11</v>
      </c>
      <c r="O412" s="227" t="s">
        <v>2700</v>
      </c>
      <c r="P412" s="171"/>
      <c r="Q412" s="171"/>
      <c r="R412" s="171"/>
      <c r="S412" s="171"/>
      <c r="T412" s="171"/>
      <c r="U412" s="171"/>
      <c r="V412" s="171"/>
      <c r="W412" s="171"/>
      <c r="X412" s="171"/>
    </row>
    <row r="413" spans="2:24" ht="66" x14ac:dyDescent="0.3">
      <c r="B413" s="96">
        <f t="shared" si="6"/>
        <v>407</v>
      </c>
      <c r="C413" s="227" t="s">
        <v>3683</v>
      </c>
      <c r="D413" s="96" t="s">
        <v>3787</v>
      </c>
      <c r="E413" s="258" t="s">
        <v>3788</v>
      </c>
      <c r="F413" s="275" t="s">
        <v>3789</v>
      </c>
      <c r="G413" s="255">
        <v>27000000</v>
      </c>
      <c r="H413" s="255">
        <v>27000000</v>
      </c>
      <c r="I413" s="255">
        <f>+G413+H413</f>
        <v>54000000</v>
      </c>
      <c r="J413" s="96" t="s">
        <v>20</v>
      </c>
      <c r="K413" s="227" t="s">
        <v>3687</v>
      </c>
      <c r="L413" s="96" t="s">
        <v>12</v>
      </c>
      <c r="M413" s="127" t="s">
        <v>3790</v>
      </c>
      <c r="N413" s="96" t="s">
        <v>11</v>
      </c>
      <c r="O413" s="227" t="s">
        <v>2700</v>
      </c>
      <c r="P413" s="171"/>
      <c r="Q413" s="171"/>
      <c r="R413" s="171"/>
      <c r="S413" s="171"/>
      <c r="T413" s="171"/>
      <c r="U413" s="171"/>
      <c r="V413" s="171"/>
      <c r="W413" s="171"/>
      <c r="X413" s="171"/>
    </row>
    <row r="414" spans="2:24" ht="66" x14ac:dyDescent="0.3">
      <c r="B414" s="96">
        <f t="shared" si="6"/>
        <v>408</v>
      </c>
      <c r="C414" s="227" t="s">
        <v>3683</v>
      </c>
      <c r="D414" s="96" t="s">
        <v>4024</v>
      </c>
      <c r="E414" s="258" t="s">
        <v>4025</v>
      </c>
      <c r="F414" s="275" t="s">
        <v>3988</v>
      </c>
      <c r="G414" s="255">
        <v>14747035</v>
      </c>
      <c r="H414" s="255">
        <v>16087674</v>
      </c>
      <c r="I414" s="255">
        <f>+G414+H414</f>
        <v>30834709</v>
      </c>
      <c r="J414" s="96" t="s">
        <v>20</v>
      </c>
      <c r="K414" s="227" t="s">
        <v>3687</v>
      </c>
      <c r="L414" s="96" t="s">
        <v>12</v>
      </c>
      <c r="M414" s="127" t="s">
        <v>4026</v>
      </c>
      <c r="N414" s="96" t="s">
        <v>11</v>
      </c>
      <c r="O414" s="227" t="s">
        <v>2700</v>
      </c>
      <c r="P414" s="171"/>
      <c r="Q414" s="171"/>
      <c r="R414" s="171"/>
      <c r="S414" s="171"/>
      <c r="T414" s="171"/>
      <c r="U414" s="171"/>
      <c r="V414" s="171"/>
      <c r="W414" s="171"/>
      <c r="X414" s="171"/>
    </row>
    <row r="415" spans="2:24" ht="66" x14ac:dyDescent="0.3">
      <c r="B415" s="96">
        <f t="shared" si="6"/>
        <v>409</v>
      </c>
      <c r="C415" s="227" t="s">
        <v>3683</v>
      </c>
      <c r="D415" s="96" t="s">
        <v>3835</v>
      </c>
      <c r="E415" s="258" t="s">
        <v>3836</v>
      </c>
      <c r="F415" s="275" t="s">
        <v>3837</v>
      </c>
      <c r="G415" s="255">
        <v>18265644</v>
      </c>
      <c r="H415" s="255">
        <v>18265644</v>
      </c>
      <c r="I415" s="255">
        <f>+G415+H415</f>
        <v>36531288</v>
      </c>
      <c r="J415" s="96" t="s">
        <v>20</v>
      </c>
      <c r="K415" s="227" t="s">
        <v>3687</v>
      </c>
      <c r="L415" s="96" t="s">
        <v>12</v>
      </c>
      <c r="M415" s="127" t="s">
        <v>3838</v>
      </c>
      <c r="N415" s="96" t="s">
        <v>11</v>
      </c>
      <c r="O415" s="227" t="s">
        <v>2700</v>
      </c>
      <c r="P415" s="171"/>
      <c r="Q415" s="171"/>
      <c r="R415" s="171"/>
      <c r="S415" s="171"/>
      <c r="T415" s="171"/>
      <c r="U415" s="171"/>
      <c r="V415" s="171"/>
      <c r="W415" s="171"/>
      <c r="X415" s="171"/>
    </row>
    <row r="416" spans="2:24" ht="66" x14ac:dyDescent="0.3">
      <c r="B416" s="96">
        <f t="shared" si="6"/>
        <v>410</v>
      </c>
      <c r="C416" s="227" t="s">
        <v>3683</v>
      </c>
      <c r="D416" s="96" t="s">
        <v>4843</v>
      </c>
      <c r="E416" s="258" t="s">
        <v>4844</v>
      </c>
      <c r="F416" s="275" t="s">
        <v>4845</v>
      </c>
      <c r="G416" s="255">
        <v>7927555</v>
      </c>
      <c r="H416" s="255">
        <v>15855110</v>
      </c>
      <c r="I416" s="255">
        <f>+G416+H416</f>
        <v>23782665</v>
      </c>
      <c r="J416" s="96" t="s">
        <v>20</v>
      </c>
      <c r="K416" s="227" t="s">
        <v>4818</v>
      </c>
      <c r="L416" s="96" t="s">
        <v>12</v>
      </c>
      <c r="M416" s="127" t="s">
        <v>4846</v>
      </c>
      <c r="N416" s="96" t="s">
        <v>11</v>
      </c>
      <c r="O416" s="227" t="s">
        <v>2700</v>
      </c>
      <c r="P416" s="171"/>
      <c r="Q416" s="171"/>
      <c r="R416" s="171"/>
      <c r="S416" s="171"/>
      <c r="T416" s="171"/>
      <c r="U416" s="171"/>
      <c r="V416" s="171"/>
      <c r="W416" s="171"/>
      <c r="X416" s="171"/>
    </row>
    <row r="417" spans="2:24" ht="66" x14ac:dyDescent="0.3">
      <c r="B417" s="96">
        <f t="shared" si="6"/>
        <v>411</v>
      </c>
      <c r="C417" s="227" t="s">
        <v>3683</v>
      </c>
      <c r="D417" s="96" t="s">
        <v>4127</v>
      </c>
      <c r="E417" s="258" t="s">
        <v>4128</v>
      </c>
      <c r="F417" s="275" t="s">
        <v>3984</v>
      </c>
      <c r="G417" s="255">
        <v>10548070</v>
      </c>
      <c r="H417" s="255">
        <v>12657684</v>
      </c>
      <c r="I417" s="255">
        <f>+G417+H417</f>
        <v>23205754</v>
      </c>
      <c r="J417" s="96" t="s">
        <v>20</v>
      </c>
      <c r="K417" s="227" t="s">
        <v>3687</v>
      </c>
      <c r="L417" s="96" t="s">
        <v>12</v>
      </c>
      <c r="M417" s="127" t="s">
        <v>4129</v>
      </c>
      <c r="N417" s="96" t="s">
        <v>11</v>
      </c>
      <c r="O417" s="227" t="s">
        <v>2700</v>
      </c>
      <c r="P417" s="171"/>
      <c r="Q417" s="171"/>
      <c r="R417" s="171"/>
      <c r="S417" s="171"/>
      <c r="T417" s="171"/>
      <c r="U417" s="171"/>
      <c r="V417" s="171"/>
      <c r="W417" s="171"/>
      <c r="X417" s="171"/>
    </row>
    <row r="418" spans="2:24" ht="66" x14ac:dyDescent="0.3">
      <c r="B418" s="96">
        <f t="shared" si="6"/>
        <v>412</v>
      </c>
      <c r="C418" s="227" t="s">
        <v>3683</v>
      </c>
      <c r="D418" s="96" t="s">
        <v>3982</v>
      </c>
      <c r="E418" s="258" t="s">
        <v>3983</v>
      </c>
      <c r="F418" s="275" t="s">
        <v>3984</v>
      </c>
      <c r="G418" s="255">
        <v>11602877</v>
      </c>
      <c r="H418" s="255">
        <v>12657684</v>
      </c>
      <c r="I418" s="255">
        <f>+G418+H418</f>
        <v>24260561</v>
      </c>
      <c r="J418" s="96" t="s">
        <v>20</v>
      </c>
      <c r="K418" s="227" t="s">
        <v>3687</v>
      </c>
      <c r="L418" s="96" t="s">
        <v>12</v>
      </c>
      <c r="M418" s="127" t="s">
        <v>3985</v>
      </c>
      <c r="N418" s="96" t="s">
        <v>11</v>
      </c>
      <c r="O418" s="227" t="s">
        <v>2700</v>
      </c>
      <c r="P418" s="171"/>
      <c r="Q418" s="171"/>
      <c r="R418" s="171"/>
      <c r="S418" s="171"/>
      <c r="T418" s="171"/>
      <c r="U418" s="171"/>
      <c r="V418" s="171"/>
      <c r="W418" s="171"/>
      <c r="X418" s="171"/>
    </row>
    <row r="419" spans="2:24" ht="66" x14ac:dyDescent="0.3">
      <c r="B419" s="96">
        <f t="shared" si="6"/>
        <v>413</v>
      </c>
      <c r="C419" s="227" t="s">
        <v>3683</v>
      </c>
      <c r="D419" s="96" t="s">
        <v>3824</v>
      </c>
      <c r="E419" s="258" t="s">
        <v>3825</v>
      </c>
      <c r="F419" s="275" t="s">
        <v>3767</v>
      </c>
      <c r="G419" s="255">
        <v>12657684</v>
      </c>
      <c r="H419" s="255">
        <v>12657684</v>
      </c>
      <c r="I419" s="255">
        <f>+G419+H419</f>
        <v>25315368</v>
      </c>
      <c r="J419" s="96" t="s">
        <v>20</v>
      </c>
      <c r="K419" s="227" t="s">
        <v>3687</v>
      </c>
      <c r="L419" s="96" t="s">
        <v>12</v>
      </c>
      <c r="M419" s="127" t="s">
        <v>3826</v>
      </c>
      <c r="N419" s="96" t="s">
        <v>11</v>
      </c>
      <c r="O419" s="227" t="s">
        <v>2700</v>
      </c>
      <c r="P419" s="171"/>
      <c r="Q419" s="171"/>
      <c r="R419" s="171"/>
      <c r="S419" s="171"/>
      <c r="T419" s="171"/>
      <c r="U419" s="171"/>
      <c r="V419" s="171"/>
      <c r="W419" s="171"/>
      <c r="X419" s="171"/>
    </row>
    <row r="420" spans="2:24" ht="66" x14ac:dyDescent="0.3">
      <c r="B420" s="96">
        <f t="shared" si="6"/>
        <v>414</v>
      </c>
      <c r="C420" s="227" t="s">
        <v>3683</v>
      </c>
      <c r="D420" s="96" t="s">
        <v>4492</v>
      </c>
      <c r="E420" s="258" t="s">
        <v>4493</v>
      </c>
      <c r="F420" s="275" t="s">
        <v>4494</v>
      </c>
      <c r="G420" s="255">
        <v>9493263</v>
      </c>
      <c r="H420" s="255">
        <v>10548070</v>
      </c>
      <c r="I420" s="255">
        <f>+G420+H420</f>
        <v>20041333</v>
      </c>
      <c r="J420" s="96" t="s">
        <v>20</v>
      </c>
      <c r="K420" s="227" t="s">
        <v>3687</v>
      </c>
      <c r="L420" s="96" t="s">
        <v>12</v>
      </c>
      <c r="M420" s="127" t="s">
        <v>4495</v>
      </c>
      <c r="N420" s="96" t="s">
        <v>11</v>
      </c>
      <c r="O420" s="227" t="s">
        <v>2700</v>
      </c>
      <c r="P420" s="171"/>
      <c r="Q420" s="171"/>
      <c r="R420" s="171"/>
      <c r="S420" s="171"/>
      <c r="T420" s="171"/>
      <c r="U420" s="171"/>
      <c r="V420" s="171"/>
      <c r="W420" s="171"/>
      <c r="X420" s="171"/>
    </row>
    <row r="421" spans="2:24" ht="66" x14ac:dyDescent="0.3">
      <c r="B421" s="96">
        <f t="shared" si="6"/>
        <v>415</v>
      </c>
      <c r="C421" s="227" t="s">
        <v>3683</v>
      </c>
      <c r="D421" s="96" t="s">
        <v>4539</v>
      </c>
      <c r="E421" s="258" t="s">
        <v>4540</v>
      </c>
      <c r="F421" s="275" t="s">
        <v>4541</v>
      </c>
      <c r="G421" s="255">
        <v>9493263</v>
      </c>
      <c r="H421" s="255">
        <v>12657684</v>
      </c>
      <c r="I421" s="255">
        <f>+G421+H421</f>
        <v>22150947</v>
      </c>
      <c r="J421" s="96" t="s">
        <v>20</v>
      </c>
      <c r="K421" s="227" t="s">
        <v>3687</v>
      </c>
      <c r="L421" s="96" t="s">
        <v>12</v>
      </c>
      <c r="M421" s="127" t="s">
        <v>4542</v>
      </c>
      <c r="N421" s="96" t="s">
        <v>11</v>
      </c>
      <c r="O421" s="227" t="s">
        <v>2700</v>
      </c>
      <c r="P421" s="171"/>
      <c r="Q421" s="171"/>
      <c r="R421" s="171"/>
      <c r="S421" s="171"/>
      <c r="T421" s="171"/>
      <c r="U421" s="171"/>
      <c r="V421" s="171"/>
      <c r="W421" s="171"/>
      <c r="X421" s="171"/>
    </row>
    <row r="422" spans="2:24" ht="66" x14ac:dyDescent="0.3">
      <c r="B422" s="96">
        <f t="shared" si="6"/>
        <v>416</v>
      </c>
      <c r="C422" s="227" t="s">
        <v>3683</v>
      </c>
      <c r="D422" s="96" t="s">
        <v>4442</v>
      </c>
      <c r="E422" s="258" t="s">
        <v>4443</v>
      </c>
      <c r="F422" s="275" t="s">
        <v>4444</v>
      </c>
      <c r="G422" s="255">
        <v>20250000</v>
      </c>
      <c r="H422" s="255">
        <v>0</v>
      </c>
      <c r="I422" s="255">
        <f>+G422+H422</f>
        <v>20250000</v>
      </c>
      <c r="J422" s="96" t="s">
        <v>20</v>
      </c>
      <c r="K422" s="227" t="s">
        <v>3687</v>
      </c>
      <c r="L422" s="96" t="s">
        <v>12</v>
      </c>
      <c r="M422" s="127" t="s">
        <v>4445</v>
      </c>
      <c r="N422" s="96" t="s">
        <v>11</v>
      </c>
      <c r="O422" s="227" t="s">
        <v>2700</v>
      </c>
      <c r="P422" s="171"/>
      <c r="Q422" s="171"/>
      <c r="R422" s="171"/>
      <c r="S422" s="171"/>
      <c r="T422" s="171"/>
      <c r="U422" s="171"/>
      <c r="V422" s="171"/>
      <c r="W422" s="171"/>
      <c r="X422" s="171"/>
    </row>
    <row r="423" spans="2:24" ht="66" x14ac:dyDescent="0.3">
      <c r="B423" s="96">
        <f t="shared" si="6"/>
        <v>417</v>
      </c>
      <c r="C423" s="227" t="s">
        <v>3683</v>
      </c>
      <c r="D423" s="96" t="s">
        <v>3966</v>
      </c>
      <c r="E423" s="258" t="s">
        <v>3967</v>
      </c>
      <c r="F423" s="275" t="s">
        <v>3751</v>
      </c>
      <c r="G423" s="255">
        <v>17440621</v>
      </c>
      <c r="H423" s="255">
        <v>19026132</v>
      </c>
      <c r="I423" s="255">
        <f>+G423+H423</f>
        <v>36466753</v>
      </c>
      <c r="J423" s="96" t="s">
        <v>20</v>
      </c>
      <c r="K423" s="227" t="s">
        <v>3687</v>
      </c>
      <c r="L423" s="96" t="s">
        <v>12</v>
      </c>
      <c r="M423" s="127" t="s">
        <v>3968</v>
      </c>
      <c r="N423" s="96" t="s">
        <v>11</v>
      </c>
      <c r="O423" s="227" t="s">
        <v>2700</v>
      </c>
      <c r="P423" s="171"/>
      <c r="Q423" s="171"/>
      <c r="R423" s="171"/>
      <c r="S423" s="171"/>
      <c r="T423" s="171"/>
      <c r="U423" s="171"/>
      <c r="V423" s="171"/>
      <c r="W423" s="171"/>
      <c r="X423" s="171"/>
    </row>
    <row r="424" spans="2:24" ht="79.2" x14ac:dyDescent="0.3">
      <c r="B424" s="96">
        <f t="shared" si="6"/>
        <v>418</v>
      </c>
      <c r="C424" s="227" t="s">
        <v>3683</v>
      </c>
      <c r="D424" s="96" t="s">
        <v>3962</v>
      </c>
      <c r="E424" s="258" t="s">
        <v>3963</v>
      </c>
      <c r="F424" s="275" t="s">
        <v>3964</v>
      </c>
      <c r="G424" s="255">
        <v>24475000</v>
      </c>
      <c r="H424" s="255">
        <v>26700000</v>
      </c>
      <c r="I424" s="255">
        <f>+G424+H424</f>
        <v>51175000</v>
      </c>
      <c r="J424" s="96" t="s">
        <v>20</v>
      </c>
      <c r="K424" s="227" t="s">
        <v>3687</v>
      </c>
      <c r="L424" s="96" t="s">
        <v>12</v>
      </c>
      <c r="M424" s="127" t="s">
        <v>3965</v>
      </c>
      <c r="N424" s="96" t="s">
        <v>11</v>
      </c>
      <c r="O424" s="227" t="s">
        <v>2700</v>
      </c>
      <c r="P424" s="171"/>
      <c r="Q424" s="171"/>
      <c r="R424" s="171"/>
      <c r="S424" s="171"/>
      <c r="T424" s="171"/>
      <c r="U424" s="171"/>
      <c r="V424" s="171"/>
      <c r="W424" s="171"/>
      <c r="X424" s="171"/>
    </row>
    <row r="425" spans="2:24" ht="66" x14ac:dyDescent="0.3">
      <c r="B425" s="96">
        <f t="shared" si="6"/>
        <v>419</v>
      </c>
      <c r="C425" s="227" t="s">
        <v>3683</v>
      </c>
      <c r="D425" s="96" t="s">
        <v>3776</v>
      </c>
      <c r="E425" s="258" t="s">
        <v>3777</v>
      </c>
      <c r="F425" s="275" t="s">
        <v>3778</v>
      </c>
      <c r="G425" s="255">
        <v>21338100</v>
      </c>
      <c r="H425" s="255">
        <v>0</v>
      </c>
      <c r="I425" s="255">
        <f>+G425+H425</f>
        <v>21338100</v>
      </c>
      <c r="J425" s="96" t="s">
        <v>20</v>
      </c>
      <c r="K425" s="227" t="s">
        <v>3687</v>
      </c>
      <c r="L425" s="96" t="s">
        <v>12</v>
      </c>
      <c r="M425" s="127" t="s">
        <v>3779</v>
      </c>
      <c r="N425" s="96" t="s">
        <v>11</v>
      </c>
      <c r="O425" s="227" t="s">
        <v>2700</v>
      </c>
      <c r="P425" s="171"/>
      <c r="Q425" s="171"/>
      <c r="R425" s="171"/>
      <c r="S425" s="171"/>
      <c r="T425" s="171"/>
      <c r="U425" s="171"/>
      <c r="V425" s="171"/>
      <c r="W425" s="171"/>
      <c r="X425" s="171"/>
    </row>
    <row r="426" spans="2:24" ht="66" x14ac:dyDescent="0.3">
      <c r="B426" s="96">
        <f t="shared" si="6"/>
        <v>420</v>
      </c>
      <c r="C426" s="227" t="s">
        <v>3683</v>
      </c>
      <c r="D426" s="96" t="s">
        <v>3897</v>
      </c>
      <c r="E426" s="258" t="s">
        <v>3898</v>
      </c>
      <c r="F426" s="275" t="s">
        <v>3899</v>
      </c>
      <c r="G426" s="255">
        <v>19250000</v>
      </c>
      <c r="H426" s="255">
        <v>21000000</v>
      </c>
      <c r="I426" s="255">
        <f>+G426+H426</f>
        <v>40250000</v>
      </c>
      <c r="J426" s="96" t="s">
        <v>20</v>
      </c>
      <c r="K426" s="227" t="s">
        <v>3687</v>
      </c>
      <c r="L426" s="96" t="s">
        <v>12</v>
      </c>
      <c r="M426" s="127" t="s">
        <v>3900</v>
      </c>
      <c r="N426" s="96" t="s">
        <v>11</v>
      </c>
      <c r="O426" s="227" t="s">
        <v>2700</v>
      </c>
      <c r="P426" s="171"/>
      <c r="Q426" s="171"/>
      <c r="R426" s="171"/>
      <c r="S426" s="171"/>
      <c r="T426" s="171"/>
      <c r="U426" s="171"/>
      <c r="V426" s="171"/>
      <c r="W426" s="171"/>
      <c r="X426" s="171"/>
    </row>
    <row r="427" spans="2:24" ht="66" x14ac:dyDescent="0.3">
      <c r="B427" s="96">
        <f t="shared" si="6"/>
        <v>421</v>
      </c>
      <c r="C427" s="227" t="s">
        <v>3683</v>
      </c>
      <c r="D427" s="96" t="s">
        <v>4141</v>
      </c>
      <c r="E427" s="258" t="s">
        <v>4142</v>
      </c>
      <c r="F427" s="275" t="s">
        <v>3984</v>
      </c>
      <c r="G427" s="255">
        <v>10548070</v>
      </c>
      <c r="H427" s="255">
        <v>12657684</v>
      </c>
      <c r="I427" s="255">
        <f>+G427+H427</f>
        <v>23205754</v>
      </c>
      <c r="J427" s="96" t="s">
        <v>20</v>
      </c>
      <c r="K427" s="227" t="s">
        <v>3687</v>
      </c>
      <c r="L427" s="96" t="s">
        <v>12</v>
      </c>
      <c r="M427" s="127" t="s">
        <v>4143</v>
      </c>
      <c r="N427" s="96" t="s">
        <v>11</v>
      </c>
      <c r="O427" s="227" t="s">
        <v>2700</v>
      </c>
      <c r="P427" s="171"/>
      <c r="Q427" s="171"/>
      <c r="R427" s="171"/>
      <c r="S427" s="171"/>
      <c r="T427" s="171"/>
      <c r="U427" s="171"/>
      <c r="V427" s="171"/>
      <c r="W427" s="171"/>
      <c r="X427" s="171"/>
    </row>
    <row r="428" spans="2:24" ht="66" x14ac:dyDescent="0.3">
      <c r="B428" s="96">
        <f t="shared" si="6"/>
        <v>422</v>
      </c>
      <c r="C428" s="227" t="s">
        <v>3683</v>
      </c>
      <c r="D428" s="96" t="s">
        <v>4065</v>
      </c>
      <c r="E428" s="258" t="s">
        <v>4066</v>
      </c>
      <c r="F428" s="275" t="s">
        <v>3767</v>
      </c>
      <c r="G428" s="255">
        <v>11602877</v>
      </c>
      <c r="H428" s="255">
        <v>12657684</v>
      </c>
      <c r="I428" s="255">
        <f>+G428+H428</f>
        <v>24260561</v>
      </c>
      <c r="J428" s="96" t="s">
        <v>20</v>
      </c>
      <c r="K428" s="227" t="s">
        <v>3687</v>
      </c>
      <c r="L428" s="96" t="s">
        <v>12</v>
      </c>
      <c r="M428" s="127" t="s">
        <v>4067</v>
      </c>
      <c r="N428" s="96" t="s">
        <v>11</v>
      </c>
      <c r="O428" s="227" t="s">
        <v>2700</v>
      </c>
      <c r="P428" s="171"/>
      <c r="Q428" s="171"/>
      <c r="R428" s="171"/>
      <c r="S428" s="171"/>
      <c r="T428" s="171"/>
      <c r="U428" s="171"/>
      <c r="V428" s="171"/>
      <c r="W428" s="171"/>
      <c r="X428" s="171"/>
    </row>
    <row r="429" spans="2:24" ht="79.2" x14ac:dyDescent="0.3">
      <c r="B429" s="96">
        <f t="shared" si="6"/>
        <v>423</v>
      </c>
      <c r="C429" s="227" t="s">
        <v>3683</v>
      </c>
      <c r="D429" s="96" t="s">
        <v>3745</v>
      </c>
      <c r="E429" s="258" t="s">
        <v>3746</v>
      </c>
      <c r="F429" s="275" t="s">
        <v>3747</v>
      </c>
      <c r="G429" s="255">
        <v>33347838</v>
      </c>
      <c r="H429" s="255">
        <v>33347838</v>
      </c>
      <c r="I429" s="255">
        <f>+G429+H429</f>
        <v>66695676</v>
      </c>
      <c r="J429" s="96" t="s">
        <v>20</v>
      </c>
      <c r="K429" s="227" t="s">
        <v>3687</v>
      </c>
      <c r="L429" s="96" t="s">
        <v>12</v>
      </c>
      <c r="M429" s="127" t="s">
        <v>3748</v>
      </c>
      <c r="N429" s="96" t="s">
        <v>11</v>
      </c>
      <c r="O429" s="227" t="s">
        <v>2700</v>
      </c>
      <c r="P429" s="171"/>
      <c r="Q429" s="171"/>
      <c r="R429" s="171"/>
      <c r="S429" s="171"/>
      <c r="T429" s="171"/>
      <c r="U429" s="171"/>
      <c r="V429" s="171"/>
      <c r="W429" s="171"/>
      <c r="X429" s="171"/>
    </row>
    <row r="430" spans="2:24" ht="66" x14ac:dyDescent="0.3">
      <c r="B430" s="96">
        <f t="shared" si="6"/>
        <v>424</v>
      </c>
      <c r="C430" s="227" t="s">
        <v>3683</v>
      </c>
      <c r="D430" s="96" t="s">
        <v>3863</v>
      </c>
      <c r="E430" s="258" t="s">
        <v>3864</v>
      </c>
      <c r="F430" s="275" t="s">
        <v>3865</v>
      </c>
      <c r="G430" s="255">
        <v>16743507</v>
      </c>
      <c r="H430" s="255">
        <v>18265644</v>
      </c>
      <c r="I430" s="255">
        <f>+G430+H430</f>
        <v>35009151</v>
      </c>
      <c r="J430" s="96" t="s">
        <v>20</v>
      </c>
      <c r="K430" s="227" t="s">
        <v>3687</v>
      </c>
      <c r="L430" s="96" t="s">
        <v>12</v>
      </c>
      <c r="M430" s="127" t="s">
        <v>3866</v>
      </c>
      <c r="N430" s="96" t="s">
        <v>11</v>
      </c>
      <c r="O430" s="227" t="s">
        <v>2700</v>
      </c>
      <c r="P430" s="171"/>
      <c r="Q430" s="171"/>
      <c r="R430" s="171"/>
      <c r="S430" s="171"/>
      <c r="T430" s="171"/>
      <c r="U430" s="171"/>
      <c r="V430" s="171"/>
      <c r="W430" s="171"/>
      <c r="X430" s="171"/>
    </row>
    <row r="431" spans="2:24" ht="66" x14ac:dyDescent="0.3">
      <c r="B431" s="96">
        <f t="shared" si="6"/>
        <v>425</v>
      </c>
      <c r="C431" s="227" t="s">
        <v>3683</v>
      </c>
      <c r="D431" s="96" t="s">
        <v>3920</v>
      </c>
      <c r="E431" s="258" t="s">
        <v>3921</v>
      </c>
      <c r="F431" s="275" t="s">
        <v>3922</v>
      </c>
      <c r="G431" s="255">
        <v>46335856</v>
      </c>
      <c r="H431" s="255">
        <v>43302000</v>
      </c>
      <c r="I431" s="255">
        <f>+G431+H431</f>
        <v>89637856</v>
      </c>
      <c r="J431" s="96" t="s">
        <v>20</v>
      </c>
      <c r="K431" s="227" t="s">
        <v>3687</v>
      </c>
      <c r="L431" s="96" t="s">
        <v>12</v>
      </c>
      <c r="M431" s="127" t="s">
        <v>3923</v>
      </c>
      <c r="N431" s="96" t="s">
        <v>11</v>
      </c>
      <c r="O431" s="227" t="s">
        <v>2700</v>
      </c>
      <c r="P431" s="171"/>
      <c r="Q431" s="171"/>
      <c r="R431" s="171"/>
      <c r="S431" s="171"/>
      <c r="T431" s="171"/>
      <c r="U431" s="171"/>
      <c r="V431" s="171"/>
      <c r="W431" s="171"/>
      <c r="X431" s="171"/>
    </row>
    <row r="432" spans="2:24" ht="66" x14ac:dyDescent="0.3">
      <c r="B432" s="96">
        <f t="shared" si="6"/>
        <v>426</v>
      </c>
      <c r="C432" s="227" t="s">
        <v>3683</v>
      </c>
      <c r="D432" s="96" t="s">
        <v>3940</v>
      </c>
      <c r="E432" s="258" t="s">
        <v>3941</v>
      </c>
      <c r="F432" s="275" t="s">
        <v>3942</v>
      </c>
      <c r="G432" s="255">
        <v>32477005</v>
      </c>
      <c r="H432" s="255">
        <v>35429460</v>
      </c>
      <c r="I432" s="255">
        <f>+G432+H432</f>
        <v>67906465</v>
      </c>
      <c r="J432" s="96" t="s">
        <v>20</v>
      </c>
      <c r="K432" s="227" t="s">
        <v>3687</v>
      </c>
      <c r="L432" s="96" t="s">
        <v>12</v>
      </c>
      <c r="M432" s="127" t="s">
        <v>3943</v>
      </c>
      <c r="N432" s="96" t="s">
        <v>11</v>
      </c>
      <c r="O432" s="227" t="s">
        <v>2700</v>
      </c>
      <c r="P432" s="171"/>
      <c r="Q432" s="171"/>
      <c r="R432" s="171"/>
      <c r="S432" s="171"/>
      <c r="T432" s="171"/>
      <c r="U432" s="171"/>
      <c r="V432" s="171"/>
      <c r="W432" s="171"/>
      <c r="X432" s="171"/>
    </row>
    <row r="433" spans="2:24" ht="66" x14ac:dyDescent="0.3">
      <c r="B433" s="96">
        <f t="shared" si="6"/>
        <v>427</v>
      </c>
      <c r="C433" s="227" t="s">
        <v>3683</v>
      </c>
      <c r="D433" s="96" t="s">
        <v>3936</v>
      </c>
      <c r="E433" s="258" t="s">
        <v>3937</v>
      </c>
      <c r="F433" s="275" t="s">
        <v>3938</v>
      </c>
      <c r="G433" s="255">
        <v>16743507</v>
      </c>
      <c r="H433" s="255">
        <v>18265644</v>
      </c>
      <c r="I433" s="255">
        <f>+G433+H433</f>
        <v>35009151</v>
      </c>
      <c r="J433" s="96" t="s">
        <v>20</v>
      </c>
      <c r="K433" s="227" t="s">
        <v>3687</v>
      </c>
      <c r="L433" s="96" t="s">
        <v>12</v>
      </c>
      <c r="M433" s="127" t="s">
        <v>3939</v>
      </c>
      <c r="N433" s="96" t="s">
        <v>11</v>
      </c>
      <c r="O433" s="227" t="s">
        <v>2700</v>
      </c>
      <c r="P433" s="171"/>
      <c r="Q433" s="171"/>
      <c r="R433" s="171"/>
      <c r="S433" s="171"/>
      <c r="T433" s="171"/>
      <c r="U433" s="171"/>
      <c r="V433" s="171"/>
      <c r="W433" s="171"/>
      <c r="X433" s="171"/>
    </row>
    <row r="434" spans="2:24" ht="66" x14ac:dyDescent="0.3">
      <c r="B434" s="96">
        <f t="shared" si="6"/>
        <v>428</v>
      </c>
      <c r="C434" s="227" t="s">
        <v>3683</v>
      </c>
      <c r="D434" s="96" t="s">
        <v>3859</v>
      </c>
      <c r="E434" s="258" t="s">
        <v>3860</v>
      </c>
      <c r="F434" s="275" t="s">
        <v>3861</v>
      </c>
      <c r="G434" s="255">
        <v>41250000</v>
      </c>
      <c r="H434" s="255">
        <v>45000000</v>
      </c>
      <c r="I434" s="255">
        <f>+G434+H434</f>
        <v>86250000</v>
      </c>
      <c r="J434" s="96" t="s">
        <v>20</v>
      </c>
      <c r="K434" s="227" t="s">
        <v>3687</v>
      </c>
      <c r="L434" s="96" t="s">
        <v>12</v>
      </c>
      <c r="M434" s="127" t="s">
        <v>3862</v>
      </c>
      <c r="N434" s="96" t="s">
        <v>11</v>
      </c>
      <c r="O434" s="227" t="s">
        <v>2700</v>
      </c>
      <c r="P434" s="171"/>
      <c r="Q434" s="171"/>
      <c r="R434" s="171"/>
      <c r="S434" s="171"/>
      <c r="T434" s="171"/>
      <c r="U434" s="171"/>
      <c r="V434" s="171"/>
      <c r="W434" s="171"/>
      <c r="X434" s="171"/>
    </row>
    <row r="435" spans="2:24" ht="66" x14ac:dyDescent="0.3">
      <c r="B435" s="96">
        <f t="shared" si="6"/>
        <v>429</v>
      </c>
      <c r="C435" s="227" t="s">
        <v>3683</v>
      </c>
      <c r="D435" s="96" t="s">
        <v>3894</v>
      </c>
      <c r="E435" s="258" t="s">
        <v>3895</v>
      </c>
      <c r="F435" s="275" t="s">
        <v>3861</v>
      </c>
      <c r="G435" s="255">
        <v>41250000</v>
      </c>
      <c r="H435" s="255">
        <v>45000000</v>
      </c>
      <c r="I435" s="255">
        <f>+G435+H435</f>
        <v>86250000</v>
      </c>
      <c r="J435" s="96" t="s">
        <v>20</v>
      </c>
      <c r="K435" s="227" t="s">
        <v>3687</v>
      </c>
      <c r="L435" s="96" t="s">
        <v>12</v>
      </c>
      <c r="M435" s="127" t="s">
        <v>3896</v>
      </c>
      <c r="N435" s="96" t="s">
        <v>11</v>
      </c>
      <c r="O435" s="227" t="s">
        <v>2700</v>
      </c>
      <c r="P435" s="171"/>
      <c r="Q435" s="171"/>
      <c r="R435" s="171"/>
      <c r="S435" s="171"/>
      <c r="T435" s="171"/>
      <c r="U435" s="171"/>
      <c r="V435" s="171"/>
      <c r="W435" s="171"/>
      <c r="X435" s="171"/>
    </row>
    <row r="436" spans="2:24" ht="66" x14ac:dyDescent="0.3">
      <c r="B436" s="96">
        <f t="shared" si="6"/>
        <v>430</v>
      </c>
      <c r="C436" s="227" t="s">
        <v>3683</v>
      </c>
      <c r="D436" s="96" t="s">
        <v>3952</v>
      </c>
      <c r="E436" s="258" t="s">
        <v>3953</v>
      </c>
      <c r="F436" s="275" t="s">
        <v>3804</v>
      </c>
      <c r="G436" s="255">
        <v>25148475</v>
      </c>
      <c r="H436" s="255">
        <v>0</v>
      </c>
      <c r="I436" s="255">
        <f>+G436+H436</f>
        <v>25148475</v>
      </c>
      <c r="J436" s="96" t="s">
        <v>20</v>
      </c>
      <c r="K436" s="227" t="s">
        <v>3687</v>
      </c>
      <c r="L436" s="96" t="s">
        <v>12</v>
      </c>
      <c r="M436" s="127" t="s">
        <v>3954</v>
      </c>
      <c r="N436" s="96" t="s">
        <v>11</v>
      </c>
      <c r="O436" s="227" t="s">
        <v>2700</v>
      </c>
      <c r="P436" s="171"/>
      <c r="Q436" s="171"/>
      <c r="R436" s="171"/>
      <c r="S436" s="171"/>
      <c r="T436" s="171"/>
      <c r="U436" s="171"/>
      <c r="V436" s="171"/>
      <c r="W436" s="171"/>
      <c r="X436" s="171"/>
    </row>
    <row r="437" spans="2:24" ht="66" x14ac:dyDescent="0.3">
      <c r="B437" s="96">
        <f t="shared" si="6"/>
        <v>431</v>
      </c>
      <c r="C437" s="227" t="s">
        <v>3683</v>
      </c>
      <c r="D437" s="96" t="s">
        <v>3802</v>
      </c>
      <c r="E437" s="258" t="s">
        <v>3803</v>
      </c>
      <c r="F437" s="275" t="s">
        <v>3804</v>
      </c>
      <c r="G437" s="255">
        <v>19026132</v>
      </c>
      <c r="H437" s="255">
        <v>19026132</v>
      </c>
      <c r="I437" s="255">
        <f>+G437+H437</f>
        <v>38052264</v>
      </c>
      <c r="J437" s="96" t="s">
        <v>20</v>
      </c>
      <c r="K437" s="227" t="s">
        <v>3687</v>
      </c>
      <c r="L437" s="96" t="s">
        <v>12</v>
      </c>
      <c r="M437" s="127" t="s">
        <v>3805</v>
      </c>
      <c r="N437" s="96" t="s">
        <v>11</v>
      </c>
      <c r="O437" s="227" t="s">
        <v>2700</v>
      </c>
      <c r="P437" s="171"/>
      <c r="Q437" s="171"/>
      <c r="R437" s="171"/>
      <c r="S437" s="171"/>
      <c r="T437" s="171"/>
      <c r="U437" s="171"/>
      <c r="V437" s="171"/>
      <c r="W437" s="171"/>
      <c r="X437" s="171"/>
    </row>
    <row r="438" spans="2:24" ht="66" x14ac:dyDescent="0.3">
      <c r="B438" s="96">
        <f t="shared" si="6"/>
        <v>432</v>
      </c>
      <c r="C438" s="227" t="s">
        <v>3683</v>
      </c>
      <c r="D438" s="96" t="s">
        <v>3806</v>
      </c>
      <c r="E438" s="258" t="s">
        <v>3807</v>
      </c>
      <c r="F438" s="275" t="s">
        <v>3804</v>
      </c>
      <c r="G438" s="255">
        <v>30440646</v>
      </c>
      <c r="H438" s="255">
        <v>25367205</v>
      </c>
      <c r="I438" s="255">
        <f>+G438+H438</f>
        <v>55807851</v>
      </c>
      <c r="J438" s="96" t="s">
        <v>20</v>
      </c>
      <c r="K438" s="227" t="s">
        <v>3687</v>
      </c>
      <c r="L438" s="96" t="s">
        <v>12</v>
      </c>
      <c r="M438" s="127" t="s">
        <v>3808</v>
      </c>
      <c r="N438" s="96" t="s">
        <v>11</v>
      </c>
      <c r="O438" s="227" t="s">
        <v>2700</v>
      </c>
      <c r="P438" s="171"/>
      <c r="Q438" s="171"/>
      <c r="R438" s="171"/>
      <c r="S438" s="171"/>
      <c r="T438" s="171"/>
      <c r="U438" s="171"/>
      <c r="V438" s="171"/>
      <c r="W438" s="171"/>
      <c r="X438" s="171"/>
    </row>
    <row r="439" spans="2:24" ht="66" x14ac:dyDescent="0.3">
      <c r="B439" s="96">
        <f t="shared" si="6"/>
        <v>433</v>
      </c>
      <c r="C439" s="227" t="s">
        <v>3683</v>
      </c>
      <c r="D439" s="96" t="s">
        <v>3901</v>
      </c>
      <c r="E439" s="258" t="s">
        <v>3902</v>
      </c>
      <c r="F439" s="275" t="s">
        <v>3804</v>
      </c>
      <c r="G439" s="255">
        <v>16743496</v>
      </c>
      <c r="H439" s="255">
        <v>15221360</v>
      </c>
      <c r="I439" s="255">
        <f>+G439+H439</f>
        <v>31964856</v>
      </c>
      <c r="J439" s="96" t="s">
        <v>20</v>
      </c>
      <c r="K439" s="227" t="s">
        <v>3687</v>
      </c>
      <c r="L439" s="96" t="s">
        <v>12</v>
      </c>
      <c r="M439" s="127" t="s">
        <v>3903</v>
      </c>
      <c r="N439" s="96" t="s">
        <v>11</v>
      </c>
      <c r="O439" s="227" t="s">
        <v>2700</v>
      </c>
      <c r="P439" s="171"/>
      <c r="Q439" s="171"/>
      <c r="R439" s="171"/>
      <c r="S439" s="171"/>
      <c r="T439" s="171"/>
      <c r="U439" s="171"/>
      <c r="V439" s="171"/>
      <c r="W439" s="171"/>
      <c r="X439" s="171"/>
    </row>
    <row r="440" spans="2:24" ht="66" x14ac:dyDescent="0.3">
      <c r="B440" s="96">
        <f t="shared" si="6"/>
        <v>434</v>
      </c>
      <c r="C440" s="227" t="s">
        <v>3683</v>
      </c>
      <c r="D440" s="96" t="s">
        <v>4015</v>
      </c>
      <c r="E440" s="258" t="s">
        <v>4016</v>
      </c>
      <c r="F440" s="275" t="s">
        <v>3793</v>
      </c>
      <c r="G440" s="255">
        <v>14747035</v>
      </c>
      <c r="H440" s="255">
        <v>16087674</v>
      </c>
      <c r="I440" s="255">
        <f>+G440+H440</f>
        <v>30834709</v>
      </c>
      <c r="J440" s="96" t="s">
        <v>20</v>
      </c>
      <c r="K440" s="227" t="s">
        <v>3687</v>
      </c>
      <c r="L440" s="96" t="s">
        <v>12</v>
      </c>
      <c r="M440" s="127" t="s">
        <v>4017</v>
      </c>
      <c r="N440" s="96" t="s">
        <v>11</v>
      </c>
      <c r="O440" s="227" t="s">
        <v>2700</v>
      </c>
      <c r="P440" s="171"/>
      <c r="Q440" s="171"/>
      <c r="R440" s="171"/>
      <c r="S440" s="171"/>
      <c r="T440" s="171"/>
      <c r="U440" s="171"/>
      <c r="V440" s="171"/>
      <c r="W440" s="171"/>
      <c r="X440" s="171"/>
    </row>
    <row r="441" spans="2:24" ht="66" x14ac:dyDescent="0.3">
      <c r="B441" s="96">
        <f t="shared" si="6"/>
        <v>435</v>
      </c>
      <c r="C441" s="227" t="s">
        <v>3683</v>
      </c>
      <c r="D441" s="96" t="s">
        <v>3827</v>
      </c>
      <c r="E441" s="258" t="s">
        <v>3828</v>
      </c>
      <c r="F441" s="275" t="s">
        <v>3829</v>
      </c>
      <c r="G441" s="255">
        <v>27000000</v>
      </c>
      <c r="H441" s="255">
        <v>27000000</v>
      </c>
      <c r="I441" s="255">
        <f>+G441+H441</f>
        <v>54000000</v>
      </c>
      <c r="J441" s="96" t="s">
        <v>20</v>
      </c>
      <c r="K441" s="227" t="s">
        <v>3687</v>
      </c>
      <c r="L441" s="96" t="s">
        <v>12</v>
      </c>
      <c r="M441" s="127" t="s">
        <v>3830</v>
      </c>
      <c r="N441" s="96" t="s">
        <v>11</v>
      </c>
      <c r="O441" s="227" t="s">
        <v>2700</v>
      </c>
      <c r="P441" s="171"/>
      <c r="Q441" s="171"/>
      <c r="R441" s="171"/>
      <c r="S441" s="171"/>
      <c r="T441" s="171"/>
      <c r="U441" s="171"/>
      <c r="V441" s="171"/>
      <c r="W441" s="171"/>
      <c r="X441" s="171"/>
    </row>
    <row r="442" spans="2:24" ht="79.2" x14ac:dyDescent="0.3">
      <c r="B442" s="96">
        <f t="shared" si="6"/>
        <v>436</v>
      </c>
      <c r="C442" s="227" t="s">
        <v>3683</v>
      </c>
      <c r="D442" s="96" t="s">
        <v>3958</v>
      </c>
      <c r="E442" s="258" t="s">
        <v>3959</v>
      </c>
      <c r="F442" s="275" t="s">
        <v>3960</v>
      </c>
      <c r="G442" s="255">
        <v>15730655</v>
      </c>
      <c r="H442" s="255">
        <v>17160714</v>
      </c>
      <c r="I442" s="255">
        <f>+G442+H442</f>
        <v>32891369</v>
      </c>
      <c r="J442" s="96" t="s">
        <v>20</v>
      </c>
      <c r="K442" s="227" t="s">
        <v>3687</v>
      </c>
      <c r="L442" s="96" t="s">
        <v>12</v>
      </c>
      <c r="M442" s="127" t="s">
        <v>3961</v>
      </c>
      <c r="N442" s="96" t="s">
        <v>11</v>
      </c>
      <c r="O442" s="227" t="s">
        <v>2700</v>
      </c>
      <c r="P442" s="171"/>
      <c r="Q442" s="171"/>
      <c r="R442" s="171"/>
      <c r="S442" s="171"/>
      <c r="T442" s="171"/>
      <c r="U442" s="171"/>
      <c r="V442" s="171"/>
      <c r="W442" s="171"/>
      <c r="X442" s="171"/>
    </row>
    <row r="443" spans="2:24" ht="66" x14ac:dyDescent="0.3">
      <c r="B443" s="96">
        <f t="shared" si="6"/>
        <v>437</v>
      </c>
      <c r="C443" s="227" t="s">
        <v>3683</v>
      </c>
      <c r="D443" s="96" t="s">
        <v>3795</v>
      </c>
      <c r="E443" s="258" t="s">
        <v>3796</v>
      </c>
      <c r="F443" s="275" t="s">
        <v>3793</v>
      </c>
      <c r="G443" s="255">
        <v>16087674</v>
      </c>
      <c r="H443" s="255">
        <v>16087674</v>
      </c>
      <c r="I443" s="255">
        <f>+G443+H443</f>
        <v>32175348</v>
      </c>
      <c r="J443" s="96" t="s">
        <v>20</v>
      </c>
      <c r="K443" s="227" t="s">
        <v>3687</v>
      </c>
      <c r="L443" s="96" t="s">
        <v>12</v>
      </c>
      <c r="M443" s="127" t="s">
        <v>3797</v>
      </c>
      <c r="N443" s="96" t="s">
        <v>11</v>
      </c>
      <c r="O443" s="227" t="s">
        <v>2700</v>
      </c>
      <c r="P443" s="171"/>
      <c r="Q443" s="171"/>
      <c r="R443" s="171"/>
      <c r="S443" s="171"/>
      <c r="T443" s="171"/>
      <c r="U443" s="171"/>
      <c r="V443" s="171"/>
      <c r="W443" s="171"/>
      <c r="X443" s="171"/>
    </row>
    <row r="444" spans="2:24" ht="66" x14ac:dyDescent="0.3">
      <c r="B444" s="96">
        <f t="shared" si="6"/>
        <v>438</v>
      </c>
      <c r="C444" s="227" t="s">
        <v>3683</v>
      </c>
      <c r="D444" s="96" t="s">
        <v>3791</v>
      </c>
      <c r="E444" s="258" t="s">
        <v>3792</v>
      </c>
      <c r="F444" s="275" t="s">
        <v>3793</v>
      </c>
      <c r="G444" s="255">
        <v>16087674</v>
      </c>
      <c r="H444" s="255">
        <v>16087674</v>
      </c>
      <c r="I444" s="255">
        <f>+G444+H444</f>
        <v>32175348</v>
      </c>
      <c r="J444" s="96" t="s">
        <v>20</v>
      </c>
      <c r="K444" s="227" t="s">
        <v>3687</v>
      </c>
      <c r="L444" s="96" t="s">
        <v>12</v>
      </c>
      <c r="M444" s="127" t="s">
        <v>3794</v>
      </c>
      <c r="N444" s="96" t="s">
        <v>11</v>
      </c>
      <c r="O444" s="227" t="s">
        <v>2700</v>
      </c>
      <c r="P444" s="171"/>
      <c r="Q444" s="171"/>
      <c r="R444" s="171"/>
      <c r="S444" s="171"/>
      <c r="T444" s="171"/>
      <c r="U444" s="171"/>
      <c r="V444" s="171"/>
      <c r="W444" s="171"/>
      <c r="X444" s="171"/>
    </row>
    <row r="445" spans="2:24" ht="66" x14ac:dyDescent="0.3">
      <c r="B445" s="96">
        <f t="shared" si="6"/>
        <v>439</v>
      </c>
      <c r="C445" s="227" t="s">
        <v>3683</v>
      </c>
      <c r="D445" s="96" t="s">
        <v>4021</v>
      </c>
      <c r="E445" s="258" t="s">
        <v>4022</v>
      </c>
      <c r="F445" s="275" t="s">
        <v>3793</v>
      </c>
      <c r="G445" s="255">
        <v>14747035</v>
      </c>
      <c r="H445" s="255">
        <v>16087674</v>
      </c>
      <c r="I445" s="255">
        <f>+G445+H445</f>
        <v>30834709</v>
      </c>
      <c r="J445" s="96" t="s">
        <v>20</v>
      </c>
      <c r="K445" s="227" t="s">
        <v>3687</v>
      </c>
      <c r="L445" s="96" t="s">
        <v>12</v>
      </c>
      <c r="M445" s="127" t="s">
        <v>4023</v>
      </c>
      <c r="N445" s="96" t="s">
        <v>11</v>
      </c>
      <c r="O445" s="227" t="s">
        <v>2700</v>
      </c>
      <c r="P445" s="171"/>
      <c r="Q445" s="171"/>
      <c r="R445" s="171"/>
      <c r="S445" s="171"/>
      <c r="T445" s="171"/>
      <c r="U445" s="171"/>
      <c r="V445" s="171"/>
      <c r="W445" s="171"/>
      <c r="X445" s="171"/>
    </row>
    <row r="446" spans="2:24" ht="66" x14ac:dyDescent="0.3">
      <c r="B446" s="96">
        <f t="shared" si="6"/>
        <v>440</v>
      </c>
      <c r="C446" s="227" t="s">
        <v>3683</v>
      </c>
      <c r="D446" s="96" t="s">
        <v>3986</v>
      </c>
      <c r="E446" s="258" t="s">
        <v>3987</v>
      </c>
      <c r="F446" s="275" t="s">
        <v>3988</v>
      </c>
      <c r="G446" s="255">
        <v>21136852</v>
      </c>
      <c r="H446" s="255">
        <v>23058384</v>
      </c>
      <c r="I446" s="255">
        <f>+G446+H446</f>
        <v>44195236</v>
      </c>
      <c r="J446" s="96" t="s">
        <v>20</v>
      </c>
      <c r="K446" s="227" t="s">
        <v>3687</v>
      </c>
      <c r="L446" s="96" t="s">
        <v>12</v>
      </c>
      <c r="M446" s="127" t="s">
        <v>3989</v>
      </c>
      <c r="N446" s="96" t="s">
        <v>11</v>
      </c>
      <c r="O446" s="227" t="s">
        <v>2700</v>
      </c>
      <c r="P446" s="171"/>
      <c r="Q446" s="171"/>
      <c r="R446" s="171"/>
      <c r="S446" s="171"/>
      <c r="T446" s="171"/>
      <c r="U446" s="171"/>
      <c r="V446" s="171"/>
      <c r="W446" s="171"/>
      <c r="X446" s="171"/>
    </row>
    <row r="447" spans="2:24" ht="66" x14ac:dyDescent="0.3">
      <c r="B447" s="96">
        <f t="shared" si="6"/>
        <v>441</v>
      </c>
      <c r="C447" s="227" t="s">
        <v>3683</v>
      </c>
      <c r="D447" s="96" t="s">
        <v>3979</v>
      </c>
      <c r="E447" s="258" t="s">
        <v>3980</v>
      </c>
      <c r="F447" s="275" t="s">
        <v>3767</v>
      </c>
      <c r="G447" s="255">
        <v>11602877</v>
      </c>
      <c r="H447" s="255">
        <v>12657684</v>
      </c>
      <c r="I447" s="255">
        <f>+G447+H447</f>
        <v>24260561</v>
      </c>
      <c r="J447" s="96" t="s">
        <v>20</v>
      </c>
      <c r="K447" s="227" t="s">
        <v>3687</v>
      </c>
      <c r="L447" s="96" t="s">
        <v>12</v>
      </c>
      <c r="M447" s="127" t="s">
        <v>3981</v>
      </c>
      <c r="N447" s="96" t="s">
        <v>11</v>
      </c>
      <c r="O447" s="227" t="s">
        <v>2700</v>
      </c>
      <c r="P447" s="171"/>
      <c r="Q447" s="171"/>
      <c r="R447" s="171"/>
      <c r="S447" s="171"/>
      <c r="T447" s="171"/>
      <c r="U447" s="171"/>
      <c r="V447" s="171"/>
      <c r="W447" s="171"/>
      <c r="X447" s="171"/>
    </row>
    <row r="448" spans="2:24" ht="66" x14ac:dyDescent="0.3">
      <c r="B448" s="96">
        <f t="shared" si="6"/>
        <v>442</v>
      </c>
      <c r="C448" s="227" t="s">
        <v>3683</v>
      </c>
      <c r="D448" s="96" t="s">
        <v>3769</v>
      </c>
      <c r="E448" s="258" t="s">
        <v>3770</v>
      </c>
      <c r="F448" s="275" t="s">
        <v>3767</v>
      </c>
      <c r="G448" s="255">
        <v>12657684</v>
      </c>
      <c r="H448" s="255">
        <v>12657684</v>
      </c>
      <c r="I448" s="255">
        <f>+G448+H448</f>
        <v>25315368</v>
      </c>
      <c r="J448" s="96" t="s">
        <v>20</v>
      </c>
      <c r="K448" s="227" t="s">
        <v>3687</v>
      </c>
      <c r="L448" s="96" t="s">
        <v>12</v>
      </c>
      <c r="M448" s="127" t="s">
        <v>3771</v>
      </c>
      <c r="N448" s="96" t="s">
        <v>11</v>
      </c>
      <c r="O448" s="227" t="s">
        <v>2700</v>
      </c>
      <c r="P448" s="171"/>
      <c r="Q448" s="171"/>
      <c r="R448" s="171"/>
      <c r="S448" s="171"/>
      <c r="T448" s="171"/>
      <c r="U448" s="171"/>
      <c r="V448" s="171"/>
      <c r="W448" s="171"/>
      <c r="X448" s="171"/>
    </row>
    <row r="449" spans="2:24" ht="66" x14ac:dyDescent="0.3">
      <c r="B449" s="96">
        <f t="shared" si="6"/>
        <v>443</v>
      </c>
      <c r="C449" s="227" t="s">
        <v>3683</v>
      </c>
      <c r="D449" s="96" t="s">
        <v>3761</v>
      </c>
      <c r="E449" s="258" t="s">
        <v>3762</v>
      </c>
      <c r="F449" s="275" t="s">
        <v>3763</v>
      </c>
      <c r="G449" s="255">
        <v>12657684</v>
      </c>
      <c r="H449" s="255">
        <v>12657684</v>
      </c>
      <c r="I449" s="255">
        <f>+G449+H449</f>
        <v>25315368</v>
      </c>
      <c r="J449" s="96" t="s">
        <v>20</v>
      </c>
      <c r="K449" s="227" t="s">
        <v>3687</v>
      </c>
      <c r="L449" s="96" t="s">
        <v>12</v>
      </c>
      <c r="M449" s="127" t="s">
        <v>3764</v>
      </c>
      <c r="N449" s="96" t="s">
        <v>11</v>
      </c>
      <c r="O449" s="227" t="s">
        <v>2700</v>
      </c>
      <c r="P449" s="171"/>
      <c r="Q449" s="171"/>
      <c r="R449" s="171"/>
      <c r="S449" s="171"/>
      <c r="T449" s="171"/>
      <c r="U449" s="171"/>
      <c r="V449" s="171"/>
      <c r="W449" s="171"/>
      <c r="X449" s="171"/>
    </row>
    <row r="450" spans="2:24" ht="66" x14ac:dyDescent="0.3">
      <c r="B450" s="96">
        <f t="shared" si="6"/>
        <v>444</v>
      </c>
      <c r="C450" s="227" t="s">
        <v>3683</v>
      </c>
      <c r="D450" s="96" t="s">
        <v>4005</v>
      </c>
      <c r="E450" s="258" t="s">
        <v>4006</v>
      </c>
      <c r="F450" s="275" t="s">
        <v>3793</v>
      </c>
      <c r="G450" s="255">
        <v>14747035</v>
      </c>
      <c r="H450" s="255">
        <v>16087674</v>
      </c>
      <c r="I450" s="255">
        <f>+G450+H450</f>
        <v>30834709</v>
      </c>
      <c r="J450" s="96" t="s">
        <v>20</v>
      </c>
      <c r="K450" s="227" t="s">
        <v>3687</v>
      </c>
      <c r="L450" s="96" t="s">
        <v>12</v>
      </c>
      <c r="M450" s="127" t="s">
        <v>4007</v>
      </c>
      <c r="N450" s="96" t="s">
        <v>11</v>
      </c>
      <c r="O450" s="227" t="s">
        <v>2700</v>
      </c>
      <c r="P450" s="171"/>
      <c r="Q450" s="171"/>
      <c r="R450" s="171"/>
      <c r="S450" s="171"/>
      <c r="T450" s="171"/>
      <c r="U450" s="171"/>
      <c r="V450" s="171"/>
      <c r="W450" s="171"/>
      <c r="X450" s="171"/>
    </row>
    <row r="451" spans="2:24" ht="66" x14ac:dyDescent="0.3">
      <c r="B451" s="96">
        <f t="shared" si="6"/>
        <v>445</v>
      </c>
      <c r="C451" s="227" t="s">
        <v>3683</v>
      </c>
      <c r="D451" s="96" t="s">
        <v>4043</v>
      </c>
      <c r="E451" s="258" t="s">
        <v>4044</v>
      </c>
      <c r="F451" s="275" t="s">
        <v>4045</v>
      </c>
      <c r="G451" s="255">
        <v>11602877</v>
      </c>
      <c r="H451" s="255">
        <v>12657684</v>
      </c>
      <c r="I451" s="255">
        <f>+G451+H451</f>
        <v>24260561</v>
      </c>
      <c r="J451" s="96" t="s">
        <v>20</v>
      </c>
      <c r="K451" s="227" t="s">
        <v>3687</v>
      </c>
      <c r="L451" s="96" t="s">
        <v>12</v>
      </c>
      <c r="M451" s="127" t="s">
        <v>4046</v>
      </c>
      <c r="N451" s="96" t="s">
        <v>11</v>
      </c>
      <c r="O451" s="227" t="s">
        <v>2700</v>
      </c>
      <c r="P451" s="171"/>
      <c r="Q451" s="171"/>
      <c r="R451" s="171"/>
      <c r="S451" s="171"/>
      <c r="T451" s="171"/>
      <c r="U451" s="171"/>
      <c r="V451" s="171"/>
      <c r="W451" s="171"/>
      <c r="X451" s="171"/>
    </row>
    <row r="452" spans="2:24" ht="66" x14ac:dyDescent="0.3">
      <c r="B452" s="96">
        <f t="shared" si="6"/>
        <v>446</v>
      </c>
      <c r="C452" s="227" t="s">
        <v>3683</v>
      </c>
      <c r="D452" s="96" t="s">
        <v>4018</v>
      </c>
      <c r="E452" s="258" t="s">
        <v>4019</v>
      </c>
      <c r="F452" s="275" t="s">
        <v>3793</v>
      </c>
      <c r="G452" s="255">
        <v>14747035</v>
      </c>
      <c r="H452" s="255">
        <v>16087674</v>
      </c>
      <c r="I452" s="255">
        <f>+G452+H452</f>
        <v>30834709</v>
      </c>
      <c r="J452" s="96" t="s">
        <v>20</v>
      </c>
      <c r="K452" s="227" t="s">
        <v>3687</v>
      </c>
      <c r="L452" s="96" t="s">
        <v>12</v>
      </c>
      <c r="M452" s="127" t="s">
        <v>4020</v>
      </c>
      <c r="N452" s="96" t="s">
        <v>11</v>
      </c>
      <c r="O452" s="227" t="s">
        <v>2700</v>
      </c>
      <c r="P452" s="171"/>
      <c r="Q452" s="171"/>
      <c r="R452" s="171"/>
      <c r="S452" s="171"/>
      <c r="T452" s="171"/>
      <c r="U452" s="171"/>
      <c r="V452" s="171"/>
      <c r="W452" s="171"/>
      <c r="X452" s="171"/>
    </row>
    <row r="453" spans="2:24" ht="66" x14ac:dyDescent="0.3">
      <c r="B453" s="96">
        <f t="shared" si="6"/>
        <v>447</v>
      </c>
      <c r="C453" s="227" t="s">
        <v>3683</v>
      </c>
      <c r="D453" s="96" t="s">
        <v>3737</v>
      </c>
      <c r="E453" s="258" t="s">
        <v>3738</v>
      </c>
      <c r="F453" s="275" t="s">
        <v>3739</v>
      </c>
      <c r="G453" s="255">
        <v>23429622</v>
      </c>
      <c r="H453" s="255">
        <v>23429622</v>
      </c>
      <c r="I453" s="255">
        <f>+G453+H453</f>
        <v>46859244</v>
      </c>
      <c r="J453" s="96" t="s">
        <v>20</v>
      </c>
      <c r="K453" s="227" t="s">
        <v>3687</v>
      </c>
      <c r="L453" s="96" t="s">
        <v>12</v>
      </c>
      <c r="M453" s="127" t="s">
        <v>3740</v>
      </c>
      <c r="N453" s="96" t="s">
        <v>11</v>
      </c>
      <c r="O453" s="227" t="s">
        <v>2700</v>
      </c>
      <c r="P453" s="171"/>
      <c r="Q453" s="171"/>
      <c r="R453" s="171"/>
      <c r="S453" s="171"/>
      <c r="T453" s="171"/>
      <c r="U453" s="171"/>
      <c r="V453" s="171"/>
      <c r="W453" s="171"/>
      <c r="X453" s="171"/>
    </row>
    <row r="454" spans="2:24" ht="66" x14ac:dyDescent="0.3">
      <c r="B454" s="96">
        <f t="shared" si="6"/>
        <v>448</v>
      </c>
      <c r="C454" s="227" t="s">
        <v>3683</v>
      </c>
      <c r="D454" s="96" t="s">
        <v>3998</v>
      </c>
      <c r="E454" s="258" t="s">
        <v>3999</v>
      </c>
      <c r="F454" s="275" t="s">
        <v>3767</v>
      </c>
      <c r="G454" s="255">
        <v>11602877</v>
      </c>
      <c r="H454" s="255">
        <v>12657684</v>
      </c>
      <c r="I454" s="255">
        <f>+G454+H454</f>
        <v>24260561</v>
      </c>
      <c r="J454" s="96" t="s">
        <v>20</v>
      </c>
      <c r="K454" s="227" t="s">
        <v>3687</v>
      </c>
      <c r="L454" s="96" t="s">
        <v>12</v>
      </c>
      <c r="M454" s="127" t="s">
        <v>4000</v>
      </c>
      <c r="N454" s="96" t="s">
        <v>11</v>
      </c>
      <c r="O454" s="227" t="s">
        <v>2700</v>
      </c>
      <c r="P454" s="171"/>
      <c r="Q454" s="171"/>
      <c r="R454" s="171"/>
      <c r="S454" s="171"/>
      <c r="T454" s="171"/>
      <c r="U454" s="171"/>
      <c r="V454" s="171"/>
      <c r="W454" s="171"/>
      <c r="X454" s="171"/>
    </row>
    <row r="455" spans="2:24" ht="66" x14ac:dyDescent="0.3">
      <c r="B455" s="96">
        <f t="shared" si="6"/>
        <v>449</v>
      </c>
      <c r="C455" s="227" t="s">
        <v>3683</v>
      </c>
      <c r="D455" s="96" t="s">
        <v>3972</v>
      </c>
      <c r="E455" s="258" t="s">
        <v>3973</v>
      </c>
      <c r="F455" s="275" t="s">
        <v>3974</v>
      </c>
      <c r="G455" s="255">
        <v>17440621</v>
      </c>
      <c r="H455" s="255">
        <v>19026132</v>
      </c>
      <c r="I455" s="255">
        <f>+G455+H455</f>
        <v>36466753</v>
      </c>
      <c r="J455" s="96" t="s">
        <v>20</v>
      </c>
      <c r="K455" s="227" t="s">
        <v>3687</v>
      </c>
      <c r="L455" s="96" t="s">
        <v>12</v>
      </c>
      <c r="M455" s="127" t="s">
        <v>3975</v>
      </c>
      <c r="N455" s="96" t="s">
        <v>11</v>
      </c>
      <c r="O455" s="227" t="s">
        <v>2700</v>
      </c>
      <c r="P455" s="171"/>
      <c r="Q455" s="171"/>
      <c r="R455" s="171"/>
      <c r="S455" s="171"/>
      <c r="T455" s="171"/>
      <c r="U455" s="171"/>
      <c r="V455" s="171"/>
      <c r="W455" s="171"/>
      <c r="X455" s="171"/>
    </row>
    <row r="456" spans="2:24" ht="66" x14ac:dyDescent="0.3">
      <c r="B456" s="96">
        <f t="shared" si="6"/>
        <v>450</v>
      </c>
      <c r="C456" s="227" t="s">
        <v>3683</v>
      </c>
      <c r="D456" s="96" t="s">
        <v>3741</v>
      </c>
      <c r="E456" s="258" t="s">
        <v>3742</v>
      </c>
      <c r="F456" s="275" t="s">
        <v>3743</v>
      </c>
      <c r="G456" s="255">
        <v>19026132</v>
      </c>
      <c r="H456" s="255">
        <v>19026132</v>
      </c>
      <c r="I456" s="255">
        <f>+G456+H456</f>
        <v>38052264</v>
      </c>
      <c r="J456" s="96" t="s">
        <v>20</v>
      </c>
      <c r="K456" s="227" t="s">
        <v>3687</v>
      </c>
      <c r="L456" s="96" t="s">
        <v>12</v>
      </c>
      <c r="M456" s="127" t="s">
        <v>3744</v>
      </c>
      <c r="N456" s="96" t="s">
        <v>11</v>
      </c>
      <c r="O456" s="227" t="s">
        <v>2700</v>
      </c>
      <c r="P456" s="171"/>
      <c r="Q456" s="171"/>
      <c r="R456" s="171"/>
      <c r="S456" s="171"/>
      <c r="T456" s="171"/>
      <c r="U456" s="171"/>
      <c r="V456" s="171"/>
      <c r="W456" s="171"/>
      <c r="X456" s="171"/>
    </row>
    <row r="457" spans="2:24" ht="66" x14ac:dyDescent="0.3">
      <c r="B457" s="96">
        <f t="shared" ref="B457:B520" si="7">+B456+1</f>
        <v>451</v>
      </c>
      <c r="C457" s="227" t="s">
        <v>3683</v>
      </c>
      <c r="D457" s="96" t="s">
        <v>3839</v>
      </c>
      <c r="E457" s="258" t="s">
        <v>3840</v>
      </c>
      <c r="F457" s="275" t="s">
        <v>3841</v>
      </c>
      <c r="G457" s="255">
        <v>17160714</v>
      </c>
      <c r="H457" s="255">
        <v>17160714</v>
      </c>
      <c r="I457" s="255">
        <f>+G457+H457</f>
        <v>34321428</v>
      </c>
      <c r="J457" s="96" t="s">
        <v>20</v>
      </c>
      <c r="K457" s="227" t="s">
        <v>3687</v>
      </c>
      <c r="L457" s="96" t="s">
        <v>12</v>
      </c>
      <c r="M457" s="127" t="s">
        <v>3842</v>
      </c>
      <c r="N457" s="96" t="s">
        <v>11</v>
      </c>
      <c r="O457" s="227" t="s">
        <v>2700</v>
      </c>
      <c r="P457" s="171"/>
      <c r="Q457" s="171"/>
      <c r="R457" s="171"/>
      <c r="S457" s="171"/>
      <c r="T457" s="171"/>
      <c r="U457" s="171"/>
      <c r="V457" s="171"/>
      <c r="W457" s="171"/>
      <c r="X457" s="171"/>
    </row>
    <row r="458" spans="2:24" ht="66" x14ac:dyDescent="0.3">
      <c r="B458" s="96">
        <f t="shared" si="7"/>
        <v>452</v>
      </c>
      <c r="C458" s="227" t="s">
        <v>3683</v>
      </c>
      <c r="D458" s="96" t="s">
        <v>4156</v>
      </c>
      <c r="E458" s="258" t="s">
        <v>4157</v>
      </c>
      <c r="F458" s="275" t="s">
        <v>4158</v>
      </c>
      <c r="G458" s="255">
        <v>14300595</v>
      </c>
      <c r="H458" s="255">
        <v>17160714</v>
      </c>
      <c r="I458" s="255">
        <f>+G458+H458</f>
        <v>31461309</v>
      </c>
      <c r="J458" s="96" t="s">
        <v>20</v>
      </c>
      <c r="K458" s="227" t="s">
        <v>3687</v>
      </c>
      <c r="L458" s="96" t="s">
        <v>12</v>
      </c>
      <c r="M458" s="127" t="s">
        <v>4159</v>
      </c>
      <c r="N458" s="96" t="s">
        <v>11</v>
      </c>
      <c r="O458" s="227" t="s">
        <v>2700</v>
      </c>
      <c r="P458" s="171"/>
      <c r="Q458" s="171"/>
      <c r="R458" s="171"/>
      <c r="S458" s="171"/>
      <c r="T458" s="171"/>
      <c r="U458" s="171"/>
      <c r="V458" s="171"/>
      <c r="W458" s="171"/>
      <c r="X458" s="171"/>
    </row>
    <row r="459" spans="2:24" ht="66" x14ac:dyDescent="0.3">
      <c r="B459" s="96">
        <f t="shared" si="7"/>
        <v>453</v>
      </c>
      <c r="C459" s="227" t="s">
        <v>3683</v>
      </c>
      <c r="D459" s="96" t="s">
        <v>3798</v>
      </c>
      <c r="E459" s="258" t="s">
        <v>3799</v>
      </c>
      <c r="F459" s="275" t="s">
        <v>3800</v>
      </c>
      <c r="G459" s="255">
        <v>19026132</v>
      </c>
      <c r="H459" s="255">
        <v>19026132</v>
      </c>
      <c r="I459" s="255">
        <f>+G459+H459</f>
        <v>38052264</v>
      </c>
      <c r="J459" s="96" t="s">
        <v>20</v>
      </c>
      <c r="K459" s="227" t="s">
        <v>3687</v>
      </c>
      <c r="L459" s="96" t="s">
        <v>12</v>
      </c>
      <c r="M459" s="127" t="s">
        <v>3801</v>
      </c>
      <c r="N459" s="96" t="s">
        <v>11</v>
      </c>
      <c r="O459" s="227" t="s">
        <v>2700</v>
      </c>
      <c r="P459" s="171"/>
      <c r="Q459" s="171"/>
      <c r="R459" s="171"/>
      <c r="S459" s="171"/>
      <c r="T459" s="171"/>
      <c r="U459" s="171"/>
      <c r="V459" s="171"/>
      <c r="W459" s="171"/>
      <c r="X459" s="171"/>
    </row>
    <row r="460" spans="2:24" ht="132" x14ac:dyDescent="0.3">
      <c r="B460" s="96">
        <f t="shared" si="7"/>
        <v>454</v>
      </c>
      <c r="C460" s="227" t="s">
        <v>3683</v>
      </c>
      <c r="D460" s="96" t="s">
        <v>3780</v>
      </c>
      <c r="E460" s="258" t="s">
        <v>3781</v>
      </c>
      <c r="F460" s="275" t="s">
        <v>3782</v>
      </c>
      <c r="G460" s="255">
        <v>19026132</v>
      </c>
      <c r="H460" s="255">
        <v>19026132</v>
      </c>
      <c r="I460" s="255">
        <f>+G460+H460</f>
        <v>38052264</v>
      </c>
      <c r="J460" s="96" t="s">
        <v>20</v>
      </c>
      <c r="K460" s="227" t="s">
        <v>3687</v>
      </c>
      <c r="L460" s="96" t="s">
        <v>12</v>
      </c>
      <c r="M460" s="127" t="s">
        <v>3783</v>
      </c>
      <c r="N460" s="96" t="s">
        <v>11</v>
      </c>
      <c r="O460" s="227" t="s">
        <v>2700</v>
      </c>
      <c r="P460" s="171"/>
      <c r="Q460" s="171"/>
      <c r="R460" s="171"/>
      <c r="S460" s="171"/>
      <c r="T460" s="171"/>
      <c r="U460" s="171"/>
      <c r="V460" s="171"/>
      <c r="W460" s="171"/>
      <c r="X460" s="171"/>
    </row>
    <row r="461" spans="2:24" ht="118.8" x14ac:dyDescent="0.3">
      <c r="B461" s="96">
        <f t="shared" si="7"/>
        <v>455</v>
      </c>
      <c r="C461" s="227" t="s">
        <v>3683</v>
      </c>
      <c r="D461" s="96" t="s">
        <v>3820</v>
      </c>
      <c r="E461" s="258" t="s">
        <v>3821</v>
      </c>
      <c r="F461" s="275" t="s">
        <v>3822</v>
      </c>
      <c r="G461" s="255">
        <v>17160714</v>
      </c>
      <c r="H461" s="255">
        <v>17160714</v>
      </c>
      <c r="I461" s="255">
        <f>+G461+H461</f>
        <v>34321428</v>
      </c>
      <c r="J461" s="96" t="s">
        <v>20</v>
      </c>
      <c r="K461" s="227" t="s">
        <v>3687</v>
      </c>
      <c r="L461" s="96" t="s">
        <v>12</v>
      </c>
      <c r="M461" s="127" t="s">
        <v>3823</v>
      </c>
      <c r="N461" s="96" t="s">
        <v>11</v>
      </c>
      <c r="O461" s="227" t="s">
        <v>2700</v>
      </c>
      <c r="P461" s="171"/>
      <c r="Q461" s="171"/>
      <c r="R461" s="171"/>
      <c r="S461" s="171"/>
      <c r="T461" s="171"/>
      <c r="U461" s="171"/>
      <c r="V461" s="171"/>
      <c r="W461" s="171"/>
      <c r="X461" s="171"/>
    </row>
    <row r="462" spans="2:24" ht="92.4" x14ac:dyDescent="0.3">
      <c r="B462" s="96">
        <f t="shared" si="7"/>
        <v>456</v>
      </c>
      <c r="C462" s="227" t="s">
        <v>3683</v>
      </c>
      <c r="D462" s="96" t="s">
        <v>3753</v>
      </c>
      <c r="E462" s="258" t="s">
        <v>3754</v>
      </c>
      <c r="F462" s="275" t="s">
        <v>3755</v>
      </c>
      <c r="G462" s="255">
        <v>38531574</v>
      </c>
      <c r="H462" s="255">
        <v>38531574</v>
      </c>
      <c r="I462" s="255">
        <f>+G462+H462</f>
        <v>77063148</v>
      </c>
      <c r="J462" s="96" t="s">
        <v>20</v>
      </c>
      <c r="K462" s="227" t="s">
        <v>3687</v>
      </c>
      <c r="L462" s="96" t="s">
        <v>12</v>
      </c>
      <c r="M462" s="127" t="s">
        <v>3756</v>
      </c>
      <c r="N462" s="96" t="s">
        <v>11</v>
      </c>
      <c r="O462" s="227" t="s">
        <v>2700</v>
      </c>
      <c r="P462" s="171"/>
      <c r="Q462" s="171"/>
      <c r="R462" s="171"/>
      <c r="S462" s="171"/>
      <c r="T462" s="171"/>
      <c r="U462" s="171"/>
      <c r="V462" s="171"/>
      <c r="W462" s="171"/>
      <c r="X462" s="171"/>
    </row>
    <row r="463" spans="2:24" ht="66" x14ac:dyDescent="0.3">
      <c r="B463" s="96">
        <f t="shared" si="7"/>
        <v>457</v>
      </c>
      <c r="C463" s="227" t="s">
        <v>3683</v>
      </c>
      <c r="D463" s="96" t="s">
        <v>4085</v>
      </c>
      <c r="E463" s="258" t="s">
        <v>4086</v>
      </c>
      <c r="F463" s="275" t="s">
        <v>4070</v>
      </c>
      <c r="G463" s="255">
        <v>14300595</v>
      </c>
      <c r="H463" s="255">
        <v>17160714</v>
      </c>
      <c r="I463" s="255">
        <f>+G463+H463</f>
        <v>31461309</v>
      </c>
      <c r="J463" s="96" t="s">
        <v>20</v>
      </c>
      <c r="K463" s="227" t="s">
        <v>3687</v>
      </c>
      <c r="L463" s="96" t="s">
        <v>12</v>
      </c>
      <c r="M463" s="127" t="s">
        <v>4087</v>
      </c>
      <c r="N463" s="96" t="s">
        <v>11</v>
      </c>
      <c r="O463" s="227" t="s">
        <v>2700</v>
      </c>
      <c r="P463" s="171"/>
      <c r="Q463" s="171"/>
      <c r="R463" s="171"/>
      <c r="S463" s="171"/>
      <c r="T463" s="171"/>
      <c r="U463" s="171"/>
      <c r="V463" s="171"/>
      <c r="W463" s="171"/>
      <c r="X463" s="171"/>
    </row>
    <row r="464" spans="2:24" ht="66" x14ac:dyDescent="0.3">
      <c r="B464" s="96">
        <f t="shared" si="7"/>
        <v>458</v>
      </c>
      <c r="C464" s="227" t="s">
        <v>3683</v>
      </c>
      <c r="D464" s="96" t="s">
        <v>4030</v>
      </c>
      <c r="E464" s="258" t="s">
        <v>4031</v>
      </c>
      <c r="F464" s="275" t="s">
        <v>4032</v>
      </c>
      <c r="G464" s="255">
        <v>41250000</v>
      </c>
      <c r="H464" s="255">
        <v>45000000</v>
      </c>
      <c r="I464" s="255">
        <f>+G464+H464</f>
        <v>86250000</v>
      </c>
      <c r="J464" s="96" t="s">
        <v>20</v>
      </c>
      <c r="K464" s="227" t="s">
        <v>3687</v>
      </c>
      <c r="L464" s="96" t="s">
        <v>12</v>
      </c>
      <c r="M464" s="127" t="s">
        <v>4033</v>
      </c>
      <c r="N464" s="96" t="s">
        <v>11</v>
      </c>
      <c r="O464" s="227" t="s">
        <v>2700</v>
      </c>
      <c r="P464" s="171"/>
      <c r="Q464" s="171"/>
      <c r="R464" s="171"/>
      <c r="S464" s="171"/>
      <c r="T464" s="171"/>
      <c r="U464" s="171"/>
      <c r="V464" s="171"/>
      <c r="W464" s="171"/>
      <c r="X464" s="171"/>
    </row>
    <row r="465" spans="2:24" ht="66" x14ac:dyDescent="0.3">
      <c r="B465" s="96">
        <f t="shared" si="7"/>
        <v>459</v>
      </c>
      <c r="C465" s="227" t="s">
        <v>3683</v>
      </c>
      <c r="D465" s="96" t="s">
        <v>4008</v>
      </c>
      <c r="E465" s="258" t="s">
        <v>4009</v>
      </c>
      <c r="F465" s="275" t="s">
        <v>3793</v>
      </c>
      <c r="G465" s="255">
        <v>14747035</v>
      </c>
      <c r="H465" s="255">
        <v>16087674</v>
      </c>
      <c r="I465" s="255">
        <f>+G465+H465</f>
        <v>30834709</v>
      </c>
      <c r="J465" s="96" t="s">
        <v>20</v>
      </c>
      <c r="K465" s="227" t="s">
        <v>3687</v>
      </c>
      <c r="L465" s="96" t="s">
        <v>12</v>
      </c>
      <c r="M465" s="127" t="s">
        <v>4010</v>
      </c>
      <c r="N465" s="96" t="s">
        <v>11</v>
      </c>
      <c r="O465" s="227" t="s">
        <v>2700</v>
      </c>
      <c r="P465" s="171"/>
      <c r="Q465" s="171"/>
      <c r="R465" s="171"/>
      <c r="S465" s="171"/>
      <c r="T465" s="171"/>
      <c r="U465" s="171"/>
      <c r="V465" s="171"/>
      <c r="W465" s="171"/>
      <c r="X465" s="171"/>
    </row>
    <row r="466" spans="2:24" ht="66" x14ac:dyDescent="0.3">
      <c r="B466" s="96">
        <f t="shared" si="7"/>
        <v>460</v>
      </c>
      <c r="C466" s="227" t="s">
        <v>3683</v>
      </c>
      <c r="D466" s="96" t="s">
        <v>4164</v>
      </c>
      <c r="E466" s="258" t="s">
        <v>4165</v>
      </c>
      <c r="F466" s="275" t="s">
        <v>4093</v>
      </c>
      <c r="G466" s="255">
        <v>27789865</v>
      </c>
      <c r="H466" s="255">
        <v>33347838</v>
      </c>
      <c r="I466" s="255">
        <f>+G466+H466</f>
        <v>61137703</v>
      </c>
      <c r="J466" s="96" t="s">
        <v>20</v>
      </c>
      <c r="K466" s="227" t="s">
        <v>3687</v>
      </c>
      <c r="L466" s="96" t="s">
        <v>12</v>
      </c>
      <c r="M466" s="127" t="s">
        <v>4166</v>
      </c>
      <c r="N466" s="96" t="s">
        <v>11</v>
      </c>
      <c r="O466" s="227" t="s">
        <v>2700</v>
      </c>
      <c r="P466" s="171"/>
      <c r="Q466" s="171"/>
      <c r="R466" s="171"/>
      <c r="S466" s="171"/>
      <c r="T466" s="171"/>
      <c r="U466" s="171"/>
      <c r="V466" s="171"/>
      <c r="W466" s="171"/>
      <c r="X466" s="171"/>
    </row>
    <row r="467" spans="2:24" ht="66" x14ac:dyDescent="0.3">
      <c r="B467" s="96">
        <f t="shared" si="7"/>
        <v>461</v>
      </c>
      <c r="C467" s="227" t="s">
        <v>3683</v>
      </c>
      <c r="D467" s="96" t="s">
        <v>4147</v>
      </c>
      <c r="E467" s="258" t="s">
        <v>4148</v>
      </c>
      <c r="F467" s="275" t="s">
        <v>4125</v>
      </c>
      <c r="G467" s="255">
        <v>14300595</v>
      </c>
      <c r="H467" s="255">
        <v>17160714</v>
      </c>
      <c r="I467" s="255">
        <f>+G467+H467</f>
        <v>31461309</v>
      </c>
      <c r="J467" s="96" t="s">
        <v>20</v>
      </c>
      <c r="K467" s="227" t="s">
        <v>3687</v>
      </c>
      <c r="L467" s="96" t="s">
        <v>12</v>
      </c>
      <c r="M467" s="127" t="s">
        <v>4149</v>
      </c>
      <c r="N467" s="96" t="s">
        <v>11</v>
      </c>
      <c r="O467" s="227" t="s">
        <v>2700</v>
      </c>
      <c r="P467" s="171"/>
      <c r="Q467" s="171"/>
      <c r="R467" s="171"/>
      <c r="S467" s="171"/>
      <c r="T467" s="171"/>
      <c r="U467" s="171"/>
      <c r="V467" s="171"/>
      <c r="W467" s="171"/>
      <c r="X467" s="171"/>
    </row>
    <row r="468" spans="2:24" ht="66" x14ac:dyDescent="0.3">
      <c r="B468" s="96">
        <f t="shared" si="7"/>
        <v>462</v>
      </c>
      <c r="C468" s="227" t="s">
        <v>3683</v>
      </c>
      <c r="D468" s="96" t="s">
        <v>4123</v>
      </c>
      <c r="E468" s="258" t="s">
        <v>4124</v>
      </c>
      <c r="F468" s="275" t="s">
        <v>4125</v>
      </c>
      <c r="G468" s="255">
        <v>14300595</v>
      </c>
      <c r="H468" s="255">
        <v>17160714</v>
      </c>
      <c r="I468" s="255">
        <f>+G468+H468</f>
        <v>31461309</v>
      </c>
      <c r="J468" s="96" t="s">
        <v>20</v>
      </c>
      <c r="K468" s="227" t="s">
        <v>3687</v>
      </c>
      <c r="L468" s="96" t="s">
        <v>12</v>
      </c>
      <c r="M468" s="127" t="s">
        <v>4126</v>
      </c>
      <c r="N468" s="96" t="s">
        <v>11</v>
      </c>
      <c r="O468" s="227" t="s">
        <v>2700</v>
      </c>
      <c r="P468" s="171"/>
      <c r="Q468" s="171"/>
      <c r="R468" s="171"/>
      <c r="S468" s="171"/>
      <c r="T468" s="171"/>
      <c r="U468" s="171"/>
      <c r="V468" s="171"/>
      <c r="W468" s="171"/>
      <c r="X468" s="171"/>
    </row>
    <row r="469" spans="2:24" ht="66" customHeight="1" x14ac:dyDescent="0.3">
      <c r="B469" s="96">
        <f t="shared" si="7"/>
        <v>463</v>
      </c>
      <c r="C469" s="227" t="s">
        <v>3683</v>
      </c>
      <c r="D469" s="96" t="s">
        <v>4088</v>
      </c>
      <c r="E469" s="258" t="s">
        <v>4089</v>
      </c>
      <c r="F469" s="275" t="s">
        <v>4070</v>
      </c>
      <c r="G469" s="255">
        <v>14300595</v>
      </c>
      <c r="H469" s="255">
        <v>17160714</v>
      </c>
      <c r="I469" s="255">
        <f>+G469+H469</f>
        <v>31461309</v>
      </c>
      <c r="J469" s="96" t="s">
        <v>20</v>
      </c>
      <c r="K469" s="227" t="s">
        <v>3687</v>
      </c>
      <c r="L469" s="96" t="s">
        <v>12</v>
      </c>
      <c r="M469" s="127" t="s">
        <v>4090</v>
      </c>
      <c r="N469" s="96" t="s">
        <v>11</v>
      </c>
      <c r="O469" s="227" t="s">
        <v>2700</v>
      </c>
      <c r="P469" s="171"/>
      <c r="Q469" s="171"/>
      <c r="R469" s="171"/>
      <c r="S469" s="171"/>
      <c r="T469" s="171"/>
      <c r="U469" s="171"/>
      <c r="V469" s="171"/>
      <c r="W469" s="171"/>
      <c r="X469" s="171"/>
    </row>
    <row r="470" spans="2:24" ht="66" x14ac:dyDescent="0.3">
      <c r="B470" s="96">
        <f t="shared" si="7"/>
        <v>464</v>
      </c>
      <c r="C470" s="227" t="s">
        <v>3683</v>
      </c>
      <c r="D470" s="96" t="s">
        <v>4120</v>
      </c>
      <c r="E470" s="258" t="s">
        <v>4121</v>
      </c>
      <c r="F470" s="275" t="s">
        <v>4093</v>
      </c>
      <c r="G470" s="255">
        <v>15855110</v>
      </c>
      <c r="H470" s="255">
        <v>19026132</v>
      </c>
      <c r="I470" s="255">
        <f>+G470+H470</f>
        <v>34881242</v>
      </c>
      <c r="J470" s="96" t="s">
        <v>20</v>
      </c>
      <c r="K470" s="227" t="s">
        <v>3687</v>
      </c>
      <c r="L470" s="96" t="s">
        <v>12</v>
      </c>
      <c r="M470" s="127" t="s">
        <v>4122</v>
      </c>
      <c r="N470" s="96" t="s">
        <v>11</v>
      </c>
      <c r="O470" s="227" t="s">
        <v>2700</v>
      </c>
      <c r="P470" s="171"/>
      <c r="Q470" s="171"/>
      <c r="R470" s="171"/>
      <c r="S470" s="171"/>
      <c r="T470" s="171"/>
      <c r="U470" s="171"/>
      <c r="V470" s="171"/>
      <c r="W470" s="171"/>
      <c r="X470" s="171"/>
    </row>
    <row r="471" spans="2:24" ht="66" x14ac:dyDescent="0.3">
      <c r="B471" s="96">
        <f t="shared" si="7"/>
        <v>465</v>
      </c>
      <c r="C471" s="227" t="s">
        <v>3683</v>
      </c>
      <c r="D471" s="96" t="s">
        <v>3873</v>
      </c>
      <c r="E471" s="258" t="s">
        <v>3874</v>
      </c>
      <c r="F471" s="275" t="s">
        <v>3841</v>
      </c>
      <c r="G471" s="255">
        <v>14747035</v>
      </c>
      <c r="H471" s="255">
        <v>16087674</v>
      </c>
      <c r="I471" s="255">
        <f>+G471+H471</f>
        <v>30834709</v>
      </c>
      <c r="J471" s="96" t="s">
        <v>20</v>
      </c>
      <c r="K471" s="227" t="s">
        <v>3687</v>
      </c>
      <c r="L471" s="96" t="s">
        <v>12</v>
      </c>
      <c r="M471" s="127" t="s">
        <v>3875</v>
      </c>
      <c r="N471" s="96" t="s">
        <v>11</v>
      </c>
      <c r="O471" s="227" t="s">
        <v>2700</v>
      </c>
      <c r="P471" s="171"/>
      <c r="Q471" s="171"/>
      <c r="R471" s="171"/>
      <c r="S471" s="171"/>
      <c r="T471" s="171"/>
      <c r="U471" s="171"/>
      <c r="V471" s="171"/>
      <c r="W471" s="171"/>
      <c r="X471" s="171"/>
    </row>
    <row r="472" spans="2:24" ht="66" x14ac:dyDescent="0.3">
      <c r="B472" s="96">
        <f t="shared" si="7"/>
        <v>466</v>
      </c>
      <c r="C472" s="227" t="s">
        <v>3683</v>
      </c>
      <c r="D472" s="96" t="s">
        <v>4137</v>
      </c>
      <c r="E472" s="258" t="s">
        <v>4138</v>
      </c>
      <c r="F472" s="275" t="s">
        <v>4139</v>
      </c>
      <c r="G472" s="255">
        <v>37500000</v>
      </c>
      <c r="H472" s="255">
        <v>45000000</v>
      </c>
      <c r="I472" s="255">
        <f>+G472+H472</f>
        <v>82500000</v>
      </c>
      <c r="J472" s="96" t="s">
        <v>20</v>
      </c>
      <c r="K472" s="227" t="s">
        <v>3687</v>
      </c>
      <c r="L472" s="96" t="s">
        <v>12</v>
      </c>
      <c r="M472" s="127" t="s">
        <v>4140</v>
      </c>
      <c r="N472" s="96" t="s">
        <v>11</v>
      </c>
      <c r="O472" s="227" t="s">
        <v>2700</v>
      </c>
      <c r="P472" s="171"/>
      <c r="Q472" s="171"/>
      <c r="R472" s="171"/>
      <c r="S472" s="171"/>
      <c r="T472" s="171"/>
      <c r="U472" s="171"/>
      <c r="V472" s="171"/>
      <c r="W472" s="171"/>
      <c r="X472" s="171"/>
    </row>
    <row r="473" spans="2:24" ht="66" x14ac:dyDescent="0.3">
      <c r="B473" s="96">
        <f t="shared" si="7"/>
        <v>467</v>
      </c>
      <c r="C473" s="227" t="s">
        <v>3683</v>
      </c>
      <c r="D473" s="96" t="s">
        <v>4068</v>
      </c>
      <c r="E473" s="258" t="s">
        <v>4069</v>
      </c>
      <c r="F473" s="275" t="s">
        <v>4070</v>
      </c>
      <c r="G473" s="255">
        <v>15730655</v>
      </c>
      <c r="H473" s="255">
        <v>17160714</v>
      </c>
      <c r="I473" s="255">
        <f>+G473+H473</f>
        <v>32891369</v>
      </c>
      <c r="J473" s="96" t="s">
        <v>20</v>
      </c>
      <c r="K473" s="227" t="s">
        <v>3687</v>
      </c>
      <c r="L473" s="96" t="s">
        <v>12</v>
      </c>
      <c r="M473" s="127" t="s">
        <v>4071</v>
      </c>
      <c r="N473" s="96" t="s">
        <v>11</v>
      </c>
      <c r="O473" s="227" t="s">
        <v>2700</v>
      </c>
      <c r="P473" s="171"/>
      <c r="Q473" s="171"/>
      <c r="R473" s="171"/>
      <c r="S473" s="171"/>
      <c r="T473" s="171"/>
      <c r="U473" s="171"/>
      <c r="V473" s="171"/>
      <c r="W473" s="171"/>
      <c r="X473" s="171"/>
    </row>
    <row r="474" spans="2:24" ht="66" x14ac:dyDescent="0.3">
      <c r="B474" s="96">
        <f t="shared" si="7"/>
        <v>468</v>
      </c>
      <c r="C474" s="227" t="s">
        <v>3683</v>
      </c>
      <c r="D474" s="96" t="s">
        <v>4361</v>
      </c>
      <c r="E474" s="258" t="s">
        <v>4362</v>
      </c>
      <c r="F474" s="275" t="s">
        <v>4093</v>
      </c>
      <c r="G474" s="255">
        <v>16908945</v>
      </c>
      <c r="H474" s="255">
        <v>20290734</v>
      </c>
      <c r="I474" s="255">
        <f>+G474+H474</f>
        <v>37199679</v>
      </c>
      <c r="J474" s="96" t="s">
        <v>20</v>
      </c>
      <c r="K474" s="227" t="s">
        <v>3687</v>
      </c>
      <c r="L474" s="96" t="s">
        <v>12</v>
      </c>
      <c r="M474" s="127" t="s">
        <v>4363</v>
      </c>
      <c r="N474" s="96" t="s">
        <v>11</v>
      </c>
      <c r="O474" s="227" t="s">
        <v>2700</v>
      </c>
      <c r="P474" s="171"/>
      <c r="Q474" s="171"/>
      <c r="R474" s="171"/>
      <c r="S474" s="171"/>
      <c r="T474" s="171"/>
      <c r="U474" s="171"/>
      <c r="V474" s="171"/>
      <c r="W474" s="171"/>
      <c r="X474" s="171"/>
    </row>
    <row r="475" spans="2:24" ht="66" x14ac:dyDescent="0.3">
      <c r="B475" s="96">
        <f t="shared" si="7"/>
        <v>469</v>
      </c>
      <c r="C475" s="227" t="s">
        <v>3683</v>
      </c>
      <c r="D475" s="96" t="s">
        <v>4091</v>
      </c>
      <c r="E475" s="258" t="s">
        <v>4092</v>
      </c>
      <c r="F475" s="275" t="s">
        <v>4093</v>
      </c>
      <c r="G475" s="255">
        <v>27789865</v>
      </c>
      <c r="H475" s="255">
        <v>33347838</v>
      </c>
      <c r="I475" s="255">
        <f>+G475+H475</f>
        <v>61137703</v>
      </c>
      <c r="J475" s="96" t="s">
        <v>20</v>
      </c>
      <c r="K475" s="227" t="s">
        <v>3687</v>
      </c>
      <c r="L475" s="96" t="s">
        <v>12</v>
      </c>
      <c r="M475" s="127" t="s">
        <v>4094</v>
      </c>
      <c r="N475" s="96" t="s">
        <v>11</v>
      </c>
      <c r="O475" s="227" t="s">
        <v>2700</v>
      </c>
      <c r="P475" s="171"/>
      <c r="Q475" s="171"/>
      <c r="R475" s="171"/>
      <c r="S475" s="171"/>
      <c r="T475" s="171"/>
      <c r="U475" s="171"/>
      <c r="V475" s="171"/>
      <c r="W475" s="171"/>
      <c r="X475" s="171"/>
    </row>
    <row r="476" spans="2:24" ht="66" x14ac:dyDescent="0.3">
      <c r="B476" s="96">
        <f t="shared" si="7"/>
        <v>470</v>
      </c>
      <c r="C476" s="227" t="s">
        <v>3683</v>
      </c>
      <c r="D476" s="96" t="s">
        <v>3888</v>
      </c>
      <c r="E476" s="258" t="s">
        <v>3889</v>
      </c>
      <c r="F476" s="275" t="s">
        <v>3857</v>
      </c>
      <c r="G476" s="255">
        <v>14747035</v>
      </c>
      <c r="H476" s="255">
        <v>16087674</v>
      </c>
      <c r="I476" s="255">
        <f>+G476+H476</f>
        <v>30834709</v>
      </c>
      <c r="J476" s="96" t="s">
        <v>20</v>
      </c>
      <c r="K476" s="227" t="s">
        <v>3687</v>
      </c>
      <c r="L476" s="96" t="s">
        <v>12</v>
      </c>
      <c r="M476" s="127" t="s">
        <v>3890</v>
      </c>
      <c r="N476" s="96" t="s">
        <v>11</v>
      </c>
      <c r="O476" s="227" t="s">
        <v>2700</v>
      </c>
      <c r="P476" s="171"/>
      <c r="Q476" s="171"/>
      <c r="R476" s="171"/>
      <c r="S476" s="171"/>
      <c r="T476" s="171"/>
      <c r="U476" s="171"/>
      <c r="V476" s="171"/>
      <c r="W476" s="171"/>
      <c r="X476" s="171"/>
    </row>
    <row r="477" spans="2:24" ht="66" x14ac:dyDescent="0.3">
      <c r="B477" s="96">
        <f t="shared" si="7"/>
        <v>471</v>
      </c>
      <c r="C477" s="227" t="s">
        <v>3683</v>
      </c>
      <c r="D477" s="96" t="s">
        <v>3867</v>
      </c>
      <c r="E477" s="258" t="s">
        <v>3868</v>
      </c>
      <c r="F477" s="275" t="s">
        <v>3857</v>
      </c>
      <c r="G477" s="255">
        <v>14747035</v>
      </c>
      <c r="H477" s="255">
        <v>16087674</v>
      </c>
      <c r="I477" s="255">
        <f>+G477+H477</f>
        <v>30834709</v>
      </c>
      <c r="J477" s="96" t="s">
        <v>20</v>
      </c>
      <c r="K477" s="227" t="s">
        <v>3687</v>
      </c>
      <c r="L477" s="96" t="s">
        <v>12</v>
      </c>
      <c r="M477" s="127" t="s">
        <v>3869</v>
      </c>
      <c r="N477" s="96" t="s">
        <v>11</v>
      </c>
      <c r="O477" s="227" t="s">
        <v>2700</v>
      </c>
      <c r="P477" s="171"/>
      <c r="Q477" s="171"/>
      <c r="R477" s="171"/>
      <c r="S477" s="171"/>
      <c r="T477" s="171"/>
      <c r="U477" s="171"/>
      <c r="V477" s="171"/>
      <c r="W477" s="171"/>
      <c r="X477" s="171"/>
    </row>
    <row r="478" spans="2:24" ht="66" x14ac:dyDescent="0.3">
      <c r="B478" s="96">
        <f t="shared" si="7"/>
        <v>472</v>
      </c>
      <c r="C478" s="227" t="s">
        <v>3683</v>
      </c>
      <c r="D478" s="96" t="s">
        <v>3870</v>
      </c>
      <c r="E478" s="258" t="s">
        <v>3871</v>
      </c>
      <c r="F478" s="275" t="s">
        <v>3857</v>
      </c>
      <c r="G478" s="255">
        <v>14747035</v>
      </c>
      <c r="H478" s="255">
        <v>16087674</v>
      </c>
      <c r="I478" s="255">
        <f>+G478+H478</f>
        <v>30834709</v>
      </c>
      <c r="J478" s="96" t="s">
        <v>20</v>
      </c>
      <c r="K478" s="227" t="s">
        <v>3687</v>
      </c>
      <c r="L478" s="96" t="s">
        <v>12</v>
      </c>
      <c r="M478" s="127" t="s">
        <v>3872</v>
      </c>
      <c r="N478" s="96" t="s">
        <v>11</v>
      </c>
      <c r="O478" s="227" t="s">
        <v>2700</v>
      </c>
      <c r="P478" s="171"/>
      <c r="Q478" s="171"/>
      <c r="R478" s="171"/>
      <c r="S478" s="171"/>
      <c r="T478" s="171"/>
      <c r="U478" s="171"/>
      <c r="V478" s="171"/>
      <c r="W478" s="171"/>
      <c r="X478" s="171"/>
    </row>
    <row r="479" spans="2:24" ht="66" x14ac:dyDescent="0.3">
      <c r="B479" s="96">
        <f t="shared" si="7"/>
        <v>473</v>
      </c>
      <c r="C479" s="227" t="s">
        <v>3683</v>
      </c>
      <c r="D479" s="96" t="s">
        <v>4700</v>
      </c>
      <c r="E479" s="258" t="s">
        <v>4701</v>
      </c>
      <c r="F479" s="275" t="s">
        <v>3793</v>
      </c>
      <c r="G479" s="255">
        <v>8438456</v>
      </c>
      <c r="H479" s="255">
        <v>12657684</v>
      </c>
      <c r="I479" s="255">
        <f>+G479+H479</f>
        <v>21096140</v>
      </c>
      <c r="J479" s="96" t="s">
        <v>20</v>
      </c>
      <c r="K479" s="227" t="s">
        <v>3687</v>
      </c>
      <c r="L479" s="96" t="s">
        <v>12</v>
      </c>
      <c r="M479" s="127" t="s">
        <v>4702</v>
      </c>
      <c r="N479" s="96" t="s">
        <v>11</v>
      </c>
      <c r="O479" s="227" t="s">
        <v>2700</v>
      </c>
      <c r="P479" s="171"/>
      <c r="Q479" s="171"/>
      <c r="R479" s="171"/>
      <c r="S479" s="171"/>
      <c r="T479" s="171"/>
      <c r="U479" s="171"/>
      <c r="V479" s="171"/>
      <c r="W479" s="171"/>
      <c r="X479" s="171"/>
    </row>
    <row r="480" spans="2:24" ht="66" x14ac:dyDescent="0.3">
      <c r="B480" s="96">
        <f t="shared" si="7"/>
        <v>474</v>
      </c>
      <c r="C480" s="227" t="s">
        <v>3683</v>
      </c>
      <c r="D480" s="96" t="s">
        <v>3880</v>
      </c>
      <c r="E480" s="258" t="s">
        <v>3881</v>
      </c>
      <c r="F480" s="275" t="s">
        <v>3882</v>
      </c>
      <c r="G480" s="255">
        <v>30568852</v>
      </c>
      <c r="H480" s="255">
        <v>33347838</v>
      </c>
      <c r="I480" s="255">
        <f>+G480+H480</f>
        <v>63916690</v>
      </c>
      <c r="J480" s="96" t="s">
        <v>20</v>
      </c>
      <c r="K480" s="227" t="s">
        <v>3687</v>
      </c>
      <c r="L480" s="96" t="s">
        <v>12</v>
      </c>
      <c r="M480" s="127" t="s">
        <v>3883</v>
      </c>
      <c r="N480" s="96" t="s">
        <v>11</v>
      </c>
      <c r="O480" s="227" t="s">
        <v>2700</v>
      </c>
      <c r="P480" s="171"/>
      <c r="Q480" s="171"/>
      <c r="R480" s="171"/>
      <c r="S480" s="171"/>
      <c r="T480" s="171"/>
      <c r="U480" s="171"/>
      <c r="V480" s="171"/>
      <c r="W480" s="171"/>
      <c r="X480" s="171"/>
    </row>
    <row r="481" spans="2:24" ht="66" x14ac:dyDescent="0.3">
      <c r="B481" s="96">
        <f t="shared" si="7"/>
        <v>475</v>
      </c>
      <c r="C481" s="227" t="s">
        <v>3683</v>
      </c>
      <c r="D481" s="96" t="s">
        <v>4530</v>
      </c>
      <c r="E481" s="258" t="s">
        <v>4531</v>
      </c>
      <c r="F481" s="275" t="s">
        <v>3767</v>
      </c>
      <c r="G481" s="255">
        <v>9493263</v>
      </c>
      <c r="H481" s="255">
        <v>12657684</v>
      </c>
      <c r="I481" s="255">
        <f>+G481+H481</f>
        <v>22150947</v>
      </c>
      <c r="J481" s="96" t="s">
        <v>20</v>
      </c>
      <c r="K481" s="227" t="s">
        <v>3687</v>
      </c>
      <c r="L481" s="96" t="s">
        <v>12</v>
      </c>
      <c r="M481" s="127" t="s">
        <v>4532</v>
      </c>
      <c r="N481" s="96" t="s">
        <v>11</v>
      </c>
      <c r="O481" s="227" t="s">
        <v>2700</v>
      </c>
      <c r="P481" s="171"/>
      <c r="Q481" s="171"/>
      <c r="R481" s="171"/>
      <c r="S481" s="171"/>
      <c r="T481" s="171"/>
      <c r="U481" s="171"/>
      <c r="V481" s="171"/>
      <c r="W481" s="171"/>
      <c r="X481" s="171"/>
    </row>
    <row r="482" spans="2:24" ht="66" x14ac:dyDescent="0.3">
      <c r="B482" s="96">
        <f t="shared" si="7"/>
        <v>476</v>
      </c>
      <c r="C482" s="227" t="s">
        <v>3683</v>
      </c>
      <c r="D482" s="96" t="s">
        <v>4463</v>
      </c>
      <c r="E482" s="258" t="s">
        <v>4464</v>
      </c>
      <c r="F482" s="275" t="s">
        <v>3793</v>
      </c>
      <c r="G482" s="255">
        <v>12065756</v>
      </c>
      <c r="H482" s="255">
        <v>16087674</v>
      </c>
      <c r="I482" s="255">
        <f>+G482+H482</f>
        <v>28153430</v>
      </c>
      <c r="J482" s="96" t="s">
        <v>20</v>
      </c>
      <c r="K482" s="227" t="s">
        <v>3687</v>
      </c>
      <c r="L482" s="96" t="s">
        <v>12</v>
      </c>
      <c r="M482" s="127" t="s">
        <v>4465</v>
      </c>
      <c r="N482" s="96" t="s">
        <v>11</v>
      </c>
      <c r="O482" s="227" t="s">
        <v>2700</v>
      </c>
      <c r="P482" s="171"/>
      <c r="Q482" s="171"/>
      <c r="R482" s="171"/>
      <c r="S482" s="171"/>
      <c r="T482" s="171"/>
      <c r="U482" s="171"/>
      <c r="V482" s="171"/>
      <c r="W482" s="171"/>
      <c r="X482" s="171"/>
    </row>
    <row r="483" spans="2:24" ht="66" x14ac:dyDescent="0.3">
      <c r="B483" s="96">
        <f t="shared" si="7"/>
        <v>477</v>
      </c>
      <c r="C483" s="227" t="s">
        <v>3683</v>
      </c>
      <c r="D483" s="96" t="s">
        <v>4245</v>
      </c>
      <c r="E483" s="258" t="s">
        <v>4246</v>
      </c>
      <c r="F483" s="275" t="s">
        <v>3793</v>
      </c>
      <c r="G483" s="255">
        <v>13406395</v>
      </c>
      <c r="H483" s="255">
        <v>16087674</v>
      </c>
      <c r="I483" s="255">
        <f>+G483+H483</f>
        <v>29494069</v>
      </c>
      <c r="J483" s="96" t="s">
        <v>20</v>
      </c>
      <c r="K483" s="227" t="s">
        <v>3687</v>
      </c>
      <c r="L483" s="96" t="s">
        <v>12</v>
      </c>
      <c r="M483" s="127" t="s">
        <v>4247</v>
      </c>
      <c r="N483" s="96" t="s">
        <v>11</v>
      </c>
      <c r="O483" s="227" t="s">
        <v>2700</v>
      </c>
      <c r="P483" s="171"/>
      <c r="Q483" s="171"/>
      <c r="R483" s="171"/>
      <c r="S483" s="171"/>
      <c r="T483" s="171"/>
      <c r="U483" s="171"/>
      <c r="V483" s="171"/>
      <c r="W483" s="171"/>
      <c r="X483" s="171"/>
    </row>
    <row r="484" spans="2:24" ht="66" x14ac:dyDescent="0.3">
      <c r="B484" s="96">
        <f t="shared" si="7"/>
        <v>478</v>
      </c>
      <c r="C484" s="227" t="s">
        <v>3683</v>
      </c>
      <c r="D484" s="96" t="s">
        <v>4167</v>
      </c>
      <c r="E484" s="258" t="s">
        <v>4168</v>
      </c>
      <c r="F484" s="275" t="s">
        <v>4093</v>
      </c>
      <c r="G484" s="255">
        <v>15855110</v>
      </c>
      <c r="H484" s="255">
        <v>19026132</v>
      </c>
      <c r="I484" s="255">
        <f>+G484+H484</f>
        <v>34881242</v>
      </c>
      <c r="J484" s="96" t="s">
        <v>20</v>
      </c>
      <c r="K484" s="227" t="s">
        <v>3687</v>
      </c>
      <c r="L484" s="96" t="s">
        <v>12</v>
      </c>
      <c r="M484" s="127" t="s">
        <v>4169</v>
      </c>
      <c r="N484" s="96" t="s">
        <v>11</v>
      </c>
      <c r="O484" s="227" t="s">
        <v>2700</v>
      </c>
      <c r="P484" s="171"/>
      <c r="Q484" s="171"/>
      <c r="R484" s="171"/>
      <c r="S484" s="171"/>
      <c r="T484" s="171"/>
      <c r="U484" s="171"/>
      <c r="V484" s="171"/>
      <c r="W484" s="171"/>
      <c r="X484" s="171"/>
    </row>
    <row r="485" spans="2:24" ht="66" x14ac:dyDescent="0.3">
      <c r="B485" s="96">
        <f t="shared" si="7"/>
        <v>479</v>
      </c>
      <c r="C485" s="227" t="s">
        <v>3683</v>
      </c>
      <c r="D485" s="96" t="s">
        <v>4117</v>
      </c>
      <c r="E485" s="258" t="s">
        <v>4118</v>
      </c>
      <c r="F485" s="275" t="s">
        <v>4093</v>
      </c>
      <c r="G485" s="255">
        <v>15221370</v>
      </c>
      <c r="H485" s="255">
        <v>18265644</v>
      </c>
      <c r="I485" s="255">
        <f>+G485+H485</f>
        <v>33487014</v>
      </c>
      <c r="J485" s="96" t="s">
        <v>20</v>
      </c>
      <c r="K485" s="227" t="s">
        <v>3687</v>
      </c>
      <c r="L485" s="96" t="s">
        <v>12</v>
      </c>
      <c r="M485" s="127" t="s">
        <v>4119</v>
      </c>
      <c r="N485" s="96" t="s">
        <v>11</v>
      </c>
      <c r="O485" s="227" t="s">
        <v>2700</v>
      </c>
      <c r="P485" s="171"/>
      <c r="Q485" s="171"/>
      <c r="R485" s="171"/>
      <c r="S485" s="171"/>
      <c r="T485" s="171"/>
      <c r="U485" s="171"/>
      <c r="V485" s="171"/>
      <c r="W485" s="171"/>
      <c r="X485" s="171"/>
    </row>
    <row r="486" spans="2:24" ht="66" x14ac:dyDescent="0.3">
      <c r="B486" s="96">
        <f t="shared" si="7"/>
        <v>480</v>
      </c>
      <c r="C486" s="227" t="s">
        <v>3683</v>
      </c>
      <c r="D486" s="96" t="s">
        <v>4134</v>
      </c>
      <c r="E486" s="258" t="s">
        <v>4135</v>
      </c>
      <c r="F486" s="275" t="s">
        <v>4093</v>
      </c>
      <c r="G486" s="255">
        <v>22500000</v>
      </c>
      <c r="H486" s="255">
        <v>27000000</v>
      </c>
      <c r="I486" s="255">
        <f>+G486+H486</f>
        <v>49500000</v>
      </c>
      <c r="J486" s="96" t="s">
        <v>20</v>
      </c>
      <c r="K486" s="227" t="s">
        <v>3687</v>
      </c>
      <c r="L486" s="96" t="s">
        <v>12</v>
      </c>
      <c r="M486" s="127" t="s">
        <v>4136</v>
      </c>
      <c r="N486" s="96" t="s">
        <v>11</v>
      </c>
      <c r="O486" s="227" t="s">
        <v>2700</v>
      </c>
      <c r="P486" s="171"/>
      <c r="Q486" s="171"/>
      <c r="R486" s="171"/>
      <c r="S486" s="171"/>
      <c r="T486" s="171"/>
      <c r="U486" s="171"/>
      <c r="V486" s="171"/>
      <c r="W486" s="171"/>
      <c r="X486" s="171"/>
    </row>
    <row r="487" spans="2:24" ht="66" x14ac:dyDescent="0.3">
      <c r="B487" s="96">
        <f t="shared" si="7"/>
        <v>481</v>
      </c>
      <c r="C487" s="227" t="s">
        <v>3683</v>
      </c>
      <c r="D487" s="96" t="s">
        <v>4153</v>
      </c>
      <c r="E487" s="258" t="s">
        <v>4154</v>
      </c>
      <c r="F487" s="275" t="s">
        <v>4070</v>
      </c>
      <c r="G487" s="255">
        <v>14300595</v>
      </c>
      <c r="H487" s="255">
        <v>17160714</v>
      </c>
      <c r="I487" s="255">
        <f>+G487+H487</f>
        <v>31461309</v>
      </c>
      <c r="J487" s="96" t="s">
        <v>20</v>
      </c>
      <c r="K487" s="227" t="s">
        <v>3687</v>
      </c>
      <c r="L487" s="96" t="s">
        <v>12</v>
      </c>
      <c r="M487" s="127" t="s">
        <v>4155</v>
      </c>
      <c r="N487" s="96" t="s">
        <v>11</v>
      </c>
      <c r="O487" s="227" t="s">
        <v>2700</v>
      </c>
      <c r="P487" s="171"/>
      <c r="Q487" s="171"/>
      <c r="R487" s="171"/>
      <c r="S487" s="171"/>
      <c r="T487" s="171"/>
      <c r="U487" s="171"/>
      <c r="V487" s="171"/>
      <c r="W487" s="171"/>
      <c r="X487" s="171"/>
    </row>
    <row r="488" spans="2:24" ht="66" x14ac:dyDescent="0.3">
      <c r="B488" s="96">
        <f t="shared" si="7"/>
        <v>482</v>
      </c>
      <c r="C488" s="227" t="s">
        <v>3683</v>
      </c>
      <c r="D488" s="96" t="s">
        <v>4114</v>
      </c>
      <c r="E488" s="258" t="s">
        <v>4115</v>
      </c>
      <c r="F488" s="275" t="s">
        <v>4070</v>
      </c>
      <c r="G488" s="255">
        <v>14300595</v>
      </c>
      <c r="H488" s="255">
        <v>17160714</v>
      </c>
      <c r="I488" s="255">
        <f>+G488+H488</f>
        <v>31461309</v>
      </c>
      <c r="J488" s="96" t="s">
        <v>20</v>
      </c>
      <c r="K488" s="227" t="s">
        <v>3687</v>
      </c>
      <c r="L488" s="96" t="s">
        <v>12</v>
      </c>
      <c r="M488" s="127" t="s">
        <v>4116</v>
      </c>
      <c r="N488" s="96" t="s">
        <v>11</v>
      </c>
      <c r="O488" s="227" t="s">
        <v>2700</v>
      </c>
      <c r="P488" s="171"/>
      <c r="Q488" s="171"/>
      <c r="R488" s="171"/>
      <c r="S488" s="171"/>
      <c r="T488" s="171"/>
      <c r="U488" s="171"/>
      <c r="V488" s="171"/>
      <c r="W488" s="171"/>
      <c r="X488" s="171"/>
    </row>
    <row r="489" spans="2:24" ht="66" x14ac:dyDescent="0.3">
      <c r="B489" s="96">
        <f t="shared" si="7"/>
        <v>483</v>
      </c>
      <c r="C489" s="227" t="s">
        <v>3683</v>
      </c>
      <c r="D489" s="96" t="s">
        <v>4150</v>
      </c>
      <c r="E489" s="258" t="s">
        <v>4151</v>
      </c>
      <c r="F489" s="275" t="s">
        <v>4070</v>
      </c>
      <c r="G489" s="255">
        <v>14300595</v>
      </c>
      <c r="H489" s="255">
        <v>17160714</v>
      </c>
      <c r="I489" s="255">
        <f>+G489+H489</f>
        <v>31461309</v>
      </c>
      <c r="J489" s="96" t="s">
        <v>20</v>
      </c>
      <c r="K489" s="227" t="s">
        <v>3687</v>
      </c>
      <c r="L489" s="96" t="s">
        <v>12</v>
      </c>
      <c r="M489" s="127" t="s">
        <v>4152</v>
      </c>
      <c r="N489" s="96" t="s">
        <v>11</v>
      </c>
      <c r="O489" s="227" t="s">
        <v>2700</v>
      </c>
      <c r="P489" s="171"/>
      <c r="Q489" s="171"/>
      <c r="R489" s="171"/>
      <c r="S489" s="171"/>
      <c r="T489" s="171"/>
      <c r="U489" s="171"/>
      <c r="V489" s="171"/>
      <c r="W489" s="171"/>
      <c r="X489" s="171"/>
    </row>
    <row r="490" spans="2:24" ht="66" x14ac:dyDescent="0.3">
      <c r="B490" s="96">
        <f t="shared" si="7"/>
        <v>484</v>
      </c>
      <c r="C490" s="227" t="s">
        <v>3683</v>
      </c>
      <c r="D490" s="96" t="s">
        <v>4547</v>
      </c>
      <c r="E490" s="258" t="s">
        <v>4548</v>
      </c>
      <c r="F490" s="275" t="s">
        <v>4549</v>
      </c>
      <c r="G490" s="255">
        <v>21479904</v>
      </c>
      <c r="H490" s="255">
        <v>28639872</v>
      </c>
      <c r="I490" s="255">
        <f>+G490+H490</f>
        <v>50119776</v>
      </c>
      <c r="J490" s="96" t="s">
        <v>20</v>
      </c>
      <c r="K490" s="227" t="s">
        <v>3687</v>
      </c>
      <c r="L490" s="96" t="s">
        <v>12</v>
      </c>
      <c r="M490" s="127" t="s">
        <v>4550</v>
      </c>
      <c r="N490" s="96" t="s">
        <v>11</v>
      </c>
      <c r="O490" s="227" t="s">
        <v>2700</v>
      </c>
      <c r="P490" s="171"/>
      <c r="Q490" s="171"/>
      <c r="R490" s="171"/>
      <c r="S490" s="171"/>
      <c r="T490" s="171"/>
      <c r="U490" s="171"/>
      <c r="V490" s="171"/>
      <c r="W490" s="171"/>
      <c r="X490" s="171"/>
    </row>
    <row r="491" spans="2:24" ht="66" x14ac:dyDescent="0.3">
      <c r="B491" s="96">
        <f t="shared" si="7"/>
        <v>485</v>
      </c>
      <c r="C491" s="227" t="s">
        <v>3683</v>
      </c>
      <c r="D491" s="96" t="s">
        <v>4551</v>
      </c>
      <c r="E491" s="258" t="s">
        <v>4552</v>
      </c>
      <c r="F491" s="275" t="s">
        <v>4545</v>
      </c>
      <c r="G491" s="255">
        <v>16876895</v>
      </c>
      <c r="H491" s="255">
        <v>22502526</v>
      </c>
      <c r="I491" s="255">
        <f>+G491+H491</f>
        <v>39379421</v>
      </c>
      <c r="J491" s="96" t="s">
        <v>20</v>
      </c>
      <c r="K491" s="227" t="s">
        <v>3687</v>
      </c>
      <c r="L491" s="96" t="s">
        <v>12</v>
      </c>
      <c r="M491" s="127" t="s">
        <v>4553</v>
      </c>
      <c r="N491" s="96" t="s">
        <v>11</v>
      </c>
      <c r="O491" s="227" t="s">
        <v>2700</v>
      </c>
      <c r="P491" s="171"/>
      <c r="Q491" s="171"/>
      <c r="R491" s="171"/>
      <c r="S491" s="171"/>
      <c r="T491" s="171"/>
      <c r="U491" s="171"/>
      <c r="V491" s="171"/>
      <c r="W491" s="171"/>
      <c r="X491" s="171"/>
    </row>
    <row r="492" spans="2:24" ht="66" x14ac:dyDescent="0.3">
      <c r="B492" s="96">
        <f t="shared" si="7"/>
        <v>486</v>
      </c>
      <c r="C492" s="227" t="s">
        <v>3683</v>
      </c>
      <c r="D492" s="96" t="s">
        <v>4543</v>
      </c>
      <c r="E492" s="258" t="s">
        <v>4544</v>
      </c>
      <c r="F492" s="275" t="s">
        <v>4545</v>
      </c>
      <c r="G492" s="255">
        <v>16876895</v>
      </c>
      <c r="H492" s="255">
        <v>22502526</v>
      </c>
      <c r="I492" s="255">
        <f>+G492+H492</f>
        <v>39379421</v>
      </c>
      <c r="J492" s="96" t="s">
        <v>20</v>
      </c>
      <c r="K492" s="227" t="s">
        <v>3687</v>
      </c>
      <c r="L492" s="96" t="s">
        <v>12</v>
      </c>
      <c r="M492" s="127" t="s">
        <v>4546</v>
      </c>
      <c r="N492" s="96" t="s">
        <v>11</v>
      </c>
      <c r="O492" s="227" t="s">
        <v>2700</v>
      </c>
      <c r="P492" s="171"/>
      <c r="Q492" s="171"/>
      <c r="R492" s="171"/>
      <c r="S492" s="171"/>
      <c r="T492" s="171"/>
      <c r="U492" s="171"/>
      <c r="V492" s="171"/>
      <c r="W492" s="171"/>
      <c r="X492" s="171"/>
    </row>
    <row r="493" spans="2:24" ht="66" x14ac:dyDescent="0.3">
      <c r="B493" s="96">
        <f t="shared" si="7"/>
        <v>487</v>
      </c>
      <c r="C493" s="227" t="s">
        <v>3683</v>
      </c>
      <c r="D493" s="96" t="s">
        <v>4496</v>
      </c>
      <c r="E493" s="258" t="s">
        <v>4497</v>
      </c>
      <c r="F493" s="275" t="s">
        <v>4498</v>
      </c>
      <c r="G493" s="255">
        <v>13699233</v>
      </c>
      <c r="H493" s="255">
        <v>18265644</v>
      </c>
      <c r="I493" s="255">
        <f>+G493+H493</f>
        <v>31964877</v>
      </c>
      <c r="J493" s="96" t="s">
        <v>20</v>
      </c>
      <c r="K493" s="227" t="s">
        <v>3687</v>
      </c>
      <c r="L493" s="96" t="s">
        <v>12</v>
      </c>
      <c r="M493" s="127" t="s">
        <v>4499</v>
      </c>
      <c r="N493" s="96" t="s">
        <v>11</v>
      </c>
      <c r="O493" s="227" t="s">
        <v>2700</v>
      </c>
      <c r="P493" s="171"/>
      <c r="Q493" s="171"/>
      <c r="R493" s="171"/>
      <c r="S493" s="171"/>
      <c r="T493" s="171"/>
      <c r="U493" s="171"/>
      <c r="V493" s="171"/>
      <c r="W493" s="171"/>
      <c r="X493" s="171"/>
    </row>
    <row r="494" spans="2:24" ht="66" x14ac:dyDescent="0.3">
      <c r="B494" s="96">
        <f t="shared" si="7"/>
        <v>488</v>
      </c>
      <c r="C494" s="227" t="s">
        <v>3683</v>
      </c>
      <c r="D494" s="96" t="s">
        <v>4427</v>
      </c>
      <c r="E494" s="258" t="s">
        <v>4428</v>
      </c>
      <c r="F494" s="275" t="s">
        <v>4429</v>
      </c>
      <c r="G494" s="255">
        <v>14300595</v>
      </c>
      <c r="H494" s="255">
        <v>17160714</v>
      </c>
      <c r="I494" s="255">
        <f>+G494+H494</f>
        <v>31461309</v>
      </c>
      <c r="J494" s="96" t="s">
        <v>20</v>
      </c>
      <c r="K494" s="227" t="s">
        <v>3687</v>
      </c>
      <c r="L494" s="96" t="s">
        <v>12</v>
      </c>
      <c r="M494" s="127" t="s">
        <v>4430</v>
      </c>
      <c r="N494" s="96" t="s">
        <v>11</v>
      </c>
      <c r="O494" s="227" t="s">
        <v>2700</v>
      </c>
      <c r="P494" s="171"/>
      <c r="Q494" s="171"/>
      <c r="R494" s="171"/>
      <c r="S494" s="171"/>
      <c r="T494" s="171"/>
      <c r="U494" s="171"/>
      <c r="V494" s="171"/>
      <c r="W494" s="171"/>
      <c r="X494" s="171"/>
    </row>
    <row r="495" spans="2:24" ht="66" x14ac:dyDescent="0.3">
      <c r="B495" s="96">
        <f t="shared" si="7"/>
        <v>489</v>
      </c>
      <c r="C495" s="227" t="s">
        <v>3683</v>
      </c>
      <c r="D495" s="96" t="s">
        <v>4431</v>
      </c>
      <c r="E495" s="258" t="s">
        <v>4432</v>
      </c>
      <c r="F495" s="275" t="s">
        <v>4433</v>
      </c>
      <c r="G495" s="255">
        <v>13734725</v>
      </c>
      <c r="H495" s="255">
        <v>16481670</v>
      </c>
      <c r="I495" s="255">
        <f>+G495+H495</f>
        <v>30216395</v>
      </c>
      <c r="J495" s="96" t="s">
        <v>20</v>
      </c>
      <c r="K495" s="227" t="s">
        <v>3687</v>
      </c>
      <c r="L495" s="96" t="s">
        <v>12</v>
      </c>
      <c r="M495" s="127" t="s">
        <v>4434</v>
      </c>
      <c r="N495" s="96" t="s">
        <v>11</v>
      </c>
      <c r="O495" s="227" t="s">
        <v>2700</v>
      </c>
      <c r="P495" s="171"/>
      <c r="Q495" s="171"/>
      <c r="R495" s="171"/>
      <c r="S495" s="171"/>
      <c r="T495" s="171"/>
      <c r="U495" s="171"/>
      <c r="V495" s="171"/>
      <c r="W495" s="171"/>
      <c r="X495" s="171"/>
    </row>
    <row r="496" spans="2:24" ht="66" x14ac:dyDescent="0.3">
      <c r="B496" s="96">
        <f t="shared" si="7"/>
        <v>490</v>
      </c>
      <c r="C496" s="227" t="s">
        <v>3683</v>
      </c>
      <c r="D496" s="96" t="s">
        <v>4222</v>
      </c>
      <c r="E496" s="258" t="s">
        <v>4223</v>
      </c>
      <c r="F496" s="275" t="s">
        <v>4224</v>
      </c>
      <c r="G496" s="255">
        <v>18752105</v>
      </c>
      <c r="H496" s="255">
        <v>22502526</v>
      </c>
      <c r="I496" s="255">
        <f>+G496+H496</f>
        <v>41254631</v>
      </c>
      <c r="J496" s="96" t="s">
        <v>20</v>
      </c>
      <c r="K496" s="227" t="s">
        <v>3687</v>
      </c>
      <c r="L496" s="96" t="s">
        <v>12</v>
      </c>
      <c r="M496" s="127" t="s">
        <v>4225</v>
      </c>
      <c r="N496" s="96" t="s">
        <v>11</v>
      </c>
      <c r="O496" s="227" t="s">
        <v>2700</v>
      </c>
      <c r="P496" s="171"/>
      <c r="Q496" s="171"/>
      <c r="R496" s="171"/>
      <c r="S496" s="171"/>
      <c r="T496" s="171"/>
      <c r="U496" s="171"/>
      <c r="V496" s="171"/>
      <c r="W496" s="171"/>
      <c r="X496" s="171"/>
    </row>
    <row r="497" spans="2:24" ht="66" x14ac:dyDescent="0.3">
      <c r="B497" s="96">
        <f t="shared" si="7"/>
        <v>491</v>
      </c>
      <c r="C497" s="227" t="s">
        <v>3683</v>
      </c>
      <c r="D497" s="96" t="s">
        <v>4484</v>
      </c>
      <c r="E497" s="258" t="s">
        <v>4485</v>
      </c>
      <c r="F497" s="275" t="s">
        <v>4486</v>
      </c>
      <c r="G497" s="255">
        <v>13699233</v>
      </c>
      <c r="H497" s="255">
        <v>18265644</v>
      </c>
      <c r="I497" s="255">
        <f>+G497+H497</f>
        <v>31964877</v>
      </c>
      <c r="J497" s="96" t="s">
        <v>20</v>
      </c>
      <c r="K497" s="227" t="s">
        <v>3687</v>
      </c>
      <c r="L497" s="96" t="s">
        <v>12</v>
      </c>
      <c r="M497" s="127" t="s">
        <v>4487</v>
      </c>
      <c r="N497" s="96" t="s">
        <v>11</v>
      </c>
      <c r="O497" s="227" t="s">
        <v>2700</v>
      </c>
      <c r="P497" s="171"/>
      <c r="Q497" s="171"/>
      <c r="R497" s="171"/>
      <c r="S497" s="171"/>
      <c r="T497" s="171"/>
      <c r="U497" s="171"/>
      <c r="V497" s="171"/>
      <c r="W497" s="171"/>
      <c r="X497" s="171"/>
    </row>
    <row r="498" spans="2:24" ht="66" x14ac:dyDescent="0.3">
      <c r="B498" s="96">
        <f t="shared" si="7"/>
        <v>492</v>
      </c>
      <c r="C498" s="227" t="s">
        <v>3683</v>
      </c>
      <c r="D498" s="96" t="s">
        <v>4262</v>
      </c>
      <c r="E498" s="258" t="s">
        <v>4263</v>
      </c>
      <c r="F498" s="275" t="s">
        <v>4264</v>
      </c>
      <c r="G498" s="255">
        <v>15227720</v>
      </c>
      <c r="H498" s="255">
        <v>18273264</v>
      </c>
      <c r="I498" s="255">
        <f>+G498+H498</f>
        <v>33500984</v>
      </c>
      <c r="J498" s="96" t="s">
        <v>20</v>
      </c>
      <c r="K498" s="227" t="s">
        <v>3687</v>
      </c>
      <c r="L498" s="96" t="s">
        <v>12</v>
      </c>
      <c r="M498" s="127" t="s">
        <v>4265</v>
      </c>
      <c r="N498" s="96" t="s">
        <v>11</v>
      </c>
      <c r="O498" s="227" t="s">
        <v>2700</v>
      </c>
      <c r="P498" s="171"/>
      <c r="Q498" s="171"/>
      <c r="R498" s="171"/>
      <c r="S498" s="171"/>
      <c r="T498" s="171"/>
      <c r="U498" s="171"/>
      <c r="V498" s="171"/>
      <c r="W498" s="171"/>
      <c r="X498" s="171"/>
    </row>
    <row r="499" spans="2:24" ht="66" x14ac:dyDescent="0.3">
      <c r="B499" s="96">
        <f t="shared" si="7"/>
        <v>493</v>
      </c>
      <c r="C499" s="227" t="s">
        <v>3683</v>
      </c>
      <c r="D499" s="96" t="s">
        <v>4364</v>
      </c>
      <c r="E499" s="258" t="s">
        <v>4365</v>
      </c>
      <c r="F499" s="275" t="s">
        <v>4366</v>
      </c>
      <c r="G499" s="255">
        <v>18752105</v>
      </c>
      <c r="H499" s="255">
        <v>22502526</v>
      </c>
      <c r="I499" s="255">
        <f>+G499+H499</f>
        <v>41254631</v>
      </c>
      <c r="J499" s="96" t="s">
        <v>20</v>
      </c>
      <c r="K499" s="227" t="s">
        <v>3687</v>
      </c>
      <c r="L499" s="96" t="s">
        <v>12</v>
      </c>
      <c r="M499" s="127" t="s">
        <v>4367</v>
      </c>
      <c r="N499" s="96" t="s">
        <v>11</v>
      </c>
      <c r="O499" s="227" t="s">
        <v>2700</v>
      </c>
      <c r="P499" s="171"/>
      <c r="Q499" s="171"/>
      <c r="R499" s="171"/>
      <c r="S499" s="171"/>
      <c r="T499" s="171"/>
      <c r="U499" s="171"/>
      <c r="V499" s="171"/>
      <c r="W499" s="171"/>
      <c r="X499" s="171"/>
    </row>
    <row r="500" spans="2:24" ht="79.2" x14ac:dyDescent="0.3">
      <c r="B500" s="96">
        <f t="shared" si="7"/>
        <v>494</v>
      </c>
      <c r="C500" s="227" t="s">
        <v>3683</v>
      </c>
      <c r="D500" s="96" t="s">
        <v>4372</v>
      </c>
      <c r="E500" s="258" t="s">
        <v>4373</v>
      </c>
      <c r="F500" s="275" t="s">
        <v>4374</v>
      </c>
      <c r="G500" s="255">
        <v>17415400</v>
      </c>
      <c r="H500" s="255">
        <v>20898480</v>
      </c>
      <c r="I500" s="255">
        <f>+G500+H500</f>
        <v>38313880</v>
      </c>
      <c r="J500" s="96" t="s">
        <v>20</v>
      </c>
      <c r="K500" s="227" t="s">
        <v>3687</v>
      </c>
      <c r="L500" s="96" t="s">
        <v>12</v>
      </c>
      <c r="M500" s="127" t="s">
        <v>4375</v>
      </c>
      <c r="N500" s="96" t="s">
        <v>11</v>
      </c>
      <c r="O500" s="227" t="s">
        <v>2700</v>
      </c>
      <c r="P500" s="171"/>
      <c r="Q500" s="171"/>
      <c r="R500" s="171"/>
      <c r="S500" s="171"/>
      <c r="T500" s="171"/>
      <c r="U500" s="171"/>
      <c r="V500" s="171"/>
      <c r="W500" s="171"/>
      <c r="X500" s="171"/>
    </row>
    <row r="501" spans="2:24" ht="66" x14ac:dyDescent="0.3">
      <c r="B501" s="96">
        <f t="shared" si="7"/>
        <v>495</v>
      </c>
      <c r="C501" s="227" t="s">
        <v>3683</v>
      </c>
      <c r="D501" s="96" t="s">
        <v>4488</v>
      </c>
      <c r="E501" s="258" t="s">
        <v>4489</v>
      </c>
      <c r="F501" s="275" t="s">
        <v>4490</v>
      </c>
      <c r="G501" s="255">
        <v>38865825</v>
      </c>
      <c r="H501" s="255">
        <v>51821100</v>
      </c>
      <c r="I501" s="255">
        <f>+G501+H501</f>
        <v>90686925</v>
      </c>
      <c r="J501" s="96" t="s">
        <v>20</v>
      </c>
      <c r="K501" s="227" t="s">
        <v>3687</v>
      </c>
      <c r="L501" s="96" t="s">
        <v>12</v>
      </c>
      <c r="M501" s="127" t="s">
        <v>4491</v>
      </c>
      <c r="N501" s="96" t="s">
        <v>11</v>
      </c>
      <c r="O501" s="227" t="s">
        <v>2700</v>
      </c>
      <c r="P501" s="171"/>
      <c r="Q501" s="171"/>
      <c r="R501" s="171"/>
      <c r="S501" s="171"/>
      <c r="T501" s="171"/>
      <c r="U501" s="171"/>
      <c r="V501" s="171"/>
      <c r="W501" s="171"/>
      <c r="X501" s="171"/>
    </row>
    <row r="502" spans="2:24" ht="66" x14ac:dyDescent="0.3">
      <c r="B502" s="96">
        <f t="shared" si="7"/>
        <v>496</v>
      </c>
      <c r="C502" s="227" t="s">
        <v>3683</v>
      </c>
      <c r="D502" s="96" t="s">
        <v>4047</v>
      </c>
      <c r="E502" s="258" t="s">
        <v>4048</v>
      </c>
      <c r="F502" s="275" t="s">
        <v>4049</v>
      </c>
      <c r="G502" s="255">
        <v>15730655</v>
      </c>
      <c r="H502" s="255">
        <v>0</v>
      </c>
      <c r="I502" s="255">
        <f>+G502+H502</f>
        <v>15730655</v>
      </c>
      <c r="J502" s="96" t="s">
        <v>20</v>
      </c>
      <c r="K502" s="227" t="s">
        <v>3687</v>
      </c>
      <c r="L502" s="96" t="s">
        <v>12</v>
      </c>
      <c r="M502" s="127" t="s">
        <v>4050</v>
      </c>
      <c r="N502" s="96" t="s">
        <v>11</v>
      </c>
      <c r="O502" s="227" t="s">
        <v>2700</v>
      </c>
      <c r="P502" s="171"/>
      <c r="Q502" s="171"/>
      <c r="R502" s="171"/>
      <c r="S502" s="171"/>
      <c r="T502" s="171"/>
      <c r="U502" s="171"/>
      <c r="V502" s="171"/>
      <c r="W502" s="171"/>
      <c r="X502" s="171"/>
    </row>
    <row r="503" spans="2:24" ht="66" x14ac:dyDescent="0.3">
      <c r="B503" s="96">
        <f t="shared" si="7"/>
        <v>497</v>
      </c>
      <c r="C503" s="227" t="s">
        <v>3683</v>
      </c>
      <c r="D503" s="96" t="s">
        <v>4346</v>
      </c>
      <c r="E503" s="258" t="s">
        <v>4347</v>
      </c>
      <c r="F503" s="275" t="s">
        <v>4348</v>
      </c>
      <c r="G503" s="255">
        <v>24750000</v>
      </c>
      <c r="H503" s="255">
        <v>33000000</v>
      </c>
      <c r="I503" s="255">
        <f>+G503+H503</f>
        <v>57750000</v>
      </c>
      <c r="J503" s="96" t="s">
        <v>20</v>
      </c>
      <c r="K503" s="227" t="s">
        <v>3687</v>
      </c>
      <c r="L503" s="96" t="s">
        <v>12</v>
      </c>
      <c r="M503" s="127" t="s">
        <v>4349</v>
      </c>
      <c r="N503" s="96" t="s">
        <v>11</v>
      </c>
      <c r="O503" s="227" t="s">
        <v>2700</v>
      </c>
      <c r="P503" s="171"/>
      <c r="Q503" s="171"/>
      <c r="R503" s="171"/>
      <c r="S503" s="171"/>
      <c r="T503" s="171"/>
      <c r="U503" s="171"/>
      <c r="V503" s="171"/>
      <c r="W503" s="171"/>
      <c r="X503" s="171"/>
    </row>
    <row r="504" spans="2:24" ht="66" x14ac:dyDescent="0.3">
      <c r="B504" s="96">
        <f t="shared" si="7"/>
        <v>498</v>
      </c>
      <c r="C504" s="227" t="s">
        <v>3683</v>
      </c>
      <c r="D504" s="96" t="s">
        <v>4274</v>
      </c>
      <c r="E504" s="258" t="s">
        <v>4275</v>
      </c>
      <c r="F504" s="275" t="s">
        <v>4276</v>
      </c>
      <c r="G504" s="255">
        <v>36083155</v>
      </c>
      <c r="H504" s="255">
        <v>43299786</v>
      </c>
      <c r="I504" s="255">
        <f>+G504+H504</f>
        <v>79382941</v>
      </c>
      <c r="J504" s="96" t="s">
        <v>20</v>
      </c>
      <c r="K504" s="227" t="s">
        <v>3687</v>
      </c>
      <c r="L504" s="96" t="s">
        <v>12</v>
      </c>
      <c r="M504" s="127" t="s">
        <v>4277</v>
      </c>
      <c r="N504" s="96" t="s">
        <v>11</v>
      </c>
      <c r="O504" s="227" t="s">
        <v>2700</v>
      </c>
      <c r="P504" s="171"/>
      <c r="Q504" s="171"/>
      <c r="R504" s="171"/>
      <c r="S504" s="171"/>
      <c r="T504" s="171"/>
      <c r="U504" s="171"/>
      <c r="V504" s="171"/>
      <c r="W504" s="171"/>
      <c r="X504" s="171"/>
    </row>
    <row r="505" spans="2:24" ht="66" x14ac:dyDescent="0.3">
      <c r="B505" s="96">
        <f t="shared" si="7"/>
        <v>499</v>
      </c>
      <c r="C505" s="227" t="s">
        <v>3683</v>
      </c>
      <c r="D505" s="96" t="s">
        <v>4078</v>
      </c>
      <c r="E505" s="258" t="s">
        <v>4079</v>
      </c>
      <c r="F505" s="275" t="s">
        <v>4080</v>
      </c>
      <c r="G505" s="255">
        <v>14747035</v>
      </c>
      <c r="H505" s="255">
        <v>0</v>
      </c>
      <c r="I505" s="255">
        <f>+G505+H505</f>
        <v>14747035</v>
      </c>
      <c r="J505" s="96" t="s">
        <v>20</v>
      </c>
      <c r="K505" s="227" t="s">
        <v>3687</v>
      </c>
      <c r="L505" s="96" t="s">
        <v>12</v>
      </c>
      <c r="M505" s="127" t="s">
        <v>4081</v>
      </c>
      <c r="N505" s="96" t="s">
        <v>11</v>
      </c>
      <c r="O505" s="227" t="s">
        <v>2700</v>
      </c>
      <c r="P505" s="171"/>
      <c r="Q505" s="171"/>
      <c r="R505" s="171"/>
      <c r="S505" s="171"/>
      <c r="T505" s="171"/>
      <c r="U505" s="171"/>
      <c r="V505" s="171"/>
      <c r="W505" s="171"/>
      <c r="X505" s="171"/>
    </row>
    <row r="506" spans="2:24" ht="66" x14ac:dyDescent="0.3">
      <c r="B506" s="96">
        <f t="shared" si="7"/>
        <v>500</v>
      </c>
      <c r="C506" s="227" t="s">
        <v>3683</v>
      </c>
      <c r="D506" s="96" t="s">
        <v>4054</v>
      </c>
      <c r="E506" s="258" t="s">
        <v>4055</v>
      </c>
      <c r="F506" s="275" t="s">
        <v>4056</v>
      </c>
      <c r="G506" s="255">
        <v>47502675</v>
      </c>
      <c r="H506" s="255">
        <v>51821100</v>
      </c>
      <c r="I506" s="255">
        <f>+G506+H506</f>
        <v>99323775</v>
      </c>
      <c r="J506" s="96" t="s">
        <v>20</v>
      </c>
      <c r="K506" s="227" t="s">
        <v>3687</v>
      </c>
      <c r="L506" s="96" t="s">
        <v>12</v>
      </c>
      <c r="M506" s="127" t="s">
        <v>4057</v>
      </c>
      <c r="N506" s="96" t="s">
        <v>11</v>
      </c>
      <c r="O506" s="227" t="s">
        <v>2700</v>
      </c>
      <c r="P506" s="171"/>
      <c r="Q506" s="171"/>
      <c r="R506" s="171"/>
      <c r="S506" s="171"/>
      <c r="T506" s="171"/>
      <c r="U506" s="171"/>
      <c r="V506" s="171"/>
      <c r="W506" s="171"/>
      <c r="X506" s="171"/>
    </row>
    <row r="507" spans="2:24" ht="66" x14ac:dyDescent="0.3">
      <c r="B507" s="96">
        <f t="shared" si="7"/>
        <v>501</v>
      </c>
      <c r="C507" s="227" t="s">
        <v>3683</v>
      </c>
      <c r="D507" s="96" t="s">
        <v>4061</v>
      </c>
      <c r="E507" s="258" t="s">
        <v>4062</v>
      </c>
      <c r="F507" s="275" t="s">
        <v>4063</v>
      </c>
      <c r="G507" s="255">
        <v>44000000</v>
      </c>
      <c r="H507" s="255">
        <v>48000000</v>
      </c>
      <c r="I507" s="255">
        <f>+G507+H507</f>
        <v>92000000</v>
      </c>
      <c r="J507" s="96" t="s">
        <v>20</v>
      </c>
      <c r="K507" s="227" t="s">
        <v>3687</v>
      </c>
      <c r="L507" s="96" t="s">
        <v>12</v>
      </c>
      <c r="M507" s="127" t="s">
        <v>4064</v>
      </c>
      <c r="N507" s="243" t="s">
        <v>11</v>
      </c>
      <c r="O507" s="227" t="s">
        <v>2700</v>
      </c>
      <c r="P507" s="171"/>
      <c r="Q507" s="171"/>
      <c r="R507" s="171"/>
      <c r="S507" s="171"/>
      <c r="T507" s="171"/>
      <c r="U507" s="171"/>
      <c r="V507" s="171"/>
      <c r="W507" s="171"/>
      <c r="X507" s="171"/>
    </row>
    <row r="508" spans="2:24" ht="66" x14ac:dyDescent="0.3">
      <c r="B508" s="96">
        <f t="shared" si="7"/>
        <v>502</v>
      </c>
      <c r="C508" s="227" t="s">
        <v>3683</v>
      </c>
      <c r="D508" s="96" t="s">
        <v>4449</v>
      </c>
      <c r="E508" s="258" t="s">
        <v>4450</v>
      </c>
      <c r="F508" s="275" t="s">
        <v>3984</v>
      </c>
      <c r="G508" s="255">
        <v>9493263</v>
      </c>
      <c r="H508" s="255">
        <v>12657684</v>
      </c>
      <c r="I508" s="255">
        <f>+G508+H508</f>
        <v>22150947</v>
      </c>
      <c r="J508" s="96" t="s">
        <v>20</v>
      </c>
      <c r="K508" s="227" t="s">
        <v>3687</v>
      </c>
      <c r="L508" s="96" t="s">
        <v>12</v>
      </c>
      <c r="M508" s="127" t="s">
        <v>4451</v>
      </c>
      <c r="N508" s="96" t="s">
        <v>11</v>
      </c>
      <c r="O508" s="227" t="s">
        <v>2700</v>
      </c>
      <c r="P508" s="171"/>
      <c r="Q508" s="171"/>
      <c r="R508" s="171"/>
      <c r="S508" s="171"/>
      <c r="T508" s="171"/>
      <c r="U508" s="171"/>
      <c r="V508" s="171"/>
      <c r="W508" s="171"/>
      <c r="X508" s="171"/>
    </row>
    <row r="509" spans="2:24" ht="66" x14ac:dyDescent="0.3">
      <c r="B509" s="96">
        <f t="shared" si="7"/>
        <v>503</v>
      </c>
      <c r="C509" s="227" t="s">
        <v>3683</v>
      </c>
      <c r="D509" s="96" t="s">
        <v>4446</v>
      </c>
      <c r="E509" s="258" t="s">
        <v>4447</v>
      </c>
      <c r="F509" s="275" t="s">
        <v>3984</v>
      </c>
      <c r="G509" s="255">
        <v>9493263</v>
      </c>
      <c r="H509" s="255">
        <v>12657684</v>
      </c>
      <c r="I509" s="255">
        <f>+G509+H509</f>
        <v>22150947</v>
      </c>
      <c r="J509" s="96" t="s">
        <v>20</v>
      </c>
      <c r="K509" s="227" t="s">
        <v>3687</v>
      </c>
      <c r="L509" s="96" t="s">
        <v>12</v>
      </c>
      <c r="M509" s="127" t="s">
        <v>4448</v>
      </c>
      <c r="N509" s="96" t="s">
        <v>11</v>
      </c>
      <c r="O509" s="227" t="s">
        <v>2700</v>
      </c>
      <c r="P509" s="171"/>
      <c r="Q509" s="171"/>
      <c r="R509" s="171"/>
      <c r="S509" s="171"/>
      <c r="T509" s="171"/>
      <c r="U509" s="171"/>
      <c r="V509" s="171"/>
      <c r="W509" s="171"/>
      <c r="X509" s="171"/>
    </row>
    <row r="510" spans="2:24" ht="66" x14ac:dyDescent="0.3">
      <c r="B510" s="96">
        <f t="shared" si="7"/>
        <v>504</v>
      </c>
      <c r="C510" s="227" t="s">
        <v>3683</v>
      </c>
      <c r="D510" s="96" t="s">
        <v>4403</v>
      </c>
      <c r="E510" s="258" t="s">
        <v>4404</v>
      </c>
      <c r="F510" s="275" t="s">
        <v>3815</v>
      </c>
      <c r="G510" s="255">
        <v>13406395</v>
      </c>
      <c r="H510" s="255">
        <v>16087674</v>
      </c>
      <c r="I510" s="255">
        <f>+G510+H510</f>
        <v>29494069</v>
      </c>
      <c r="J510" s="96" t="s">
        <v>20</v>
      </c>
      <c r="K510" s="227" t="s">
        <v>3687</v>
      </c>
      <c r="L510" s="96" t="s">
        <v>12</v>
      </c>
      <c r="M510" s="127" t="s">
        <v>4405</v>
      </c>
      <c r="N510" s="96" t="s">
        <v>11</v>
      </c>
      <c r="O510" s="227" t="s">
        <v>2700</v>
      </c>
      <c r="P510" s="171"/>
      <c r="Q510" s="171"/>
      <c r="R510" s="171"/>
      <c r="S510" s="171"/>
      <c r="T510" s="171"/>
      <c r="U510" s="171"/>
      <c r="V510" s="171"/>
      <c r="W510" s="171"/>
      <c r="X510" s="171"/>
    </row>
    <row r="511" spans="2:24" ht="66" x14ac:dyDescent="0.3">
      <c r="B511" s="96">
        <f t="shared" si="7"/>
        <v>505</v>
      </c>
      <c r="C511" s="227" t="s">
        <v>3683</v>
      </c>
      <c r="D511" s="96" t="s">
        <v>4339</v>
      </c>
      <c r="E511" s="258" t="s">
        <v>4340</v>
      </c>
      <c r="F511" s="275" t="s">
        <v>4176</v>
      </c>
      <c r="G511" s="255">
        <v>13406395</v>
      </c>
      <c r="H511" s="255">
        <v>16087674</v>
      </c>
      <c r="I511" s="255">
        <f>+G511+H511</f>
        <v>29494069</v>
      </c>
      <c r="J511" s="96" t="s">
        <v>20</v>
      </c>
      <c r="K511" s="227" t="s">
        <v>3687</v>
      </c>
      <c r="L511" s="96" t="s">
        <v>12</v>
      </c>
      <c r="M511" s="127" t="s">
        <v>4341</v>
      </c>
      <c r="N511" s="96" t="s">
        <v>11</v>
      </c>
      <c r="O511" s="227" t="s">
        <v>2700</v>
      </c>
      <c r="P511" s="171"/>
      <c r="Q511" s="171"/>
      <c r="R511" s="171"/>
      <c r="S511" s="171"/>
      <c r="T511" s="171"/>
      <c r="U511" s="171"/>
      <c r="V511" s="171"/>
      <c r="W511" s="171"/>
      <c r="X511" s="171"/>
    </row>
    <row r="512" spans="2:24" ht="66" x14ac:dyDescent="0.3">
      <c r="B512" s="96">
        <f t="shared" si="7"/>
        <v>506</v>
      </c>
      <c r="C512" s="227" t="s">
        <v>3683</v>
      </c>
      <c r="D512" s="96" t="s">
        <v>4242</v>
      </c>
      <c r="E512" s="258" t="s">
        <v>4243</v>
      </c>
      <c r="F512" s="275" t="s">
        <v>4176</v>
      </c>
      <c r="G512" s="255">
        <v>13406395</v>
      </c>
      <c r="H512" s="255">
        <v>16087674</v>
      </c>
      <c r="I512" s="255">
        <f>+G512+H512</f>
        <v>29494069</v>
      </c>
      <c r="J512" s="96" t="s">
        <v>20</v>
      </c>
      <c r="K512" s="227" t="s">
        <v>3687</v>
      </c>
      <c r="L512" s="96" t="s">
        <v>12</v>
      </c>
      <c r="M512" s="127" t="s">
        <v>4244</v>
      </c>
      <c r="N512" s="96" t="s">
        <v>11</v>
      </c>
      <c r="O512" s="227" t="s">
        <v>2700</v>
      </c>
      <c r="P512" s="171"/>
      <c r="Q512" s="171"/>
      <c r="R512" s="171"/>
      <c r="S512" s="171"/>
      <c r="T512" s="171"/>
      <c r="U512" s="171"/>
      <c r="V512" s="171"/>
      <c r="W512" s="171"/>
      <c r="X512" s="171"/>
    </row>
    <row r="513" spans="2:24" ht="66" x14ac:dyDescent="0.3">
      <c r="B513" s="96">
        <f t="shared" si="7"/>
        <v>507</v>
      </c>
      <c r="C513" s="227" t="s">
        <v>3683</v>
      </c>
      <c r="D513" s="96" t="s">
        <v>4322</v>
      </c>
      <c r="E513" s="258" t="s">
        <v>4323</v>
      </c>
      <c r="F513" s="275" t="s">
        <v>4176</v>
      </c>
      <c r="G513" s="255">
        <v>13406395</v>
      </c>
      <c r="H513" s="255">
        <v>16087674</v>
      </c>
      <c r="I513" s="255">
        <f>+G513+H513</f>
        <v>29494069</v>
      </c>
      <c r="J513" s="96" t="s">
        <v>20</v>
      </c>
      <c r="K513" s="227" t="s">
        <v>3687</v>
      </c>
      <c r="L513" s="96" t="s">
        <v>12</v>
      </c>
      <c r="M513" s="127" t="s">
        <v>4324</v>
      </c>
      <c r="N513" s="243" t="s">
        <v>11</v>
      </c>
      <c r="O513" s="227" t="s">
        <v>2700</v>
      </c>
      <c r="P513" s="171"/>
      <c r="Q513" s="171"/>
      <c r="R513" s="171"/>
      <c r="S513" s="171"/>
      <c r="T513" s="171"/>
      <c r="U513" s="171"/>
      <c r="V513" s="171"/>
      <c r="W513" s="171"/>
      <c r="X513" s="171"/>
    </row>
    <row r="514" spans="2:24" ht="66" x14ac:dyDescent="0.3">
      <c r="B514" s="96">
        <f t="shared" si="7"/>
        <v>508</v>
      </c>
      <c r="C514" s="227" t="s">
        <v>3683</v>
      </c>
      <c r="D514" s="96" t="s">
        <v>4248</v>
      </c>
      <c r="E514" s="258" t="s">
        <v>4249</v>
      </c>
      <c r="F514" s="275" t="s">
        <v>4176</v>
      </c>
      <c r="G514" s="255">
        <v>13406395</v>
      </c>
      <c r="H514" s="255">
        <v>16087674</v>
      </c>
      <c r="I514" s="255">
        <f>+G514+H514</f>
        <v>29494069</v>
      </c>
      <c r="J514" s="96" t="s">
        <v>20</v>
      </c>
      <c r="K514" s="227" t="s">
        <v>3687</v>
      </c>
      <c r="L514" s="96" t="s">
        <v>12</v>
      </c>
      <c r="M514" s="127" t="s">
        <v>4250</v>
      </c>
      <c r="N514" s="96" t="s">
        <v>11</v>
      </c>
      <c r="O514" s="227" t="s">
        <v>2700</v>
      </c>
      <c r="P514" s="171"/>
      <c r="Q514" s="171"/>
      <c r="R514" s="171"/>
      <c r="S514" s="171"/>
      <c r="T514" s="171"/>
      <c r="U514" s="171"/>
      <c r="V514" s="171"/>
      <c r="W514" s="171"/>
      <c r="X514" s="171"/>
    </row>
    <row r="515" spans="2:24" ht="66" x14ac:dyDescent="0.3">
      <c r="B515" s="96">
        <f t="shared" si="7"/>
        <v>509</v>
      </c>
      <c r="C515" s="227" t="s">
        <v>3683</v>
      </c>
      <c r="D515" s="96" t="s">
        <v>4239</v>
      </c>
      <c r="E515" s="258" t="s">
        <v>4240</v>
      </c>
      <c r="F515" s="275" t="s">
        <v>3984</v>
      </c>
      <c r="G515" s="255">
        <v>10548070</v>
      </c>
      <c r="H515" s="255">
        <v>12657684</v>
      </c>
      <c r="I515" s="255">
        <f>+G515+H515</f>
        <v>23205754</v>
      </c>
      <c r="J515" s="96" t="s">
        <v>20</v>
      </c>
      <c r="K515" s="227" t="s">
        <v>3687</v>
      </c>
      <c r="L515" s="96" t="s">
        <v>12</v>
      </c>
      <c r="M515" s="127" t="s">
        <v>4241</v>
      </c>
      <c r="N515" s="96" t="s">
        <v>11</v>
      </c>
      <c r="O515" s="227" t="s">
        <v>2700</v>
      </c>
      <c r="P515" s="171"/>
      <c r="Q515" s="171"/>
      <c r="R515" s="171"/>
      <c r="S515" s="171"/>
      <c r="T515" s="171"/>
      <c r="U515" s="171"/>
      <c r="V515" s="171"/>
      <c r="W515" s="171"/>
      <c r="X515" s="171"/>
    </row>
    <row r="516" spans="2:24" ht="66" x14ac:dyDescent="0.3">
      <c r="B516" s="96">
        <f t="shared" si="7"/>
        <v>510</v>
      </c>
      <c r="C516" s="227" t="s">
        <v>3683</v>
      </c>
      <c r="D516" s="96" t="s">
        <v>4385</v>
      </c>
      <c r="E516" s="258" t="s">
        <v>4386</v>
      </c>
      <c r="F516" s="275" t="s">
        <v>3984</v>
      </c>
      <c r="G516" s="255">
        <v>10548070</v>
      </c>
      <c r="H516" s="255">
        <v>12657684</v>
      </c>
      <c r="I516" s="255">
        <f>+G516+H516</f>
        <v>23205754</v>
      </c>
      <c r="J516" s="96" t="s">
        <v>20</v>
      </c>
      <c r="K516" s="227" t="s">
        <v>3687</v>
      </c>
      <c r="L516" s="96" t="s">
        <v>12</v>
      </c>
      <c r="M516" s="127" t="s">
        <v>4387</v>
      </c>
      <c r="N516" s="96" t="s">
        <v>11</v>
      </c>
      <c r="O516" s="227" t="s">
        <v>2700</v>
      </c>
      <c r="P516" s="171"/>
      <c r="Q516" s="171"/>
      <c r="R516" s="171"/>
      <c r="S516" s="171"/>
      <c r="T516" s="171"/>
      <c r="U516" s="171"/>
      <c r="V516" s="171"/>
      <c r="W516" s="171"/>
      <c r="X516" s="171"/>
    </row>
    <row r="517" spans="2:24" ht="66" x14ac:dyDescent="0.3">
      <c r="B517" s="96">
        <f t="shared" si="7"/>
        <v>511</v>
      </c>
      <c r="C517" s="227" t="s">
        <v>3683</v>
      </c>
      <c r="D517" s="96" t="s">
        <v>4474</v>
      </c>
      <c r="E517" s="258" t="s">
        <v>4475</v>
      </c>
      <c r="F517" s="275" t="s">
        <v>4176</v>
      </c>
      <c r="G517" s="255">
        <v>9493263</v>
      </c>
      <c r="H517" s="255">
        <v>12657684</v>
      </c>
      <c r="I517" s="255">
        <f>+G517+H517</f>
        <v>22150947</v>
      </c>
      <c r="J517" s="96" t="s">
        <v>20</v>
      </c>
      <c r="K517" s="227" t="s">
        <v>3687</v>
      </c>
      <c r="L517" s="96" t="s">
        <v>12</v>
      </c>
      <c r="M517" s="127" t="s">
        <v>4476</v>
      </c>
      <c r="N517" s="96" t="s">
        <v>11</v>
      </c>
      <c r="O517" s="227" t="s">
        <v>2700</v>
      </c>
      <c r="P517" s="171"/>
      <c r="Q517" s="171"/>
      <c r="R517" s="171"/>
      <c r="S517" s="171"/>
      <c r="T517" s="171"/>
      <c r="U517" s="171"/>
      <c r="V517" s="171"/>
      <c r="W517" s="171"/>
      <c r="X517" s="171"/>
    </row>
    <row r="518" spans="2:24" ht="66" x14ac:dyDescent="0.3">
      <c r="B518" s="96">
        <f t="shared" si="7"/>
        <v>512</v>
      </c>
      <c r="C518" s="227" t="s">
        <v>3683</v>
      </c>
      <c r="D518" s="96" t="s">
        <v>4379</v>
      </c>
      <c r="E518" s="258" t="s">
        <v>4380</v>
      </c>
      <c r="F518" s="275" t="s">
        <v>3984</v>
      </c>
      <c r="G518" s="255">
        <v>10548070</v>
      </c>
      <c r="H518" s="255">
        <v>12657684</v>
      </c>
      <c r="I518" s="255">
        <f>+G518+H518</f>
        <v>23205754</v>
      </c>
      <c r="J518" s="96" t="s">
        <v>20</v>
      </c>
      <c r="K518" s="227" t="s">
        <v>3687</v>
      </c>
      <c r="L518" s="96" t="s">
        <v>12</v>
      </c>
      <c r="M518" s="127" t="s">
        <v>4381</v>
      </c>
      <c r="N518" s="96" t="s">
        <v>11</v>
      </c>
      <c r="O518" s="227" t="s">
        <v>2700</v>
      </c>
      <c r="P518" s="171"/>
      <c r="Q518" s="171"/>
      <c r="R518" s="171"/>
      <c r="S518" s="171"/>
      <c r="T518" s="171"/>
      <c r="U518" s="171"/>
      <c r="V518" s="171"/>
      <c r="W518" s="171"/>
      <c r="X518" s="171"/>
    </row>
    <row r="519" spans="2:24" ht="66" x14ac:dyDescent="0.3">
      <c r="B519" s="96">
        <f t="shared" si="7"/>
        <v>513</v>
      </c>
      <c r="C519" s="227" t="s">
        <v>3683</v>
      </c>
      <c r="D519" s="96" t="s">
        <v>4313</v>
      </c>
      <c r="E519" s="258" t="s">
        <v>4314</v>
      </c>
      <c r="F519" s="275" t="s">
        <v>3984</v>
      </c>
      <c r="G519" s="255">
        <v>10548070</v>
      </c>
      <c r="H519" s="255">
        <v>12657684</v>
      </c>
      <c r="I519" s="255">
        <f>+G519+H519</f>
        <v>23205754</v>
      </c>
      <c r="J519" s="96" t="s">
        <v>20</v>
      </c>
      <c r="K519" s="227" t="s">
        <v>3687</v>
      </c>
      <c r="L519" s="96" t="s">
        <v>12</v>
      </c>
      <c r="M519" s="127" t="s">
        <v>4315</v>
      </c>
      <c r="N519" s="96" t="s">
        <v>11</v>
      </c>
      <c r="O519" s="227" t="s">
        <v>2700</v>
      </c>
      <c r="P519" s="171"/>
      <c r="Q519" s="171"/>
      <c r="R519" s="171"/>
      <c r="S519" s="171"/>
      <c r="T519" s="171"/>
      <c r="U519" s="171"/>
      <c r="V519" s="171"/>
      <c r="W519" s="171"/>
      <c r="X519" s="171"/>
    </row>
    <row r="520" spans="2:24" ht="66" x14ac:dyDescent="0.3">
      <c r="B520" s="96">
        <f t="shared" si="7"/>
        <v>514</v>
      </c>
      <c r="C520" s="227" t="s">
        <v>3683</v>
      </c>
      <c r="D520" s="96" t="s">
        <v>4251</v>
      </c>
      <c r="E520" s="258" t="s">
        <v>4252</v>
      </c>
      <c r="F520" s="275" t="s">
        <v>4176</v>
      </c>
      <c r="G520" s="255">
        <v>13406395</v>
      </c>
      <c r="H520" s="255">
        <v>16087674</v>
      </c>
      <c r="I520" s="255">
        <f>+G520+H520</f>
        <v>29494069</v>
      </c>
      <c r="J520" s="96" t="s">
        <v>20</v>
      </c>
      <c r="K520" s="227" t="s">
        <v>3687</v>
      </c>
      <c r="L520" s="96" t="s">
        <v>12</v>
      </c>
      <c r="M520" s="127" t="s">
        <v>4253</v>
      </c>
      <c r="N520" s="96" t="s">
        <v>11</v>
      </c>
      <c r="O520" s="227" t="s">
        <v>2700</v>
      </c>
      <c r="P520" s="171"/>
      <c r="Q520" s="171"/>
      <c r="R520" s="171"/>
      <c r="S520" s="171"/>
      <c r="T520" s="171"/>
      <c r="U520" s="171"/>
      <c r="V520" s="171"/>
      <c r="W520" s="171"/>
      <c r="X520" s="171"/>
    </row>
    <row r="521" spans="2:24" ht="66" x14ac:dyDescent="0.3">
      <c r="B521" s="96">
        <f t="shared" ref="B521:B584" si="8">+B520+1</f>
        <v>515</v>
      </c>
      <c r="C521" s="227" t="s">
        <v>3683</v>
      </c>
      <c r="D521" s="96" t="s">
        <v>4306</v>
      </c>
      <c r="E521" s="258" t="s">
        <v>4307</v>
      </c>
      <c r="F521" s="275" t="s">
        <v>4176</v>
      </c>
      <c r="G521" s="255">
        <v>13406395</v>
      </c>
      <c r="H521" s="255">
        <v>16087674</v>
      </c>
      <c r="I521" s="255">
        <f>+G521+H521</f>
        <v>29494069</v>
      </c>
      <c r="J521" s="96" t="s">
        <v>20</v>
      </c>
      <c r="K521" s="227" t="s">
        <v>3687</v>
      </c>
      <c r="L521" s="96" t="s">
        <v>12</v>
      </c>
      <c r="M521" s="127" t="s">
        <v>4308</v>
      </c>
      <c r="N521" s="96" t="s">
        <v>11</v>
      </c>
      <c r="O521" s="227" t="s">
        <v>2700</v>
      </c>
      <c r="P521" s="171"/>
      <c r="Q521" s="171"/>
      <c r="R521" s="171"/>
      <c r="S521" s="171"/>
      <c r="T521" s="171"/>
      <c r="U521" s="171"/>
      <c r="V521" s="171"/>
      <c r="W521" s="171"/>
      <c r="X521" s="171"/>
    </row>
    <row r="522" spans="2:24" ht="66" x14ac:dyDescent="0.3">
      <c r="B522" s="96">
        <f t="shared" si="8"/>
        <v>516</v>
      </c>
      <c r="C522" s="227" t="s">
        <v>3683</v>
      </c>
      <c r="D522" s="96" t="s">
        <v>4285</v>
      </c>
      <c r="E522" s="258" t="s">
        <v>4286</v>
      </c>
      <c r="F522" s="275" t="s">
        <v>4176</v>
      </c>
      <c r="G522" s="255">
        <v>13406395</v>
      </c>
      <c r="H522" s="255">
        <v>16087674</v>
      </c>
      <c r="I522" s="255">
        <f>+G522+H522</f>
        <v>29494069</v>
      </c>
      <c r="J522" s="96" t="s">
        <v>20</v>
      </c>
      <c r="K522" s="227" t="s">
        <v>3687</v>
      </c>
      <c r="L522" s="96" t="s">
        <v>12</v>
      </c>
      <c r="M522" s="127" t="s">
        <v>4287</v>
      </c>
      <c r="N522" s="96" t="s">
        <v>11</v>
      </c>
      <c r="O522" s="227" t="s">
        <v>2700</v>
      </c>
      <c r="P522" s="171"/>
      <c r="Q522" s="171"/>
      <c r="R522" s="171"/>
      <c r="S522" s="171"/>
      <c r="T522" s="171"/>
      <c r="U522" s="171"/>
      <c r="V522" s="171"/>
      <c r="W522" s="171"/>
      <c r="X522" s="171"/>
    </row>
    <row r="523" spans="2:24" ht="66" x14ac:dyDescent="0.3">
      <c r="B523" s="96">
        <f t="shared" si="8"/>
        <v>517</v>
      </c>
      <c r="C523" s="227" t="s">
        <v>3683</v>
      </c>
      <c r="D523" s="96" t="s">
        <v>4382</v>
      </c>
      <c r="E523" s="258" t="s">
        <v>4383</v>
      </c>
      <c r="F523" s="275" t="s">
        <v>4176</v>
      </c>
      <c r="G523" s="255">
        <v>13406395</v>
      </c>
      <c r="H523" s="255">
        <v>16087674</v>
      </c>
      <c r="I523" s="255">
        <f>+G523+H523</f>
        <v>29494069</v>
      </c>
      <c r="J523" s="96" t="s">
        <v>20</v>
      </c>
      <c r="K523" s="227" t="s">
        <v>3687</v>
      </c>
      <c r="L523" s="96" t="s">
        <v>12</v>
      </c>
      <c r="M523" s="127" t="s">
        <v>4384</v>
      </c>
      <c r="N523" s="96" t="s">
        <v>11</v>
      </c>
      <c r="O523" s="227" t="s">
        <v>2700</v>
      </c>
      <c r="P523" s="171"/>
      <c r="Q523" s="171"/>
      <c r="R523" s="171"/>
      <c r="S523" s="171"/>
      <c r="T523" s="171"/>
      <c r="U523" s="171"/>
      <c r="V523" s="171"/>
      <c r="W523" s="171"/>
      <c r="X523" s="171"/>
    </row>
    <row r="524" spans="2:24" ht="66" x14ac:dyDescent="0.3">
      <c r="B524" s="96">
        <f t="shared" si="8"/>
        <v>518</v>
      </c>
      <c r="C524" s="227" t="s">
        <v>3683</v>
      </c>
      <c r="D524" s="96" t="s">
        <v>4333</v>
      </c>
      <c r="E524" s="258" t="s">
        <v>4334</v>
      </c>
      <c r="F524" s="275" t="s">
        <v>4176</v>
      </c>
      <c r="G524" s="255">
        <v>13406395</v>
      </c>
      <c r="H524" s="255">
        <v>16087674</v>
      </c>
      <c r="I524" s="255">
        <f>+G524+H524</f>
        <v>29494069</v>
      </c>
      <c r="J524" s="96" t="s">
        <v>20</v>
      </c>
      <c r="K524" s="227" t="s">
        <v>3687</v>
      </c>
      <c r="L524" s="96" t="s">
        <v>12</v>
      </c>
      <c r="M524" s="127" t="s">
        <v>4335</v>
      </c>
      <c r="N524" s="96" t="s">
        <v>11</v>
      </c>
      <c r="O524" s="227" t="s">
        <v>2700</v>
      </c>
      <c r="P524" s="171"/>
      <c r="Q524" s="171"/>
      <c r="R524" s="171"/>
      <c r="S524" s="171"/>
      <c r="T524" s="171"/>
      <c r="U524" s="171"/>
      <c r="V524" s="171"/>
      <c r="W524" s="171"/>
      <c r="X524" s="171"/>
    </row>
    <row r="525" spans="2:24" ht="66" x14ac:dyDescent="0.3">
      <c r="B525" s="96">
        <f t="shared" si="8"/>
        <v>519</v>
      </c>
      <c r="C525" s="227" t="s">
        <v>3683</v>
      </c>
      <c r="D525" s="96" t="s">
        <v>4303</v>
      </c>
      <c r="E525" s="258" t="s">
        <v>4304</v>
      </c>
      <c r="F525" s="275" t="s">
        <v>4176</v>
      </c>
      <c r="G525" s="255">
        <v>13406395</v>
      </c>
      <c r="H525" s="255">
        <v>16087674</v>
      </c>
      <c r="I525" s="255">
        <f>+G525+H525</f>
        <v>29494069</v>
      </c>
      <c r="J525" s="96" t="s">
        <v>20</v>
      </c>
      <c r="K525" s="227" t="s">
        <v>3687</v>
      </c>
      <c r="L525" s="96" t="s">
        <v>12</v>
      </c>
      <c r="M525" s="127" t="s">
        <v>4305</v>
      </c>
      <c r="N525" s="96" t="s">
        <v>11</v>
      </c>
      <c r="O525" s="227" t="s">
        <v>2700</v>
      </c>
      <c r="P525" s="171"/>
      <c r="Q525" s="171"/>
      <c r="R525" s="171"/>
      <c r="S525" s="171"/>
      <c r="T525" s="171"/>
      <c r="U525" s="171"/>
      <c r="V525" s="171"/>
      <c r="W525" s="171"/>
      <c r="X525" s="171"/>
    </row>
    <row r="526" spans="2:24" ht="66" x14ac:dyDescent="0.3">
      <c r="B526" s="96">
        <f t="shared" si="8"/>
        <v>520</v>
      </c>
      <c r="C526" s="227" t="s">
        <v>3683</v>
      </c>
      <c r="D526" s="96" t="s">
        <v>4500</v>
      </c>
      <c r="E526" s="258" t="s">
        <v>4501</v>
      </c>
      <c r="F526" s="275" t="s">
        <v>4502</v>
      </c>
      <c r="G526" s="255">
        <v>20576025</v>
      </c>
      <c r="H526" s="255">
        <v>27434700</v>
      </c>
      <c r="I526" s="255">
        <f>+G526+H526</f>
        <v>48010725</v>
      </c>
      <c r="J526" s="96" t="s">
        <v>20</v>
      </c>
      <c r="K526" s="227" t="s">
        <v>3687</v>
      </c>
      <c r="L526" s="96" t="s">
        <v>12</v>
      </c>
      <c r="M526" s="127" t="s">
        <v>4503</v>
      </c>
      <c r="N526" s="96" t="s">
        <v>11</v>
      </c>
      <c r="O526" s="227" t="s">
        <v>2700</v>
      </c>
      <c r="P526" s="171"/>
      <c r="Q526" s="171"/>
      <c r="R526" s="171"/>
      <c r="S526" s="171"/>
      <c r="T526" s="171"/>
      <c r="U526" s="171"/>
      <c r="V526" s="171"/>
      <c r="W526" s="171"/>
      <c r="X526" s="171"/>
    </row>
    <row r="527" spans="2:24" ht="66" x14ac:dyDescent="0.3">
      <c r="B527" s="96">
        <f t="shared" si="8"/>
        <v>521</v>
      </c>
      <c r="C527" s="227" t="s">
        <v>3683</v>
      </c>
      <c r="D527" s="96" t="s">
        <v>4254</v>
      </c>
      <c r="E527" s="258" t="s">
        <v>4255</v>
      </c>
      <c r="F527" s="275" t="s">
        <v>4256</v>
      </c>
      <c r="G527" s="255">
        <v>37500000</v>
      </c>
      <c r="H527" s="255">
        <v>45000000</v>
      </c>
      <c r="I527" s="255">
        <f>+G527+H527</f>
        <v>82500000</v>
      </c>
      <c r="J527" s="96" t="s">
        <v>20</v>
      </c>
      <c r="K527" s="227" t="s">
        <v>3687</v>
      </c>
      <c r="L527" s="96" t="s">
        <v>12</v>
      </c>
      <c r="M527" s="127" t="s">
        <v>4257</v>
      </c>
      <c r="N527" s="96" t="s">
        <v>11</v>
      </c>
      <c r="O527" s="227" t="s">
        <v>2700</v>
      </c>
      <c r="P527" s="171"/>
      <c r="Q527" s="171"/>
      <c r="R527" s="171"/>
      <c r="S527" s="171"/>
      <c r="T527" s="171"/>
      <c r="U527" s="171"/>
      <c r="V527" s="171"/>
      <c r="W527" s="171"/>
      <c r="X527" s="171"/>
    </row>
    <row r="528" spans="2:24" ht="66" x14ac:dyDescent="0.3">
      <c r="B528" s="96">
        <f t="shared" si="8"/>
        <v>522</v>
      </c>
      <c r="C528" s="227" t="s">
        <v>3683</v>
      </c>
      <c r="D528" s="96" t="s">
        <v>4329</v>
      </c>
      <c r="E528" s="258" t="s">
        <v>4330</v>
      </c>
      <c r="F528" s="275" t="s">
        <v>4331</v>
      </c>
      <c r="G528" s="255">
        <v>14300595</v>
      </c>
      <c r="H528" s="255">
        <v>17160714</v>
      </c>
      <c r="I528" s="255">
        <f>+G528+H528</f>
        <v>31461309</v>
      </c>
      <c r="J528" s="96" t="s">
        <v>20</v>
      </c>
      <c r="K528" s="227" t="s">
        <v>3687</v>
      </c>
      <c r="L528" s="96" t="s">
        <v>12</v>
      </c>
      <c r="M528" s="127" t="s">
        <v>4332</v>
      </c>
      <c r="N528" s="96" t="s">
        <v>11</v>
      </c>
      <c r="O528" s="227" t="s">
        <v>2700</v>
      </c>
      <c r="P528" s="171"/>
      <c r="Q528" s="171"/>
      <c r="R528" s="171"/>
      <c r="S528" s="171"/>
      <c r="T528" s="171"/>
      <c r="U528" s="171"/>
      <c r="V528" s="171"/>
      <c r="W528" s="171"/>
      <c r="X528" s="171"/>
    </row>
    <row r="529" spans="2:24" ht="66" x14ac:dyDescent="0.3">
      <c r="B529" s="96">
        <f t="shared" si="8"/>
        <v>523</v>
      </c>
      <c r="C529" s="227" t="s">
        <v>3683</v>
      </c>
      <c r="D529" s="96" t="s">
        <v>4278</v>
      </c>
      <c r="E529" s="258" t="s">
        <v>4279</v>
      </c>
      <c r="F529" s="275" t="s">
        <v>4276</v>
      </c>
      <c r="G529" s="255">
        <v>36083155</v>
      </c>
      <c r="H529" s="255">
        <v>43299786</v>
      </c>
      <c r="I529" s="255">
        <f>+G529+H529</f>
        <v>79382941</v>
      </c>
      <c r="J529" s="96" t="s">
        <v>20</v>
      </c>
      <c r="K529" s="227" t="s">
        <v>3687</v>
      </c>
      <c r="L529" s="96" t="s">
        <v>12</v>
      </c>
      <c r="M529" s="127" t="s">
        <v>4280</v>
      </c>
      <c r="N529" s="96" t="s">
        <v>11</v>
      </c>
      <c r="O529" s="227" t="s">
        <v>2700</v>
      </c>
      <c r="P529" s="171"/>
      <c r="Q529" s="171"/>
      <c r="R529" s="171"/>
      <c r="S529" s="171"/>
      <c r="T529" s="171"/>
      <c r="U529" s="171"/>
      <c r="V529" s="171"/>
      <c r="W529" s="171"/>
      <c r="X529" s="171"/>
    </row>
    <row r="530" spans="2:24" ht="66" x14ac:dyDescent="0.3">
      <c r="B530" s="96">
        <f t="shared" si="8"/>
        <v>524</v>
      </c>
      <c r="C530" s="227" t="s">
        <v>3683</v>
      </c>
      <c r="D530" s="96" t="s">
        <v>4216</v>
      </c>
      <c r="E530" s="258" t="s">
        <v>4217</v>
      </c>
      <c r="F530" s="275" t="s">
        <v>3899</v>
      </c>
      <c r="G530" s="255">
        <v>17500000</v>
      </c>
      <c r="H530" s="255">
        <v>21000000</v>
      </c>
      <c r="I530" s="255">
        <f>+G530+H530</f>
        <v>38500000</v>
      </c>
      <c r="J530" s="96" t="s">
        <v>20</v>
      </c>
      <c r="K530" s="227" t="s">
        <v>3687</v>
      </c>
      <c r="L530" s="96" t="s">
        <v>12</v>
      </c>
      <c r="M530" s="127" t="s">
        <v>4218</v>
      </c>
      <c r="N530" s="96" t="s">
        <v>11</v>
      </c>
      <c r="O530" s="227" t="s">
        <v>2700</v>
      </c>
      <c r="P530" s="171"/>
      <c r="Q530" s="171"/>
      <c r="R530" s="171"/>
      <c r="S530" s="171"/>
      <c r="T530" s="171"/>
      <c r="U530" s="171"/>
      <c r="V530" s="171"/>
      <c r="W530" s="171"/>
      <c r="X530" s="171"/>
    </row>
    <row r="531" spans="2:24" ht="66" x14ac:dyDescent="0.3">
      <c r="B531" s="96">
        <f t="shared" si="8"/>
        <v>525</v>
      </c>
      <c r="C531" s="227" t="s">
        <v>3683</v>
      </c>
      <c r="D531" s="96" t="s">
        <v>4292</v>
      </c>
      <c r="E531" s="258" t="s">
        <v>4293</v>
      </c>
      <c r="F531" s="275" t="s">
        <v>4294</v>
      </c>
      <c r="G531" s="255">
        <v>19524690</v>
      </c>
      <c r="H531" s="255">
        <v>23429628</v>
      </c>
      <c r="I531" s="255">
        <f>+G531+H531</f>
        <v>42954318</v>
      </c>
      <c r="J531" s="96" t="s">
        <v>20</v>
      </c>
      <c r="K531" s="227" t="s">
        <v>3687</v>
      </c>
      <c r="L531" s="96" t="s">
        <v>12</v>
      </c>
      <c r="M531" s="127" t="s">
        <v>4295</v>
      </c>
      <c r="N531" s="96" t="s">
        <v>11</v>
      </c>
      <c r="O531" s="227" t="s">
        <v>2700</v>
      </c>
      <c r="P531" s="171"/>
      <c r="Q531" s="171"/>
      <c r="R531" s="171"/>
      <c r="S531" s="171"/>
      <c r="T531" s="171"/>
      <c r="U531" s="171"/>
      <c r="V531" s="171"/>
      <c r="W531" s="171"/>
      <c r="X531" s="171"/>
    </row>
    <row r="532" spans="2:24" ht="66" x14ac:dyDescent="0.3">
      <c r="B532" s="96">
        <f t="shared" si="8"/>
        <v>526</v>
      </c>
      <c r="C532" s="227" t="s">
        <v>3683</v>
      </c>
      <c r="D532" s="96" t="s">
        <v>4481</v>
      </c>
      <c r="E532" s="258" t="s">
        <v>4482</v>
      </c>
      <c r="F532" s="275" t="s">
        <v>3804</v>
      </c>
      <c r="G532" s="255">
        <v>15746382</v>
      </c>
      <c r="H532" s="255">
        <v>17495980</v>
      </c>
      <c r="I532" s="255">
        <f>+G532+H532</f>
        <v>33242362</v>
      </c>
      <c r="J532" s="96" t="s">
        <v>20</v>
      </c>
      <c r="K532" s="227" t="s">
        <v>3687</v>
      </c>
      <c r="L532" s="96" t="s">
        <v>12</v>
      </c>
      <c r="M532" s="127" t="s">
        <v>4483</v>
      </c>
      <c r="N532" s="96" t="s">
        <v>11</v>
      </c>
      <c r="O532" s="227" t="s">
        <v>2700</v>
      </c>
      <c r="P532" s="171"/>
      <c r="Q532" s="171"/>
      <c r="R532" s="171"/>
      <c r="S532" s="171"/>
      <c r="T532" s="171"/>
      <c r="U532" s="171"/>
      <c r="V532" s="171"/>
      <c r="W532" s="171"/>
      <c r="X532" s="171"/>
    </row>
    <row r="533" spans="2:24" ht="66" x14ac:dyDescent="0.3">
      <c r="B533" s="96">
        <f t="shared" si="8"/>
        <v>527</v>
      </c>
      <c r="C533" s="227" t="s">
        <v>3683</v>
      </c>
      <c r="D533" s="96" t="s">
        <v>4350</v>
      </c>
      <c r="E533" s="258" t="s">
        <v>4351</v>
      </c>
      <c r="F533" s="275" t="s">
        <v>4352</v>
      </c>
      <c r="G533" s="255">
        <v>15855110</v>
      </c>
      <c r="H533" s="255">
        <v>0</v>
      </c>
      <c r="I533" s="255">
        <f>+G533+H533</f>
        <v>15855110</v>
      </c>
      <c r="J533" s="96" t="s">
        <v>20</v>
      </c>
      <c r="K533" s="227" t="s">
        <v>3687</v>
      </c>
      <c r="L533" s="96" t="s">
        <v>12</v>
      </c>
      <c r="M533" s="127" t="s">
        <v>4353</v>
      </c>
      <c r="N533" s="96" t="s">
        <v>11</v>
      </c>
      <c r="O533" s="227" t="s">
        <v>2700</v>
      </c>
      <c r="P533" s="171"/>
      <c r="Q533" s="171"/>
      <c r="R533" s="171"/>
      <c r="S533" s="171"/>
      <c r="T533" s="171"/>
      <c r="U533" s="171"/>
      <c r="V533" s="171"/>
      <c r="W533" s="171"/>
      <c r="X533" s="171"/>
    </row>
    <row r="534" spans="2:24" ht="66" x14ac:dyDescent="0.3">
      <c r="B534" s="96">
        <f t="shared" si="8"/>
        <v>528</v>
      </c>
      <c r="C534" s="227" t="s">
        <v>3683</v>
      </c>
      <c r="D534" s="96" t="s">
        <v>4296</v>
      </c>
      <c r="E534" s="258" t="s">
        <v>4297</v>
      </c>
      <c r="F534" s="275" t="s">
        <v>4298</v>
      </c>
      <c r="G534" s="255">
        <v>15855110</v>
      </c>
      <c r="H534" s="255">
        <v>19026132</v>
      </c>
      <c r="I534" s="255">
        <f>+G534+H534</f>
        <v>34881242</v>
      </c>
      <c r="J534" s="96" t="s">
        <v>20</v>
      </c>
      <c r="K534" s="227" t="s">
        <v>3687</v>
      </c>
      <c r="L534" s="96" t="s">
        <v>12</v>
      </c>
      <c r="M534" s="127" t="s">
        <v>4299</v>
      </c>
      <c r="N534" s="96" t="s">
        <v>11</v>
      </c>
      <c r="O534" s="227" t="s">
        <v>2700</v>
      </c>
      <c r="P534" s="171"/>
      <c r="Q534" s="171"/>
      <c r="R534" s="171"/>
      <c r="S534" s="171"/>
      <c r="T534" s="171"/>
      <c r="U534" s="171"/>
      <c r="V534" s="171"/>
      <c r="W534" s="171"/>
      <c r="X534" s="171"/>
    </row>
    <row r="535" spans="2:24" ht="79.2" x14ac:dyDescent="0.3">
      <c r="B535" s="96">
        <f t="shared" si="8"/>
        <v>529</v>
      </c>
      <c r="C535" s="227" t="s">
        <v>3683</v>
      </c>
      <c r="D535" s="96" t="s">
        <v>4707</v>
      </c>
      <c r="E535" s="258" t="s">
        <v>4708</v>
      </c>
      <c r="F535" s="275" t="s">
        <v>4705</v>
      </c>
      <c r="G535" s="255">
        <v>22231892</v>
      </c>
      <c r="H535" s="255">
        <v>33347838</v>
      </c>
      <c r="I535" s="255">
        <f>+G535+H535</f>
        <v>55579730</v>
      </c>
      <c r="J535" s="96" t="s">
        <v>20</v>
      </c>
      <c r="K535" s="227" t="s">
        <v>3687</v>
      </c>
      <c r="L535" s="96" t="s">
        <v>12</v>
      </c>
      <c r="M535" s="127" t="s">
        <v>4709</v>
      </c>
      <c r="N535" s="96" t="s">
        <v>11</v>
      </c>
      <c r="O535" s="227" t="s">
        <v>2700</v>
      </c>
      <c r="P535" s="171"/>
      <c r="Q535" s="171"/>
      <c r="R535" s="171"/>
      <c r="S535" s="171"/>
      <c r="T535" s="171"/>
      <c r="U535" s="171"/>
      <c r="V535" s="171"/>
      <c r="W535" s="171"/>
      <c r="X535" s="171"/>
    </row>
    <row r="536" spans="2:24" ht="66" x14ac:dyDescent="0.3">
      <c r="B536" s="96">
        <f t="shared" si="8"/>
        <v>530</v>
      </c>
      <c r="C536" s="227" t="s">
        <v>3683</v>
      </c>
      <c r="D536" s="96" t="s">
        <v>4270</v>
      </c>
      <c r="E536" s="258" t="s">
        <v>4271</v>
      </c>
      <c r="F536" s="275" t="s">
        <v>4272</v>
      </c>
      <c r="G536" s="255">
        <v>10548070</v>
      </c>
      <c r="H536" s="255">
        <v>12657684</v>
      </c>
      <c r="I536" s="255">
        <f>+G536+H536</f>
        <v>23205754</v>
      </c>
      <c r="J536" s="96" t="s">
        <v>20</v>
      </c>
      <c r="K536" s="227" t="s">
        <v>3687</v>
      </c>
      <c r="L536" s="96" t="s">
        <v>12</v>
      </c>
      <c r="M536" s="127" t="s">
        <v>4273</v>
      </c>
      <c r="N536" s="96" t="s">
        <v>11</v>
      </c>
      <c r="O536" s="227" t="s">
        <v>2700</v>
      </c>
      <c r="P536" s="171"/>
      <c r="Q536" s="171"/>
      <c r="R536" s="171"/>
      <c r="S536" s="171"/>
      <c r="T536" s="171"/>
      <c r="U536" s="171"/>
      <c r="V536" s="171"/>
      <c r="W536" s="171"/>
      <c r="X536" s="171"/>
    </row>
    <row r="537" spans="2:24" ht="105.6" x14ac:dyDescent="0.3">
      <c r="B537" s="96">
        <f t="shared" si="8"/>
        <v>531</v>
      </c>
      <c r="C537" s="227" t="s">
        <v>3683</v>
      </c>
      <c r="D537" s="96" t="s">
        <v>4205</v>
      </c>
      <c r="E537" s="258" t="s">
        <v>4206</v>
      </c>
      <c r="F537" s="275" t="s">
        <v>4207</v>
      </c>
      <c r="G537" s="255">
        <v>15292900</v>
      </c>
      <c r="H537" s="255">
        <v>18351480</v>
      </c>
      <c r="I537" s="255">
        <f>+G537+H537</f>
        <v>33644380</v>
      </c>
      <c r="J537" s="96" t="s">
        <v>20</v>
      </c>
      <c r="K537" s="227" t="s">
        <v>3687</v>
      </c>
      <c r="L537" s="96" t="s">
        <v>12</v>
      </c>
      <c r="M537" s="127" t="s">
        <v>4208</v>
      </c>
      <c r="N537" s="96" t="s">
        <v>11</v>
      </c>
      <c r="O537" s="227" t="s">
        <v>2700</v>
      </c>
      <c r="P537" s="171"/>
      <c r="Q537" s="171"/>
      <c r="R537" s="171"/>
      <c r="S537" s="171"/>
      <c r="T537" s="171"/>
      <c r="U537" s="171"/>
      <c r="V537" s="171"/>
      <c r="W537" s="171"/>
      <c r="X537" s="171"/>
    </row>
    <row r="538" spans="2:24" ht="66" x14ac:dyDescent="0.3">
      <c r="B538" s="96">
        <f t="shared" si="8"/>
        <v>532</v>
      </c>
      <c r="C538" s="227" t="s">
        <v>3683</v>
      </c>
      <c r="D538" s="96" t="s">
        <v>4170</v>
      </c>
      <c r="E538" s="258" t="s">
        <v>4171</v>
      </c>
      <c r="F538" s="275" t="s">
        <v>4172</v>
      </c>
      <c r="G538" s="255">
        <v>10548070</v>
      </c>
      <c r="H538" s="255">
        <v>12657684</v>
      </c>
      <c r="I538" s="255">
        <f>+G538+H538</f>
        <v>23205754</v>
      </c>
      <c r="J538" s="96" t="s">
        <v>20</v>
      </c>
      <c r="K538" s="227" t="s">
        <v>3687</v>
      </c>
      <c r="L538" s="96" t="s">
        <v>12</v>
      </c>
      <c r="M538" s="127" t="s">
        <v>4173</v>
      </c>
      <c r="N538" s="96" t="s">
        <v>11</v>
      </c>
      <c r="O538" s="227" t="s">
        <v>2700</v>
      </c>
      <c r="P538" s="171"/>
      <c r="Q538" s="171"/>
      <c r="R538" s="171"/>
      <c r="S538" s="171"/>
      <c r="T538" s="171"/>
      <c r="U538" s="171"/>
      <c r="V538" s="171"/>
      <c r="W538" s="171"/>
      <c r="X538" s="171"/>
    </row>
    <row r="539" spans="2:24" ht="92.4" x14ac:dyDescent="0.3">
      <c r="B539" s="96">
        <f t="shared" si="8"/>
        <v>533</v>
      </c>
      <c r="C539" s="227" t="s">
        <v>3683</v>
      </c>
      <c r="D539" s="96" t="s">
        <v>4186</v>
      </c>
      <c r="E539" s="258" t="s">
        <v>4187</v>
      </c>
      <c r="F539" s="275" t="s">
        <v>4188</v>
      </c>
      <c r="G539" s="255">
        <v>15221370</v>
      </c>
      <c r="H539" s="255">
        <v>18265644</v>
      </c>
      <c r="I539" s="255">
        <f>+G539+H539</f>
        <v>33487014</v>
      </c>
      <c r="J539" s="96" t="s">
        <v>20</v>
      </c>
      <c r="K539" s="227" t="s">
        <v>3687</v>
      </c>
      <c r="L539" s="96" t="s">
        <v>12</v>
      </c>
      <c r="M539" s="127" t="s">
        <v>4189</v>
      </c>
      <c r="N539" s="96" t="s">
        <v>11</v>
      </c>
      <c r="O539" s="227" t="s">
        <v>2700</v>
      </c>
      <c r="P539" s="171"/>
      <c r="Q539" s="171"/>
      <c r="R539" s="171"/>
      <c r="S539" s="171"/>
      <c r="T539" s="171"/>
      <c r="U539" s="171"/>
      <c r="V539" s="171"/>
      <c r="W539" s="171"/>
      <c r="X539" s="171"/>
    </row>
    <row r="540" spans="2:24" ht="105.6" x14ac:dyDescent="0.3">
      <c r="B540" s="96">
        <f t="shared" si="8"/>
        <v>534</v>
      </c>
      <c r="C540" s="227" t="s">
        <v>3683</v>
      </c>
      <c r="D540" s="96" t="s">
        <v>4258</v>
      </c>
      <c r="E540" s="258" t="s">
        <v>4259</v>
      </c>
      <c r="F540" s="275" t="s">
        <v>4260</v>
      </c>
      <c r="G540" s="255">
        <v>24366105</v>
      </c>
      <c r="H540" s="255">
        <v>29239326</v>
      </c>
      <c r="I540" s="255">
        <f>+G540+H540</f>
        <v>53605431</v>
      </c>
      <c r="J540" s="96" t="s">
        <v>20</v>
      </c>
      <c r="K540" s="227" t="s">
        <v>3687</v>
      </c>
      <c r="L540" s="96" t="s">
        <v>12</v>
      </c>
      <c r="M540" s="127" t="s">
        <v>4261</v>
      </c>
      <c r="N540" s="96" t="s">
        <v>11</v>
      </c>
      <c r="O540" s="227" t="s">
        <v>2700</v>
      </c>
      <c r="P540" s="171"/>
      <c r="Q540" s="171"/>
      <c r="R540" s="171"/>
      <c r="S540" s="171"/>
      <c r="T540" s="171"/>
      <c r="U540" s="171"/>
      <c r="V540" s="171"/>
      <c r="W540" s="171"/>
      <c r="X540" s="171"/>
    </row>
    <row r="541" spans="2:24" ht="118.8" x14ac:dyDescent="0.3">
      <c r="B541" s="96">
        <f t="shared" si="8"/>
        <v>535</v>
      </c>
      <c r="C541" s="227" t="s">
        <v>3683</v>
      </c>
      <c r="D541" s="96" t="s">
        <v>4235</v>
      </c>
      <c r="E541" s="258" t="s">
        <v>4236</v>
      </c>
      <c r="F541" s="275" t="s">
        <v>4237</v>
      </c>
      <c r="G541" s="255">
        <v>26068680</v>
      </c>
      <c r="H541" s="255">
        <v>31282416</v>
      </c>
      <c r="I541" s="255">
        <f>+G541+H541</f>
        <v>57351096</v>
      </c>
      <c r="J541" s="96" t="s">
        <v>20</v>
      </c>
      <c r="K541" s="227" t="s">
        <v>3687</v>
      </c>
      <c r="L541" s="96" t="s">
        <v>12</v>
      </c>
      <c r="M541" s="127" t="s">
        <v>4238</v>
      </c>
      <c r="N541" s="96" t="s">
        <v>11</v>
      </c>
      <c r="O541" s="227" t="s">
        <v>2700</v>
      </c>
      <c r="P541" s="171"/>
      <c r="Q541" s="171"/>
      <c r="R541" s="171"/>
      <c r="S541" s="171"/>
      <c r="T541" s="171"/>
      <c r="U541" s="171"/>
      <c r="V541" s="171"/>
      <c r="W541" s="171"/>
      <c r="X541" s="171"/>
    </row>
    <row r="542" spans="2:24" ht="132" x14ac:dyDescent="0.3">
      <c r="B542" s="96">
        <f t="shared" si="8"/>
        <v>536</v>
      </c>
      <c r="C542" s="227" t="s">
        <v>3683</v>
      </c>
      <c r="D542" s="96" t="s">
        <v>4201</v>
      </c>
      <c r="E542" s="258" t="s">
        <v>4202</v>
      </c>
      <c r="F542" s="275" t="s">
        <v>4203</v>
      </c>
      <c r="G542" s="255">
        <v>22666150</v>
      </c>
      <c r="H542" s="255">
        <v>27199380</v>
      </c>
      <c r="I542" s="255">
        <f>+G542+H542</f>
        <v>49865530</v>
      </c>
      <c r="J542" s="96" t="s">
        <v>20</v>
      </c>
      <c r="K542" s="227" t="s">
        <v>3687</v>
      </c>
      <c r="L542" s="96" t="s">
        <v>12</v>
      </c>
      <c r="M542" s="127" t="s">
        <v>4204</v>
      </c>
      <c r="N542" s="96" t="s">
        <v>11</v>
      </c>
      <c r="O542" s="227" t="s">
        <v>2700</v>
      </c>
      <c r="P542" s="171"/>
      <c r="Q542" s="171"/>
      <c r="R542" s="171"/>
      <c r="S542" s="171"/>
      <c r="T542" s="171"/>
      <c r="U542" s="171"/>
      <c r="V542" s="171"/>
      <c r="W542" s="171"/>
      <c r="X542" s="171"/>
    </row>
    <row r="543" spans="2:24" ht="66" x14ac:dyDescent="0.3">
      <c r="B543" s="96">
        <f t="shared" si="8"/>
        <v>537</v>
      </c>
      <c r="C543" s="227" t="s">
        <v>3683</v>
      </c>
      <c r="D543" s="96" t="s">
        <v>4319</v>
      </c>
      <c r="E543" s="258" t="s">
        <v>4320</v>
      </c>
      <c r="F543" s="275" t="s">
        <v>3793</v>
      </c>
      <c r="G543" s="255">
        <v>14300595</v>
      </c>
      <c r="H543" s="255">
        <v>0</v>
      </c>
      <c r="I543" s="255">
        <f>+G543+H543</f>
        <v>14300595</v>
      </c>
      <c r="J543" s="96" t="s">
        <v>20</v>
      </c>
      <c r="K543" s="227" t="s">
        <v>3687</v>
      </c>
      <c r="L543" s="96" t="s">
        <v>12</v>
      </c>
      <c r="M543" s="127" t="s">
        <v>4321</v>
      </c>
      <c r="N543" s="96" t="s">
        <v>11</v>
      </c>
      <c r="O543" s="227" t="s">
        <v>2700</v>
      </c>
      <c r="P543" s="171"/>
      <c r="Q543" s="171"/>
      <c r="R543" s="171"/>
      <c r="S543" s="171"/>
      <c r="T543" s="171"/>
      <c r="U543" s="171"/>
      <c r="V543" s="171"/>
      <c r="W543" s="171"/>
      <c r="X543" s="171"/>
    </row>
    <row r="544" spans="2:24" ht="66" x14ac:dyDescent="0.3">
      <c r="B544" s="96">
        <f t="shared" si="8"/>
        <v>538</v>
      </c>
      <c r="C544" s="227" t="s">
        <v>3683</v>
      </c>
      <c r="D544" s="96" t="s">
        <v>4266</v>
      </c>
      <c r="E544" s="258" t="s">
        <v>4267</v>
      </c>
      <c r="F544" s="275" t="s">
        <v>4268</v>
      </c>
      <c r="G544" s="255">
        <v>15855110</v>
      </c>
      <c r="H544" s="255">
        <v>19026132</v>
      </c>
      <c r="I544" s="255">
        <f>+G544+H544</f>
        <v>34881242</v>
      </c>
      <c r="J544" s="96" t="s">
        <v>20</v>
      </c>
      <c r="K544" s="227" t="s">
        <v>3687</v>
      </c>
      <c r="L544" s="96" t="s">
        <v>12</v>
      </c>
      <c r="M544" s="127" t="s">
        <v>4269</v>
      </c>
      <c r="N544" s="96" t="s">
        <v>11</v>
      </c>
      <c r="O544" s="227" t="s">
        <v>2700</v>
      </c>
      <c r="P544" s="171"/>
      <c r="Q544" s="171"/>
      <c r="R544" s="171"/>
      <c r="S544" s="171"/>
      <c r="T544" s="171"/>
      <c r="U544" s="171"/>
      <c r="V544" s="171"/>
      <c r="W544" s="171"/>
      <c r="X544" s="171"/>
    </row>
    <row r="545" spans="2:24" ht="66" x14ac:dyDescent="0.3">
      <c r="B545" s="96">
        <f t="shared" si="8"/>
        <v>539</v>
      </c>
      <c r="C545" s="227" t="s">
        <v>3683</v>
      </c>
      <c r="D545" s="96" t="s">
        <v>4232</v>
      </c>
      <c r="E545" s="258" t="s">
        <v>4233</v>
      </c>
      <c r="F545" s="275" t="s">
        <v>3793</v>
      </c>
      <c r="G545" s="255">
        <v>13406395</v>
      </c>
      <c r="H545" s="255">
        <v>16087674</v>
      </c>
      <c r="I545" s="255">
        <f>+G545+H545</f>
        <v>29494069</v>
      </c>
      <c r="J545" s="96" t="s">
        <v>20</v>
      </c>
      <c r="K545" s="227" t="s">
        <v>3687</v>
      </c>
      <c r="L545" s="96" t="s">
        <v>12</v>
      </c>
      <c r="M545" s="127" t="s">
        <v>4234</v>
      </c>
      <c r="N545" s="96" t="s">
        <v>11</v>
      </c>
      <c r="O545" s="227" t="s">
        <v>2700</v>
      </c>
      <c r="P545" s="171"/>
      <c r="Q545" s="171"/>
      <c r="R545" s="171"/>
      <c r="S545" s="171"/>
      <c r="T545" s="171"/>
      <c r="U545" s="171"/>
      <c r="V545" s="171"/>
      <c r="W545" s="171"/>
      <c r="X545" s="171"/>
    </row>
    <row r="546" spans="2:24" ht="66" x14ac:dyDescent="0.3">
      <c r="B546" s="96">
        <f t="shared" si="8"/>
        <v>540</v>
      </c>
      <c r="C546" s="227" t="s">
        <v>3683</v>
      </c>
      <c r="D546" s="96" t="s">
        <v>4212</v>
      </c>
      <c r="E546" s="258" t="s">
        <v>4213</v>
      </c>
      <c r="F546" s="275" t="s">
        <v>4214</v>
      </c>
      <c r="G546" s="255">
        <v>10548070</v>
      </c>
      <c r="H546" s="255">
        <v>12657684</v>
      </c>
      <c r="I546" s="255">
        <f>+G546+H546</f>
        <v>23205754</v>
      </c>
      <c r="J546" s="96" t="s">
        <v>20</v>
      </c>
      <c r="K546" s="227" t="s">
        <v>3687</v>
      </c>
      <c r="L546" s="96" t="s">
        <v>12</v>
      </c>
      <c r="M546" s="127" t="s">
        <v>4215</v>
      </c>
      <c r="N546" s="96" t="s">
        <v>11</v>
      </c>
      <c r="O546" s="227" t="s">
        <v>2700</v>
      </c>
      <c r="P546" s="171"/>
      <c r="Q546" s="171"/>
      <c r="R546" s="171"/>
      <c r="S546" s="171"/>
      <c r="T546" s="171"/>
      <c r="U546" s="171"/>
      <c r="V546" s="171"/>
      <c r="W546" s="171"/>
      <c r="X546" s="171"/>
    </row>
    <row r="547" spans="2:24" ht="66" x14ac:dyDescent="0.3">
      <c r="B547" s="96">
        <f t="shared" si="8"/>
        <v>541</v>
      </c>
      <c r="C547" s="227" t="s">
        <v>3683</v>
      </c>
      <c r="D547" s="96" t="s">
        <v>4198</v>
      </c>
      <c r="E547" s="258" t="s">
        <v>4199</v>
      </c>
      <c r="F547" s="275" t="s">
        <v>3767</v>
      </c>
      <c r="G547" s="255">
        <v>10548070</v>
      </c>
      <c r="H547" s="255">
        <v>0</v>
      </c>
      <c r="I547" s="255">
        <f>+G547+H547</f>
        <v>10548070</v>
      </c>
      <c r="J547" s="96" t="s">
        <v>20</v>
      </c>
      <c r="K547" s="227" t="s">
        <v>3687</v>
      </c>
      <c r="L547" s="96" t="s">
        <v>12</v>
      </c>
      <c r="M547" s="127" t="s">
        <v>4200</v>
      </c>
      <c r="N547" s="96" t="s">
        <v>11</v>
      </c>
      <c r="O547" s="227" t="s">
        <v>2700</v>
      </c>
      <c r="P547" s="171"/>
      <c r="Q547" s="171"/>
      <c r="R547" s="171"/>
      <c r="S547" s="171"/>
      <c r="T547" s="171"/>
      <c r="U547" s="171"/>
      <c r="V547" s="171"/>
      <c r="W547" s="171"/>
      <c r="X547" s="171"/>
    </row>
    <row r="548" spans="2:24" ht="66" x14ac:dyDescent="0.3">
      <c r="B548" s="96">
        <f t="shared" si="8"/>
        <v>542</v>
      </c>
      <c r="C548" s="227" t="s">
        <v>3683</v>
      </c>
      <c r="D548" s="96" t="s">
        <v>4325</v>
      </c>
      <c r="E548" s="258" t="s">
        <v>4326</v>
      </c>
      <c r="F548" s="275" t="s">
        <v>4327</v>
      </c>
      <c r="G548" s="255">
        <v>27789865</v>
      </c>
      <c r="H548" s="255">
        <v>33347838</v>
      </c>
      <c r="I548" s="255">
        <f>+G548+H548</f>
        <v>61137703</v>
      </c>
      <c r="J548" s="96" t="s">
        <v>20</v>
      </c>
      <c r="K548" s="227" t="s">
        <v>3687</v>
      </c>
      <c r="L548" s="96" t="s">
        <v>12</v>
      </c>
      <c r="M548" s="127" t="s">
        <v>4328</v>
      </c>
      <c r="N548" s="96" t="s">
        <v>11</v>
      </c>
      <c r="O548" s="227" t="s">
        <v>2700</v>
      </c>
      <c r="P548" s="171"/>
      <c r="Q548" s="171"/>
      <c r="R548" s="171"/>
      <c r="S548" s="171"/>
      <c r="T548" s="171"/>
      <c r="U548" s="171"/>
      <c r="V548" s="171"/>
      <c r="W548" s="171"/>
      <c r="X548" s="171"/>
    </row>
    <row r="549" spans="2:24" ht="79.2" x14ac:dyDescent="0.3">
      <c r="B549" s="96">
        <f t="shared" si="8"/>
        <v>543</v>
      </c>
      <c r="C549" s="227" t="s">
        <v>3683</v>
      </c>
      <c r="D549" s="96" t="s">
        <v>4288</v>
      </c>
      <c r="E549" s="258" t="s">
        <v>4289</v>
      </c>
      <c r="F549" s="275" t="s">
        <v>4290</v>
      </c>
      <c r="G549" s="255">
        <v>27789865</v>
      </c>
      <c r="H549" s="255">
        <v>33347838</v>
      </c>
      <c r="I549" s="255">
        <f>+G549+H549</f>
        <v>61137703</v>
      </c>
      <c r="J549" s="96" t="s">
        <v>20</v>
      </c>
      <c r="K549" s="227" t="s">
        <v>3687</v>
      </c>
      <c r="L549" s="96" t="s">
        <v>12</v>
      </c>
      <c r="M549" s="127" t="s">
        <v>4291</v>
      </c>
      <c r="N549" s="96" t="s">
        <v>11</v>
      </c>
      <c r="O549" s="227" t="s">
        <v>2700</v>
      </c>
      <c r="P549" s="171"/>
      <c r="Q549" s="171"/>
      <c r="R549" s="171"/>
      <c r="S549" s="171"/>
      <c r="T549" s="171"/>
      <c r="U549" s="171"/>
      <c r="V549" s="171"/>
      <c r="W549" s="171"/>
      <c r="X549" s="171"/>
    </row>
    <row r="550" spans="2:24" ht="66" x14ac:dyDescent="0.3">
      <c r="B550" s="96">
        <f t="shared" si="8"/>
        <v>544</v>
      </c>
      <c r="C550" s="227" t="s">
        <v>3683</v>
      </c>
      <c r="D550" s="96" t="s">
        <v>4281</v>
      </c>
      <c r="E550" s="258" t="s">
        <v>4282</v>
      </c>
      <c r="F550" s="275" t="s">
        <v>4283</v>
      </c>
      <c r="G550" s="255">
        <v>15855110</v>
      </c>
      <c r="H550" s="255">
        <v>19026132</v>
      </c>
      <c r="I550" s="255">
        <f>+G550+H550</f>
        <v>34881242</v>
      </c>
      <c r="J550" s="96" t="s">
        <v>20</v>
      </c>
      <c r="K550" s="227" t="s">
        <v>3687</v>
      </c>
      <c r="L550" s="96" t="s">
        <v>12</v>
      </c>
      <c r="M550" s="127" t="s">
        <v>4284</v>
      </c>
      <c r="N550" s="96" t="s">
        <v>11</v>
      </c>
      <c r="O550" s="227" t="s">
        <v>2700</v>
      </c>
      <c r="P550" s="171"/>
      <c r="Q550" s="171"/>
      <c r="R550" s="171"/>
      <c r="S550" s="171"/>
      <c r="T550" s="171"/>
      <c r="U550" s="171"/>
      <c r="V550" s="171"/>
      <c r="W550" s="171"/>
      <c r="X550" s="171"/>
    </row>
    <row r="551" spans="2:24" ht="66" x14ac:dyDescent="0.3">
      <c r="B551" s="96">
        <f t="shared" si="8"/>
        <v>545</v>
      </c>
      <c r="C551" s="227" t="s">
        <v>3683</v>
      </c>
      <c r="D551" s="96" t="s">
        <v>4182</v>
      </c>
      <c r="E551" s="258" t="s">
        <v>4183</v>
      </c>
      <c r="F551" s="275" t="s">
        <v>4184</v>
      </c>
      <c r="G551" s="255">
        <v>37500000</v>
      </c>
      <c r="H551" s="255">
        <v>45000000</v>
      </c>
      <c r="I551" s="255">
        <f>+G551+H551</f>
        <v>82500000</v>
      </c>
      <c r="J551" s="96" t="s">
        <v>20</v>
      </c>
      <c r="K551" s="227" t="s">
        <v>3687</v>
      </c>
      <c r="L551" s="96" t="s">
        <v>12</v>
      </c>
      <c r="M551" s="127" t="s">
        <v>4185</v>
      </c>
      <c r="N551" s="96" t="s">
        <v>11</v>
      </c>
      <c r="O551" s="227" t="s">
        <v>2700</v>
      </c>
      <c r="P551" s="171"/>
      <c r="Q551" s="171"/>
      <c r="R551" s="171"/>
      <c r="S551" s="171"/>
      <c r="T551" s="171"/>
      <c r="U551" s="171"/>
      <c r="V551" s="171"/>
      <c r="W551" s="171"/>
      <c r="X551" s="171"/>
    </row>
    <row r="552" spans="2:24" ht="66" x14ac:dyDescent="0.3">
      <c r="B552" s="96">
        <f t="shared" si="8"/>
        <v>546</v>
      </c>
      <c r="C552" s="227" t="s">
        <v>3683</v>
      </c>
      <c r="D552" s="96" t="s">
        <v>4460</v>
      </c>
      <c r="E552" s="258" t="s">
        <v>4461</v>
      </c>
      <c r="F552" s="275" t="s">
        <v>4196</v>
      </c>
      <c r="G552" s="255">
        <v>22500000</v>
      </c>
      <c r="H552" s="255">
        <v>15000000</v>
      </c>
      <c r="I552" s="255">
        <f>+G552+H552</f>
        <v>37500000</v>
      </c>
      <c r="J552" s="96" t="s">
        <v>20</v>
      </c>
      <c r="K552" s="227" t="s">
        <v>3687</v>
      </c>
      <c r="L552" s="96" t="s">
        <v>12</v>
      </c>
      <c r="M552" s="127" t="s">
        <v>4462</v>
      </c>
      <c r="N552" s="96" t="s">
        <v>11</v>
      </c>
      <c r="O552" s="227" t="s">
        <v>2700</v>
      </c>
      <c r="P552" s="171"/>
      <c r="Q552" s="171"/>
      <c r="R552" s="171"/>
      <c r="S552" s="171"/>
      <c r="T552" s="171"/>
      <c r="U552" s="171"/>
      <c r="V552" s="171"/>
      <c r="W552" s="171"/>
      <c r="X552" s="171"/>
    </row>
    <row r="553" spans="2:24" ht="66" x14ac:dyDescent="0.3">
      <c r="B553" s="96">
        <f t="shared" si="8"/>
        <v>547</v>
      </c>
      <c r="C553" s="227" t="s">
        <v>3683</v>
      </c>
      <c r="D553" s="96" t="s">
        <v>4194</v>
      </c>
      <c r="E553" s="258" t="s">
        <v>4195</v>
      </c>
      <c r="F553" s="275" t="s">
        <v>4196</v>
      </c>
      <c r="G553" s="255">
        <v>25000000</v>
      </c>
      <c r="H553" s="255">
        <v>30000000</v>
      </c>
      <c r="I553" s="255">
        <f>+G553+H553</f>
        <v>55000000</v>
      </c>
      <c r="J553" s="96" t="s">
        <v>20</v>
      </c>
      <c r="K553" s="227" t="s">
        <v>3687</v>
      </c>
      <c r="L553" s="96" t="s">
        <v>12</v>
      </c>
      <c r="M553" s="127" t="s">
        <v>4197</v>
      </c>
      <c r="N553" s="96" t="s">
        <v>11</v>
      </c>
      <c r="O553" s="227" t="s">
        <v>2700</v>
      </c>
      <c r="P553" s="171"/>
      <c r="Q553" s="171"/>
      <c r="R553" s="171"/>
      <c r="S553" s="171"/>
      <c r="T553" s="171"/>
      <c r="U553" s="171"/>
      <c r="V553" s="171"/>
      <c r="W553" s="171"/>
      <c r="X553" s="171"/>
    </row>
    <row r="554" spans="2:24" ht="66" x14ac:dyDescent="0.3">
      <c r="B554" s="96">
        <f t="shared" si="8"/>
        <v>548</v>
      </c>
      <c r="C554" s="227" t="s">
        <v>3683</v>
      </c>
      <c r="D554" s="96" t="s">
        <v>4466</v>
      </c>
      <c r="E554" s="258" t="s">
        <v>4467</v>
      </c>
      <c r="F554" s="275" t="s">
        <v>4468</v>
      </c>
      <c r="G554" s="255">
        <v>15218051</v>
      </c>
      <c r="H554" s="255">
        <v>20290734</v>
      </c>
      <c r="I554" s="255">
        <f>+G554+H554</f>
        <v>35508785</v>
      </c>
      <c r="J554" s="96" t="s">
        <v>20</v>
      </c>
      <c r="K554" s="227" t="s">
        <v>3687</v>
      </c>
      <c r="L554" s="96" t="s">
        <v>12</v>
      </c>
      <c r="M554" s="127" t="s">
        <v>4469</v>
      </c>
      <c r="N554" s="96" t="s">
        <v>11</v>
      </c>
      <c r="O554" s="227" t="s">
        <v>2700</v>
      </c>
      <c r="P554" s="171"/>
      <c r="Q554" s="171"/>
      <c r="R554" s="171"/>
      <c r="S554" s="171"/>
      <c r="T554" s="171"/>
      <c r="U554" s="171"/>
      <c r="V554" s="171"/>
      <c r="W554" s="171"/>
      <c r="X554" s="171"/>
    </row>
    <row r="555" spans="2:24" ht="66" x14ac:dyDescent="0.3">
      <c r="B555" s="96">
        <f t="shared" si="8"/>
        <v>549</v>
      </c>
      <c r="C555" s="227" t="s">
        <v>3683</v>
      </c>
      <c r="D555" s="96" t="s">
        <v>6199</v>
      </c>
      <c r="E555" s="258" t="s">
        <v>4073</v>
      </c>
      <c r="F555" s="275" t="s">
        <v>3899</v>
      </c>
      <c r="G555" s="255">
        <v>21477154</v>
      </c>
      <c r="H555" s="255">
        <v>21000000</v>
      </c>
      <c r="I555" s="255">
        <f>+G555+H555</f>
        <v>42477154</v>
      </c>
      <c r="J555" s="96" t="s">
        <v>20</v>
      </c>
      <c r="K555" s="227" t="s">
        <v>3687</v>
      </c>
      <c r="L555" s="96" t="s">
        <v>12</v>
      </c>
      <c r="M555" s="127" t="s">
        <v>4074</v>
      </c>
      <c r="N555" s="96" t="s">
        <v>11</v>
      </c>
      <c r="O555" s="227" t="s">
        <v>2700</v>
      </c>
      <c r="P555" s="171"/>
      <c r="Q555" s="171"/>
      <c r="R555" s="171"/>
      <c r="S555" s="171"/>
      <c r="T555" s="171"/>
      <c r="U555" s="171"/>
      <c r="V555" s="171"/>
      <c r="W555" s="171"/>
      <c r="X555" s="171"/>
    </row>
    <row r="556" spans="2:24" ht="66" x14ac:dyDescent="0.3">
      <c r="B556" s="96">
        <f t="shared" si="8"/>
        <v>550</v>
      </c>
      <c r="C556" s="227" t="s">
        <v>3683</v>
      </c>
      <c r="D556" s="96" t="s">
        <v>4628</v>
      </c>
      <c r="E556" s="258" t="s">
        <v>4629</v>
      </c>
      <c r="F556" s="275" t="s">
        <v>4468</v>
      </c>
      <c r="G556" s="255">
        <v>15372256</v>
      </c>
      <c r="H556" s="255">
        <v>23058384</v>
      </c>
      <c r="I556" s="255">
        <f>+G556+H556</f>
        <v>38430640</v>
      </c>
      <c r="J556" s="96" t="s">
        <v>20</v>
      </c>
      <c r="K556" s="227" t="s">
        <v>3687</v>
      </c>
      <c r="L556" s="96" t="s">
        <v>12</v>
      </c>
      <c r="M556" s="127" t="s">
        <v>4630</v>
      </c>
      <c r="N556" s="96" t="s">
        <v>11</v>
      </c>
      <c r="O556" s="227" t="s">
        <v>2700</v>
      </c>
      <c r="P556" s="171"/>
      <c r="Q556" s="171"/>
      <c r="R556" s="171"/>
      <c r="S556" s="171"/>
      <c r="T556" s="171"/>
      <c r="U556" s="171"/>
      <c r="V556" s="171"/>
      <c r="W556" s="171"/>
      <c r="X556" s="171"/>
    </row>
    <row r="557" spans="2:24" ht="66" x14ac:dyDescent="0.3">
      <c r="B557" s="96">
        <f t="shared" si="8"/>
        <v>551</v>
      </c>
      <c r="C557" s="227" t="s">
        <v>3683</v>
      </c>
      <c r="D557" s="96" t="s">
        <v>4423</v>
      </c>
      <c r="E557" s="258" t="s">
        <v>4424</v>
      </c>
      <c r="F557" s="275" t="s">
        <v>4425</v>
      </c>
      <c r="G557" s="255">
        <v>35563500</v>
      </c>
      <c r="H557" s="255">
        <v>35563500</v>
      </c>
      <c r="I557" s="255">
        <f>+G557+H557</f>
        <v>71127000</v>
      </c>
      <c r="J557" s="96" t="s">
        <v>20</v>
      </c>
      <c r="K557" s="227" t="s">
        <v>3687</v>
      </c>
      <c r="L557" s="96" t="s">
        <v>12</v>
      </c>
      <c r="M557" s="127" t="s">
        <v>4426</v>
      </c>
      <c r="N557" s="96" t="s">
        <v>11</v>
      </c>
      <c r="O557" s="227" t="s">
        <v>2700</v>
      </c>
      <c r="P557" s="171"/>
      <c r="Q557" s="171"/>
      <c r="R557" s="171"/>
      <c r="S557" s="171"/>
      <c r="T557" s="171"/>
      <c r="U557" s="171"/>
      <c r="V557" s="171"/>
      <c r="W557" s="171"/>
      <c r="X557" s="171"/>
    </row>
    <row r="558" spans="2:24" ht="66" x14ac:dyDescent="0.3">
      <c r="B558" s="96">
        <f t="shared" si="8"/>
        <v>552</v>
      </c>
      <c r="C558" s="227" t="s">
        <v>3683</v>
      </c>
      <c r="D558" s="96" t="s">
        <v>4522</v>
      </c>
      <c r="E558" s="258" t="s">
        <v>4523</v>
      </c>
      <c r="F558" s="275" t="s">
        <v>4524</v>
      </c>
      <c r="G558" s="255">
        <v>12870536</v>
      </c>
      <c r="H558" s="255">
        <v>14300595</v>
      </c>
      <c r="I558" s="255">
        <f>+G558+H558</f>
        <v>27171131</v>
      </c>
      <c r="J558" s="96" t="s">
        <v>20</v>
      </c>
      <c r="K558" s="227" t="s">
        <v>3687</v>
      </c>
      <c r="L558" s="96" t="s">
        <v>12</v>
      </c>
      <c r="M558" s="127" t="s">
        <v>4525</v>
      </c>
      <c r="N558" s="96" t="s">
        <v>11</v>
      </c>
      <c r="O558" s="227" t="s">
        <v>2700</v>
      </c>
      <c r="P558" s="171"/>
      <c r="Q558" s="171"/>
      <c r="R558" s="171"/>
      <c r="S558" s="171"/>
      <c r="T558" s="171"/>
      <c r="U558" s="171"/>
      <c r="V558" s="171"/>
      <c r="W558" s="171"/>
      <c r="X558" s="171"/>
    </row>
    <row r="559" spans="2:24" ht="66" x14ac:dyDescent="0.3">
      <c r="B559" s="96">
        <f t="shared" si="8"/>
        <v>553</v>
      </c>
      <c r="C559" s="227" t="s">
        <v>3683</v>
      </c>
      <c r="D559" s="96" t="s">
        <v>4554</v>
      </c>
      <c r="E559" s="258" t="s">
        <v>4555</v>
      </c>
      <c r="F559" s="275" t="s">
        <v>4458</v>
      </c>
      <c r="G559" s="255">
        <v>16861500</v>
      </c>
      <c r="H559" s="255">
        <v>22482000</v>
      </c>
      <c r="I559" s="255">
        <f>+G559+H559</f>
        <v>39343500</v>
      </c>
      <c r="J559" s="96" t="s">
        <v>20</v>
      </c>
      <c r="K559" s="227" t="s">
        <v>3687</v>
      </c>
      <c r="L559" s="96" t="s">
        <v>12</v>
      </c>
      <c r="M559" s="127" t="s">
        <v>4556</v>
      </c>
      <c r="N559" s="96" t="s">
        <v>11</v>
      </c>
      <c r="O559" s="227" t="s">
        <v>2700</v>
      </c>
      <c r="P559" s="171"/>
      <c r="Q559" s="171"/>
      <c r="R559" s="171"/>
      <c r="S559" s="171"/>
      <c r="T559" s="171"/>
      <c r="U559" s="171"/>
      <c r="V559" s="171"/>
      <c r="W559" s="171"/>
      <c r="X559" s="171"/>
    </row>
    <row r="560" spans="2:24" ht="66" x14ac:dyDescent="0.3">
      <c r="B560" s="96">
        <f t="shared" si="8"/>
        <v>554</v>
      </c>
      <c r="C560" s="227" t="s">
        <v>3683</v>
      </c>
      <c r="D560" s="96" t="s">
        <v>4412</v>
      </c>
      <c r="E560" s="258" t="s">
        <v>4413</v>
      </c>
      <c r="F560" s="275" t="s">
        <v>3793</v>
      </c>
      <c r="G560" s="255">
        <v>13406395</v>
      </c>
      <c r="H560" s="255">
        <v>16087674</v>
      </c>
      <c r="I560" s="255">
        <f>+G560+H560</f>
        <v>29494069</v>
      </c>
      <c r="J560" s="96" t="s">
        <v>20</v>
      </c>
      <c r="K560" s="227" t="s">
        <v>3687</v>
      </c>
      <c r="L560" s="96" t="s">
        <v>12</v>
      </c>
      <c r="M560" s="127" t="s">
        <v>4414</v>
      </c>
      <c r="N560" s="96" t="s">
        <v>11</v>
      </c>
      <c r="O560" s="227" t="s">
        <v>2700</v>
      </c>
      <c r="P560" s="171"/>
      <c r="Q560" s="171"/>
      <c r="R560" s="171"/>
      <c r="S560" s="171"/>
      <c r="T560" s="171"/>
      <c r="U560" s="171"/>
      <c r="V560" s="171"/>
      <c r="W560" s="171"/>
      <c r="X560" s="171"/>
    </row>
    <row r="561" spans="2:24" ht="66" x14ac:dyDescent="0.3">
      <c r="B561" s="96">
        <f t="shared" si="8"/>
        <v>555</v>
      </c>
      <c r="C561" s="227" t="s">
        <v>3683</v>
      </c>
      <c r="D561" s="96" t="s">
        <v>4533</v>
      </c>
      <c r="E561" s="258" t="s">
        <v>4534</v>
      </c>
      <c r="F561" s="275" t="s">
        <v>3793</v>
      </c>
      <c r="G561" s="255">
        <v>12065756</v>
      </c>
      <c r="H561" s="255">
        <v>16087674</v>
      </c>
      <c r="I561" s="255">
        <f>+G561+H561</f>
        <v>28153430</v>
      </c>
      <c r="J561" s="96" t="s">
        <v>20</v>
      </c>
      <c r="K561" s="227" t="s">
        <v>3687</v>
      </c>
      <c r="L561" s="96" t="s">
        <v>12</v>
      </c>
      <c r="M561" s="127" t="s">
        <v>4535</v>
      </c>
      <c r="N561" s="96" t="s">
        <v>11</v>
      </c>
      <c r="O561" s="227" t="s">
        <v>2700</v>
      </c>
      <c r="P561" s="171"/>
      <c r="Q561" s="171"/>
      <c r="R561" s="171"/>
      <c r="S561" s="171"/>
      <c r="T561" s="171"/>
      <c r="U561" s="171"/>
      <c r="V561" s="171"/>
      <c r="W561" s="171"/>
      <c r="X561" s="171"/>
    </row>
    <row r="562" spans="2:24" ht="66" x14ac:dyDescent="0.3">
      <c r="B562" s="96">
        <f t="shared" si="8"/>
        <v>556</v>
      </c>
      <c r="C562" s="227" t="s">
        <v>3683</v>
      </c>
      <c r="D562" s="96" t="s">
        <v>4209</v>
      </c>
      <c r="E562" s="258" t="s">
        <v>4210</v>
      </c>
      <c r="F562" s="275" t="s">
        <v>3793</v>
      </c>
      <c r="G562" s="255">
        <v>13406395</v>
      </c>
      <c r="H562" s="255">
        <v>16087674</v>
      </c>
      <c r="I562" s="255">
        <f>+G562+H562</f>
        <v>29494069</v>
      </c>
      <c r="J562" s="96" t="s">
        <v>20</v>
      </c>
      <c r="K562" s="227" t="s">
        <v>3687</v>
      </c>
      <c r="L562" s="96" t="s">
        <v>12</v>
      </c>
      <c r="M562" s="127" t="s">
        <v>4211</v>
      </c>
      <c r="N562" s="96" t="s">
        <v>11</v>
      </c>
      <c r="O562" s="227" t="s">
        <v>2700</v>
      </c>
      <c r="P562" s="171"/>
      <c r="Q562" s="171"/>
      <c r="R562" s="171"/>
      <c r="S562" s="171"/>
      <c r="T562" s="171"/>
      <c r="U562" s="171"/>
      <c r="V562" s="171"/>
      <c r="W562" s="171"/>
      <c r="X562" s="171"/>
    </row>
    <row r="563" spans="2:24" ht="66" x14ac:dyDescent="0.3">
      <c r="B563" s="96">
        <f t="shared" si="8"/>
        <v>557</v>
      </c>
      <c r="C563" s="227" t="s">
        <v>3683</v>
      </c>
      <c r="D563" s="96" t="s">
        <v>4409</v>
      </c>
      <c r="E563" s="258" t="s">
        <v>4410</v>
      </c>
      <c r="F563" s="275" t="s">
        <v>3793</v>
      </c>
      <c r="G563" s="255">
        <v>13406395</v>
      </c>
      <c r="H563" s="255">
        <v>16087674</v>
      </c>
      <c r="I563" s="255">
        <f>+G563+H563</f>
        <v>29494069</v>
      </c>
      <c r="J563" s="96" t="s">
        <v>20</v>
      </c>
      <c r="K563" s="227" t="s">
        <v>3687</v>
      </c>
      <c r="L563" s="96" t="s">
        <v>12</v>
      </c>
      <c r="M563" s="127" t="s">
        <v>4411</v>
      </c>
      <c r="N563" s="96" t="s">
        <v>11</v>
      </c>
      <c r="O563" s="227" t="s">
        <v>2700</v>
      </c>
      <c r="P563" s="171"/>
      <c r="Q563" s="171"/>
      <c r="R563" s="171"/>
      <c r="S563" s="171"/>
      <c r="T563" s="171"/>
      <c r="U563" s="171"/>
      <c r="V563" s="171"/>
      <c r="W563" s="171"/>
      <c r="X563" s="171"/>
    </row>
    <row r="564" spans="2:24" ht="92.4" x14ac:dyDescent="0.3">
      <c r="B564" s="96">
        <f t="shared" si="8"/>
        <v>558</v>
      </c>
      <c r="C564" s="227" t="s">
        <v>3683</v>
      </c>
      <c r="D564" s="96" t="s">
        <v>4399</v>
      </c>
      <c r="E564" s="258" t="s">
        <v>4400</v>
      </c>
      <c r="F564" s="275" t="s">
        <v>4401</v>
      </c>
      <c r="G564" s="255">
        <v>10548070</v>
      </c>
      <c r="H564" s="255">
        <v>12657684</v>
      </c>
      <c r="I564" s="255">
        <f>+G564+H564</f>
        <v>23205754</v>
      </c>
      <c r="J564" s="96" t="s">
        <v>20</v>
      </c>
      <c r="K564" s="227" t="s">
        <v>3687</v>
      </c>
      <c r="L564" s="96" t="s">
        <v>12</v>
      </c>
      <c r="M564" s="127" t="s">
        <v>4402</v>
      </c>
      <c r="N564" s="96" t="s">
        <v>11</v>
      </c>
      <c r="O564" s="227" t="s">
        <v>2700</v>
      </c>
      <c r="P564" s="171"/>
      <c r="Q564" s="171"/>
      <c r="R564" s="171"/>
      <c r="S564" s="171"/>
      <c r="T564" s="171"/>
      <c r="U564" s="171"/>
      <c r="V564" s="171"/>
      <c r="W564" s="171"/>
      <c r="X564" s="171"/>
    </row>
    <row r="565" spans="2:24" ht="66" x14ac:dyDescent="0.3">
      <c r="B565" s="96">
        <f t="shared" si="8"/>
        <v>559</v>
      </c>
      <c r="C565" s="227" t="s">
        <v>3683</v>
      </c>
      <c r="D565" s="96" t="s">
        <v>4396</v>
      </c>
      <c r="E565" s="258" t="s">
        <v>4397</v>
      </c>
      <c r="F565" s="275" t="s">
        <v>4311</v>
      </c>
      <c r="G565" s="255">
        <v>10548070</v>
      </c>
      <c r="H565" s="255">
        <v>12657684</v>
      </c>
      <c r="I565" s="255">
        <f>+G565+H565</f>
        <v>23205754</v>
      </c>
      <c r="J565" s="96" t="s">
        <v>20</v>
      </c>
      <c r="K565" s="227" t="s">
        <v>3687</v>
      </c>
      <c r="L565" s="96" t="s">
        <v>12</v>
      </c>
      <c r="M565" s="127" t="s">
        <v>4398</v>
      </c>
      <c r="N565" s="96" t="s">
        <v>11</v>
      </c>
      <c r="O565" s="227" t="s">
        <v>2700</v>
      </c>
      <c r="P565" s="171"/>
      <c r="Q565" s="171"/>
      <c r="R565" s="171"/>
      <c r="S565" s="171"/>
      <c r="T565" s="171"/>
      <c r="U565" s="171"/>
      <c r="V565" s="171"/>
      <c r="W565" s="171"/>
      <c r="X565" s="171"/>
    </row>
    <row r="566" spans="2:24" ht="66" x14ac:dyDescent="0.3">
      <c r="B566" s="96">
        <f t="shared" si="8"/>
        <v>560</v>
      </c>
      <c r="C566" s="227" t="s">
        <v>3683</v>
      </c>
      <c r="D566" s="96" t="s">
        <v>4226</v>
      </c>
      <c r="E566" s="258" t="s">
        <v>4227</v>
      </c>
      <c r="F566" s="275" t="s">
        <v>3857</v>
      </c>
      <c r="G566" s="255">
        <v>13406395</v>
      </c>
      <c r="H566" s="255">
        <v>16087674</v>
      </c>
      <c r="I566" s="255">
        <f>+G566+H566</f>
        <v>29494069</v>
      </c>
      <c r="J566" s="96" t="s">
        <v>20</v>
      </c>
      <c r="K566" s="227" t="s">
        <v>3687</v>
      </c>
      <c r="L566" s="96" t="s">
        <v>12</v>
      </c>
      <c r="M566" s="127" t="s">
        <v>4228</v>
      </c>
      <c r="N566" s="96" t="s">
        <v>11</v>
      </c>
      <c r="O566" s="227" t="s">
        <v>2700</v>
      </c>
      <c r="P566" s="171"/>
      <c r="Q566" s="171"/>
      <c r="R566" s="171"/>
      <c r="S566" s="171"/>
      <c r="T566" s="171"/>
      <c r="U566" s="171"/>
      <c r="V566" s="171"/>
      <c r="W566" s="171"/>
      <c r="X566" s="171"/>
    </row>
    <row r="567" spans="2:24" ht="66" x14ac:dyDescent="0.3">
      <c r="B567" s="96">
        <f t="shared" si="8"/>
        <v>561</v>
      </c>
      <c r="C567" s="227" t="s">
        <v>3683</v>
      </c>
      <c r="D567" s="96" t="s">
        <v>4229</v>
      </c>
      <c r="E567" s="258" t="s">
        <v>4230</v>
      </c>
      <c r="F567" s="275" t="s">
        <v>3857</v>
      </c>
      <c r="G567" s="255">
        <v>13405395</v>
      </c>
      <c r="H567" s="255">
        <v>16087674</v>
      </c>
      <c r="I567" s="255">
        <f>+G567+H567</f>
        <v>29493069</v>
      </c>
      <c r="J567" s="96" t="s">
        <v>20</v>
      </c>
      <c r="K567" s="227" t="s">
        <v>3687</v>
      </c>
      <c r="L567" s="96" t="s">
        <v>12</v>
      </c>
      <c r="M567" s="127" t="s">
        <v>4231</v>
      </c>
      <c r="N567" s="96" t="s">
        <v>11</v>
      </c>
      <c r="O567" s="227" t="s">
        <v>2700</v>
      </c>
      <c r="P567" s="171"/>
      <c r="Q567" s="171"/>
      <c r="R567" s="171"/>
      <c r="S567" s="171"/>
      <c r="T567" s="171"/>
      <c r="U567" s="171"/>
      <c r="V567" s="171"/>
      <c r="W567" s="171"/>
      <c r="X567" s="171"/>
    </row>
    <row r="568" spans="2:24" ht="66" x14ac:dyDescent="0.3">
      <c r="B568" s="96">
        <f t="shared" si="8"/>
        <v>562</v>
      </c>
      <c r="C568" s="227" t="s">
        <v>3683</v>
      </c>
      <c r="D568" s="96" t="s">
        <v>4438</v>
      </c>
      <c r="E568" s="258" t="s">
        <v>4439</v>
      </c>
      <c r="F568" s="275" t="s">
        <v>4440</v>
      </c>
      <c r="G568" s="255">
        <v>17572217</v>
      </c>
      <c r="H568" s="255">
        <v>23429622</v>
      </c>
      <c r="I568" s="255">
        <f>+G568+H568</f>
        <v>41001839</v>
      </c>
      <c r="J568" s="96" t="s">
        <v>20</v>
      </c>
      <c r="K568" s="227" t="s">
        <v>3687</v>
      </c>
      <c r="L568" s="96" t="s">
        <v>12</v>
      </c>
      <c r="M568" s="127" t="s">
        <v>4441</v>
      </c>
      <c r="N568" s="96" t="s">
        <v>11</v>
      </c>
      <c r="O568" s="227" t="s">
        <v>2700</v>
      </c>
      <c r="P568" s="171"/>
      <c r="Q568" s="171"/>
      <c r="R568" s="171"/>
      <c r="S568" s="171"/>
      <c r="T568" s="171"/>
      <c r="U568" s="171"/>
      <c r="V568" s="171"/>
      <c r="W568" s="171"/>
      <c r="X568" s="171"/>
    </row>
    <row r="569" spans="2:24" ht="66" x14ac:dyDescent="0.3">
      <c r="B569" s="96">
        <f t="shared" si="8"/>
        <v>563</v>
      </c>
      <c r="C569" s="227" t="s">
        <v>3683</v>
      </c>
      <c r="D569" s="96" t="s">
        <v>4358</v>
      </c>
      <c r="E569" s="258" t="s">
        <v>4359</v>
      </c>
      <c r="F569" s="275" t="s">
        <v>4093</v>
      </c>
      <c r="G569" s="255">
        <v>27789865</v>
      </c>
      <c r="H569" s="255">
        <v>33347838</v>
      </c>
      <c r="I569" s="255">
        <f>+G569+H569</f>
        <v>61137703</v>
      </c>
      <c r="J569" s="96" t="s">
        <v>20</v>
      </c>
      <c r="K569" s="227" t="s">
        <v>3687</v>
      </c>
      <c r="L569" s="96" t="s">
        <v>12</v>
      </c>
      <c r="M569" s="127" t="s">
        <v>4360</v>
      </c>
      <c r="N569" s="96" t="s">
        <v>11</v>
      </c>
      <c r="O569" s="227" t="s">
        <v>2700</v>
      </c>
      <c r="P569" s="171"/>
      <c r="Q569" s="171"/>
      <c r="R569" s="171"/>
      <c r="S569" s="171"/>
      <c r="T569" s="171"/>
      <c r="U569" s="171"/>
      <c r="V569" s="171"/>
      <c r="W569" s="171"/>
      <c r="X569" s="171"/>
    </row>
    <row r="570" spans="2:24" ht="66" x14ac:dyDescent="0.3">
      <c r="B570" s="96">
        <f t="shared" si="8"/>
        <v>564</v>
      </c>
      <c r="C570" s="227" t="s">
        <v>3683</v>
      </c>
      <c r="D570" s="96" t="s">
        <v>4316</v>
      </c>
      <c r="E570" s="258" t="s">
        <v>4317</v>
      </c>
      <c r="F570" s="275" t="s">
        <v>4070</v>
      </c>
      <c r="G570" s="255">
        <v>14300595</v>
      </c>
      <c r="H570" s="255">
        <v>17160714</v>
      </c>
      <c r="I570" s="255">
        <f>+G570+H570</f>
        <v>31461309</v>
      </c>
      <c r="J570" s="96" t="s">
        <v>20</v>
      </c>
      <c r="K570" s="227" t="s">
        <v>3687</v>
      </c>
      <c r="L570" s="96" t="s">
        <v>12</v>
      </c>
      <c r="M570" s="127" t="s">
        <v>4318</v>
      </c>
      <c r="N570" s="96" t="s">
        <v>11</v>
      </c>
      <c r="O570" s="227" t="s">
        <v>2700</v>
      </c>
      <c r="P570" s="171"/>
      <c r="Q570" s="171"/>
      <c r="R570" s="171"/>
      <c r="S570" s="171"/>
      <c r="T570" s="171"/>
      <c r="U570" s="171"/>
      <c r="V570" s="171"/>
      <c r="W570" s="171"/>
      <c r="X570" s="171"/>
    </row>
    <row r="571" spans="2:24" ht="66" x14ac:dyDescent="0.3">
      <c r="B571" s="96">
        <f t="shared" si="8"/>
        <v>565</v>
      </c>
      <c r="C571" s="227" t="s">
        <v>3683</v>
      </c>
      <c r="D571" s="96" t="s">
        <v>4300</v>
      </c>
      <c r="E571" s="258" t="s">
        <v>4301</v>
      </c>
      <c r="F571" s="275" t="s">
        <v>4070</v>
      </c>
      <c r="G571" s="255">
        <v>14300595</v>
      </c>
      <c r="H571" s="255">
        <v>17160714</v>
      </c>
      <c r="I571" s="255">
        <f>+G571+H571</f>
        <v>31461309</v>
      </c>
      <c r="J571" s="96" t="s">
        <v>20</v>
      </c>
      <c r="K571" s="227" t="s">
        <v>3687</v>
      </c>
      <c r="L571" s="96" t="s">
        <v>12</v>
      </c>
      <c r="M571" s="127" t="s">
        <v>4302</v>
      </c>
      <c r="N571" s="96" t="s">
        <v>11</v>
      </c>
      <c r="O571" s="227" t="s">
        <v>2700</v>
      </c>
      <c r="P571" s="171"/>
      <c r="Q571" s="171"/>
      <c r="R571" s="171"/>
      <c r="S571" s="171"/>
      <c r="T571" s="171"/>
      <c r="U571" s="171"/>
      <c r="V571" s="171"/>
      <c r="W571" s="171"/>
      <c r="X571" s="171"/>
    </row>
    <row r="572" spans="2:24" ht="145.19999999999999" x14ac:dyDescent="0.3">
      <c r="B572" s="96">
        <f t="shared" si="8"/>
        <v>566</v>
      </c>
      <c r="C572" s="227" t="s">
        <v>3683</v>
      </c>
      <c r="D572" s="96" t="s">
        <v>4470</v>
      </c>
      <c r="E572" s="258" t="s">
        <v>4471</v>
      </c>
      <c r="F572" s="275" t="s">
        <v>4472</v>
      </c>
      <c r="G572" s="255">
        <v>12870536</v>
      </c>
      <c r="H572" s="255">
        <v>17160714</v>
      </c>
      <c r="I572" s="255">
        <f>+G572+H572</f>
        <v>30031250</v>
      </c>
      <c r="J572" s="96" t="s">
        <v>20</v>
      </c>
      <c r="K572" s="227" t="s">
        <v>3687</v>
      </c>
      <c r="L572" s="96" t="s">
        <v>12</v>
      </c>
      <c r="M572" s="127" t="s">
        <v>4473</v>
      </c>
      <c r="N572" s="96" t="s">
        <v>11</v>
      </c>
      <c r="O572" s="227" t="s">
        <v>2700</v>
      </c>
      <c r="P572" s="171"/>
      <c r="Q572" s="171"/>
      <c r="R572" s="171"/>
      <c r="S572" s="171"/>
      <c r="T572" s="171"/>
      <c r="U572" s="171"/>
      <c r="V572" s="171"/>
      <c r="W572" s="171"/>
      <c r="X572" s="171"/>
    </row>
    <row r="573" spans="2:24" ht="66" x14ac:dyDescent="0.3">
      <c r="B573" s="96">
        <f t="shared" si="8"/>
        <v>567</v>
      </c>
      <c r="C573" s="227" t="s">
        <v>3683</v>
      </c>
      <c r="D573" s="96" t="s">
        <v>4219</v>
      </c>
      <c r="E573" s="258" t="s">
        <v>4220</v>
      </c>
      <c r="F573" s="275" t="s">
        <v>3861</v>
      </c>
      <c r="G573" s="255">
        <v>37500000</v>
      </c>
      <c r="H573" s="255">
        <v>45000000</v>
      </c>
      <c r="I573" s="255">
        <f>+G573+H573</f>
        <v>82500000</v>
      </c>
      <c r="J573" s="96" t="s">
        <v>20</v>
      </c>
      <c r="K573" s="227" t="s">
        <v>3687</v>
      </c>
      <c r="L573" s="96" t="s">
        <v>12</v>
      </c>
      <c r="M573" s="127" t="s">
        <v>4221</v>
      </c>
      <c r="N573" s="96" t="s">
        <v>11</v>
      </c>
      <c r="O573" s="227" t="s">
        <v>2700</v>
      </c>
      <c r="P573" s="171"/>
      <c r="Q573" s="171"/>
      <c r="R573" s="171"/>
      <c r="S573" s="171"/>
      <c r="T573" s="171"/>
      <c r="U573" s="171"/>
      <c r="V573" s="171"/>
      <c r="W573" s="171"/>
      <c r="X573" s="171"/>
    </row>
    <row r="574" spans="2:24" ht="66" x14ac:dyDescent="0.3">
      <c r="B574" s="96">
        <f t="shared" si="8"/>
        <v>568</v>
      </c>
      <c r="C574" s="227" t="s">
        <v>3683</v>
      </c>
      <c r="D574" s="96" t="s">
        <v>4419</v>
      </c>
      <c r="E574" s="258" t="s">
        <v>4420</v>
      </c>
      <c r="F574" s="275" t="s">
        <v>4421</v>
      </c>
      <c r="G574" s="255">
        <v>14300595</v>
      </c>
      <c r="H574" s="255">
        <v>17160714</v>
      </c>
      <c r="I574" s="255">
        <f>+G574+H574</f>
        <v>31461309</v>
      </c>
      <c r="J574" s="96" t="s">
        <v>20</v>
      </c>
      <c r="K574" s="227" t="s">
        <v>3687</v>
      </c>
      <c r="L574" s="96" t="s">
        <v>12</v>
      </c>
      <c r="M574" s="127" t="s">
        <v>4422</v>
      </c>
      <c r="N574" s="96" t="s">
        <v>11</v>
      </c>
      <c r="O574" s="227" t="s">
        <v>2700</v>
      </c>
      <c r="P574" s="171"/>
      <c r="Q574" s="171"/>
      <c r="R574" s="171"/>
      <c r="S574" s="171"/>
      <c r="T574" s="171"/>
      <c r="U574" s="171"/>
      <c r="V574" s="171"/>
      <c r="W574" s="171"/>
      <c r="X574" s="171"/>
    </row>
    <row r="575" spans="2:24" ht="66" x14ac:dyDescent="0.3">
      <c r="B575" s="96">
        <f t="shared" si="8"/>
        <v>569</v>
      </c>
      <c r="C575" s="227" t="s">
        <v>3683</v>
      </c>
      <c r="D575" s="96" t="s">
        <v>4785</v>
      </c>
      <c r="E575" s="258" t="s">
        <v>4786</v>
      </c>
      <c r="F575" s="275" t="s">
        <v>4787</v>
      </c>
      <c r="G575" s="255">
        <v>10010417</v>
      </c>
      <c r="H575" s="255">
        <v>14300595</v>
      </c>
      <c r="I575" s="255">
        <f>+G575+H575</f>
        <v>24311012</v>
      </c>
      <c r="J575" s="96" t="s">
        <v>20</v>
      </c>
      <c r="K575" s="227" t="s">
        <v>3687</v>
      </c>
      <c r="L575" s="96" t="s">
        <v>12</v>
      </c>
      <c r="M575" s="127" t="s">
        <v>4788</v>
      </c>
      <c r="N575" s="96" t="s">
        <v>11</v>
      </c>
      <c r="O575" s="227" t="s">
        <v>2700</v>
      </c>
      <c r="P575" s="171"/>
      <c r="Q575" s="171"/>
      <c r="R575" s="171"/>
      <c r="S575" s="171"/>
      <c r="T575" s="171"/>
      <c r="U575" s="171"/>
      <c r="V575" s="171"/>
      <c r="W575" s="171"/>
      <c r="X575" s="171"/>
    </row>
    <row r="576" spans="2:24" ht="66" x14ac:dyDescent="0.3">
      <c r="B576" s="96">
        <f t="shared" si="8"/>
        <v>570</v>
      </c>
      <c r="C576" s="227" t="s">
        <v>3683</v>
      </c>
      <c r="D576" s="96" t="s">
        <v>4406</v>
      </c>
      <c r="E576" s="258" t="s">
        <v>4407</v>
      </c>
      <c r="F576" s="275" t="s">
        <v>3793</v>
      </c>
      <c r="G576" s="255">
        <v>10548070</v>
      </c>
      <c r="H576" s="255">
        <v>12657684</v>
      </c>
      <c r="I576" s="255">
        <f>+G576+H576</f>
        <v>23205754</v>
      </c>
      <c r="J576" s="96" t="s">
        <v>20</v>
      </c>
      <c r="K576" s="227" t="s">
        <v>3687</v>
      </c>
      <c r="L576" s="96" t="s">
        <v>12</v>
      </c>
      <c r="M576" s="127" t="s">
        <v>4408</v>
      </c>
      <c r="N576" s="96" t="s">
        <v>11</v>
      </c>
      <c r="O576" s="227" t="s">
        <v>2700</v>
      </c>
      <c r="P576" s="171"/>
      <c r="Q576" s="171"/>
      <c r="R576" s="171"/>
      <c r="S576" s="171"/>
      <c r="T576" s="171"/>
      <c r="U576" s="171"/>
      <c r="V576" s="171"/>
      <c r="W576" s="171"/>
      <c r="X576" s="171"/>
    </row>
    <row r="577" spans="2:24" ht="66" x14ac:dyDescent="0.3">
      <c r="B577" s="96">
        <f t="shared" si="8"/>
        <v>571</v>
      </c>
      <c r="C577" s="227" t="s">
        <v>3683</v>
      </c>
      <c r="D577" s="96" t="s">
        <v>4452</v>
      </c>
      <c r="E577" s="258" t="s">
        <v>4453</v>
      </c>
      <c r="F577" s="275" t="s">
        <v>4454</v>
      </c>
      <c r="G577" s="255">
        <v>14300595</v>
      </c>
      <c r="H577" s="255">
        <v>14300595</v>
      </c>
      <c r="I577" s="255">
        <f>+G577+H577</f>
        <v>28601190</v>
      </c>
      <c r="J577" s="96" t="s">
        <v>20</v>
      </c>
      <c r="K577" s="227" t="s">
        <v>3687</v>
      </c>
      <c r="L577" s="96" t="s">
        <v>12</v>
      </c>
      <c r="M577" s="127" t="s">
        <v>4455</v>
      </c>
      <c r="N577" s="96" t="s">
        <v>11</v>
      </c>
      <c r="O577" s="227" t="s">
        <v>2700</v>
      </c>
      <c r="P577" s="171"/>
      <c r="Q577" s="171"/>
      <c r="R577" s="171"/>
      <c r="S577" s="171"/>
      <c r="T577" s="171"/>
      <c r="U577" s="171"/>
      <c r="V577" s="171"/>
      <c r="W577" s="171"/>
      <c r="X577" s="171"/>
    </row>
    <row r="578" spans="2:24" ht="66" x14ac:dyDescent="0.3">
      <c r="B578" s="96">
        <f t="shared" si="8"/>
        <v>572</v>
      </c>
      <c r="C578" s="227" t="s">
        <v>3683</v>
      </c>
      <c r="D578" s="96" t="s">
        <v>4388</v>
      </c>
      <c r="E578" s="258" t="s">
        <v>4389</v>
      </c>
      <c r="F578" s="275" t="s">
        <v>4390</v>
      </c>
      <c r="G578" s="255">
        <v>14269599</v>
      </c>
      <c r="H578" s="255">
        <v>19026132</v>
      </c>
      <c r="I578" s="255">
        <f>+G578+H578</f>
        <v>33295731</v>
      </c>
      <c r="J578" s="96" t="s">
        <v>20</v>
      </c>
      <c r="K578" s="227" t="s">
        <v>3687</v>
      </c>
      <c r="L578" s="96" t="s">
        <v>12</v>
      </c>
      <c r="M578" s="127" t="s">
        <v>4391</v>
      </c>
      <c r="N578" s="96" t="s">
        <v>11</v>
      </c>
      <c r="O578" s="227" t="s">
        <v>2700</v>
      </c>
      <c r="P578" s="171"/>
      <c r="Q578" s="171"/>
      <c r="R578" s="171"/>
      <c r="S578" s="171"/>
      <c r="T578" s="171"/>
      <c r="U578" s="171"/>
      <c r="V578" s="171"/>
      <c r="W578" s="171"/>
      <c r="X578" s="171"/>
    </row>
    <row r="579" spans="2:24" ht="52.8" x14ac:dyDescent="0.3">
      <c r="B579" s="96">
        <f t="shared" si="8"/>
        <v>573</v>
      </c>
      <c r="C579" s="227" t="s">
        <v>3683</v>
      </c>
      <c r="D579" s="96" t="s">
        <v>4884</v>
      </c>
      <c r="E579" s="258" t="s">
        <v>4885</v>
      </c>
      <c r="F579" s="275" t="s">
        <v>4886</v>
      </c>
      <c r="G579" s="255">
        <v>2860119</v>
      </c>
      <c r="H579" s="255">
        <v>17160714</v>
      </c>
      <c r="I579" s="255">
        <f>+G579+H579</f>
        <v>20020833</v>
      </c>
      <c r="J579" s="96" t="s">
        <v>20</v>
      </c>
      <c r="K579" s="227" t="s">
        <v>4875</v>
      </c>
      <c r="L579" s="96" t="s">
        <v>12</v>
      </c>
      <c r="M579" s="127" t="s">
        <v>4887</v>
      </c>
      <c r="N579" s="96" t="s">
        <v>11</v>
      </c>
      <c r="O579" s="227" t="s">
        <v>2700</v>
      </c>
      <c r="P579" s="171"/>
      <c r="Q579" s="171"/>
      <c r="R579" s="171"/>
      <c r="S579" s="171"/>
      <c r="T579" s="171"/>
      <c r="U579" s="171"/>
      <c r="V579" s="171"/>
      <c r="W579" s="171"/>
      <c r="X579" s="171"/>
    </row>
    <row r="580" spans="2:24" ht="66" x14ac:dyDescent="0.3">
      <c r="B580" s="96">
        <f t="shared" si="8"/>
        <v>574</v>
      </c>
      <c r="C580" s="227" t="s">
        <v>3683</v>
      </c>
      <c r="D580" s="96" t="s">
        <v>4392</v>
      </c>
      <c r="E580" s="258" t="s">
        <v>4393</v>
      </c>
      <c r="F580" s="275" t="s">
        <v>4394</v>
      </c>
      <c r="G580" s="255">
        <v>24750000</v>
      </c>
      <c r="H580" s="255">
        <v>33000000</v>
      </c>
      <c r="I580" s="255">
        <f>+G580+H580</f>
        <v>57750000</v>
      </c>
      <c r="J580" s="96" t="s">
        <v>20</v>
      </c>
      <c r="K580" s="227" t="s">
        <v>3687</v>
      </c>
      <c r="L580" s="96" t="s">
        <v>12</v>
      </c>
      <c r="M580" s="127" t="s">
        <v>4395</v>
      </c>
      <c r="N580" s="96" t="s">
        <v>11</v>
      </c>
      <c r="O580" s="227" t="s">
        <v>2700</v>
      </c>
      <c r="P580" s="171"/>
      <c r="Q580" s="171"/>
      <c r="R580" s="171"/>
      <c r="S580" s="171"/>
      <c r="T580" s="171"/>
      <c r="U580" s="171"/>
      <c r="V580" s="171"/>
      <c r="W580" s="171"/>
      <c r="X580" s="171"/>
    </row>
    <row r="581" spans="2:24" ht="66" x14ac:dyDescent="0.3">
      <c r="B581" s="96">
        <f t="shared" si="8"/>
        <v>575</v>
      </c>
      <c r="C581" s="227" t="s">
        <v>3683</v>
      </c>
      <c r="D581" s="96" t="s">
        <v>4354</v>
      </c>
      <c r="E581" s="258" t="s">
        <v>4355</v>
      </c>
      <c r="F581" s="275" t="s">
        <v>4356</v>
      </c>
      <c r="G581" s="255">
        <v>13406395</v>
      </c>
      <c r="H581" s="255">
        <v>16087674</v>
      </c>
      <c r="I581" s="255">
        <f>+G581+H581</f>
        <v>29494069</v>
      </c>
      <c r="J581" s="96" t="s">
        <v>20</v>
      </c>
      <c r="K581" s="227" t="s">
        <v>3687</v>
      </c>
      <c r="L581" s="96" t="s">
        <v>12</v>
      </c>
      <c r="M581" s="127" t="s">
        <v>4357</v>
      </c>
      <c r="N581" s="96" t="s">
        <v>11</v>
      </c>
      <c r="O581" s="227" t="s">
        <v>2700</v>
      </c>
      <c r="P581" s="171"/>
      <c r="Q581" s="171"/>
      <c r="R581" s="171"/>
      <c r="S581" s="171"/>
      <c r="T581" s="171"/>
      <c r="U581" s="171"/>
      <c r="V581" s="171"/>
      <c r="W581" s="171"/>
      <c r="X581" s="171"/>
    </row>
    <row r="582" spans="2:24" ht="66" x14ac:dyDescent="0.3">
      <c r="B582" s="96">
        <f t="shared" si="8"/>
        <v>576</v>
      </c>
      <c r="C582" s="227" t="s">
        <v>3683</v>
      </c>
      <c r="D582" s="96" t="s">
        <v>4415</v>
      </c>
      <c r="E582" s="258" t="s">
        <v>4416</v>
      </c>
      <c r="F582" s="275" t="s">
        <v>4417</v>
      </c>
      <c r="G582" s="255">
        <v>14300595</v>
      </c>
      <c r="H582" s="255">
        <v>17160714</v>
      </c>
      <c r="I582" s="255">
        <f>+G582+H582</f>
        <v>31461309</v>
      </c>
      <c r="J582" s="96" t="s">
        <v>20</v>
      </c>
      <c r="K582" s="227" t="s">
        <v>3687</v>
      </c>
      <c r="L582" s="96" t="s">
        <v>12</v>
      </c>
      <c r="M582" s="127" t="s">
        <v>4418</v>
      </c>
      <c r="N582" s="96" t="s">
        <v>11</v>
      </c>
      <c r="O582" s="227" t="s">
        <v>2700</v>
      </c>
      <c r="P582" s="171"/>
      <c r="Q582" s="171"/>
      <c r="R582" s="171"/>
      <c r="S582" s="171"/>
      <c r="T582" s="171"/>
      <c r="U582" s="171"/>
      <c r="V582" s="171"/>
      <c r="W582" s="171"/>
      <c r="X582" s="171"/>
    </row>
    <row r="583" spans="2:24" ht="66" x14ac:dyDescent="0.3">
      <c r="B583" s="96">
        <f t="shared" si="8"/>
        <v>577</v>
      </c>
      <c r="C583" s="227" t="s">
        <v>3683</v>
      </c>
      <c r="D583" s="96" t="s">
        <v>4456</v>
      </c>
      <c r="E583" s="258" t="s">
        <v>4457</v>
      </c>
      <c r="F583" s="275" t="s">
        <v>4458</v>
      </c>
      <c r="G583" s="255">
        <v>20250000</v>
      </c>
      <c r="H583" s="255">
        <v>27000000</v>
      </c>
      <c r="I583" s="255">
        <f>+G583+H583</f>
        <v>47250000</v>
      </c>
      <c r="J583" s="96" t="s">
        <v>20</v>
      </c>
      <c r="K583" s="227" t="s">
        <v>3687</v>
      </c>
      <c r="L583" s="96" t="s">
        <v>12</v>
      </c>
      <c r="M583" s="127" t="s">
        <v>4459</v>
      </c>
      <c r="N583" s="96" t="s">
        <v>11</v>
      </c>
      <c r="O583" s="227" t="s">
        <v>2700</v>
      </c>
      <c r="P583" s="171"/>
      <c r="Q583" s="171"/>
      <c r="R583" s="171"/>
      <c r="S583" s="171"/>
      <c r="T583" s="171"/>
      <c r="U583" s="171"/>
      <c r="V583" s="171"/>
      <c r="W583" s="171"/>
      <c r="X583" s="171"/>
    </row>
    <row r="584" spans="2:24" ht="66" x14ac:dyDescent="0.3">
      <c r="B584" s="96">
        <f t="shared" si="8"/>
        <v>578</v>
      </c>
      <c r="C584" s="227" t="s">
        <v>3683</v>
      </c>
      <c r="D584" s="96" t="s">
        <v>4565</v>
      </c>
      <c r="E584" s="258" t="s">
        <v>4566</v>
      </c>
      <c r="F584" s="275" t="s">
        <v>3793</v>
      </c>
      <c r="G584" s="255">
        <v>9493263</v>
      </c>
      <c r="H584" s="255">
        <v>12657684</v>
      </c>
      <c r="I584" s="255">
        <f>+G584+H584</f>
        <v>22150947</v>
      </c>
      <c r="J584" s="96" t="s">
        <v>20</v>
      </c>
      <c r="K584" s="227" t="s">
        <v>3687</v>
      </c>
      <c r="L584" s="96" t="s">
        <v>12</v>
      </c>
      <c r="M584" s="127" t="s">
        <v>4567</v>
      </c>
      <c r="N584" s="96" t="s">
        <v>11</v>
      </c>
      <c r="O584" s="227" t="s">
        <v>2700</v>
      </c>
      <c r="P584" s="171"/>
      <c r="Q584" s="171"/>
      <c r="R584" s="171"/>
      <c r="S584" s="171"/>
      <c r="T584" s="171"/>
      <c r="U584" s="171"/>
      <c r="V584" s="171"/>
      <c r="W584" s="171"/>
      <c r="X584" s="171"/>
    </row>
    <row r="585" spans="2:24" ht="66" x14ac:dyDescent="0.3">
      <c r="B585" s="96">
        <f t="shared" ref="B585:B648" si="9">+B584+1</f>
        <v>579</v>
      </c>
      <c r="C585" s="227" t="s">
        <v>3683</v>
      </c>
      <c r="D585" s="96" t="s">
        <v>4368</v>
      </c>
      <c r="E585" s="258" t="s">
        <v>4369</v>
      </c>
      <c r="F585" s="275" t="s">
        <v>4370</v>
      </c>
      <c r="G585" s="255">
        <v>27500000</v>
      </c>
      <c r="H585" s="255">
        <v>33000000</v>
      </c>
      <c r="I585" s="255">
        <f>+G585+H585</f>
        <v>60500000</v>
      </c>
      <c r="J585" s="96" t="s">
        <v>20</v>
      </c>
      <c r="K585" s="227" t="s">
        <v>3687</v>
      </c>
      <c r="L585" s="96" t="s">
        <v>12</v>
      </c>
      <c r="M585" s="127" t="s">
        <v>4371</v>
      </c>
      <c r="N585" s="96" t="s">
        <v>11</v>
      </c>
      <c r="O585" s="227" t="s">
        <v>2700</v>
      </c>
      <c r="P585" s="171"/>
      <c r="Q585" s="171"/>
      <c r="R585" s="171"/>
      <c r="S585" s="171"/>
      <c r="T585" s="171"/>
      <c r="U585" s="171"/>
      <c r="V585" s="171"/>
      <c r="W585" s="171"/>
      <c r="X585" s="171"/>
    </row>
    <row r="586" spans="2:24" ht="66" x14ac:dyDescent="0.3">
      <c r="B586" s="96">
        <f t="shared" si="9"/>
        <v>580</v>
      </c>
      <c r="C586" s="227" t="s">
        <v>3683</v>
      </c>
      <c r="D586" s="96" t="s">
        <v>4504</v>
      </c>
      <c r="E586" s="258" t="s">
        <v>4505</v>
      </c>
      <c r="F586" s="275" t="s">
        <v>3857</v>
      </c>
      <c r="G586" s="255">
        <v>9493263</v>
      </c>
      <c r="H586" s="255">
        <v>12657684</v>
      </c>
      <c r="I586" s="255">
        <f>+G586+H586</f>
        <v>22150947</v>
      </c>
      <c r="J586" s="96" t="s">
        <v>20</v>
      </c>
      <c r="K586" s="227" t="s">
        <v>3687</v>
      </c>
      <c r="L586" s="96" t="s">
        <v>12</v>
      </c>
      <c r="M586" s="127" t="s">
        <v>4506</v>
      </c>
      <c r="N586" s="96" t="s">
        <v>11</v>
      </c>
      <c r="O586" s="227" t="s">
        <v>2700</v>
      </c>
      <c r="P586" s="171"/>
      <c r="Q586" s="171"/>
      <c r="R586" s="171"/>
      <c r="S586" s="171"/>
      <c r="T586" s="171"/>
      <c r="U586" s="171"/>
      <c r="V586" s="171"/>
      <c r="W586" s="171"/>
      <c r="X586" s="171"/>
    </row>
    <row r="587" spans="2:24" ht="66" x14ac:dyDescent="0.3">
      <c r="B587" s="96">
        <f t="shared" si="9"/>
        <v>581</v>
      </c>
      <c r="C587" s="227" t="s">
        <v>3683</v>
      </c>
      <c r="D587" s="96" t="s">
        <v>4789</v>
      </c>
      <c r="E587" s="258" t="s">
        <v>4790</v>
      </c>
      <c r="F587" s="275" t="s">
        <v>4791</v>
      </c>
      <c r="G587" s="255">
        <v>15750000</v>
      </c>
      <c r="H587" s="255">
        <v>0</v>
      </c>
      <c r="I587" s="255">
        <f>+G587+H587</f>
        <v>15750000</v>
      </c>
      <c r="J587" s="96" t="s">
        <v>20</v>
      </c>
      <c r="K587" s="227" t="s">
        <v>3687</v>
      </c>
      <c r="L587" s="96" t="s">
        <v>12</v>
      </c>
      <c r="M587" s="127" t="s">
        <v>4792</v>
      </c>
      <c r="N587" s="96" t="s">
        <v>11</v>
      </c>
      <c r="O587" s="227" t="s">
        <v>2700</v>
      </c>
      <c r="P587" s="171"/>
      <c r="Q587" s="171"/>
      <c r="R587" s="171"/>
      <c r="S587" s="171"/>
      <c r="T587" s="171"/>
      <c r="U587" s="171"/>
      <c r="V587" s="171"/>
      <c r="W587" s="171"/>
      <c r="X587" s="171"/>
    </row>
    <row r="588" spans="2:24" ht="66" x14ac:dyDescent="0.3">
      <c r="B588" s="96">
        <f t="shared" si="9"/>
        <v>582</v>
      </c>
      <c r="C588" s="227" t="s">
        <v>3683</v>
      </c>
      <c r="D588" s="96" t="s">
        <v>4864</v>
      </c>
      <c r="E588" s="258" t="s">
        <v>4865</v>
      </c>
      <c r="F588" s="275" t="s">
        <v>4866</v>
      </c>
      <c r="G588" s="255">
        <v>38905811</v>
      </c>
      <c r="H588" s="255">
        <v>0</v>
      </c>
      <c r="I588" s="255">
        <f>+G588+H588</f>
        <v>38905811</v>
      </c>
      <c r="J588" s="96" t="s">
        <v>20</v>
      </c>
      <c r="K588" s="227" t="s">
        <v>4858</v>
      </c>
      <c r="L588" s="96" t="s">
        <v>12</v>
      </c>
      <c r="M588" s="127" t="s">
        <v>4867</v>
      </c>
      <c r="N588" s="96" t="s">
        <v>11</v>
      </c>
      <c r="O588" s="227" t="s">
        <v>2700</v>
      </c>
      <c r="P588" s="171"/>
      <c r="Q588" s="171"/>
      <c r="R588" s="171"/>
      <c r="S588" s="171"/>
      <c r="T588" s="171"/>
      <c r="U588" s="171"/>
      <c r="V588" s="171"/>
      <c r="W588" s="171"/>
      <c r="X588" s="171"/>
    </row>
    <row r="589" spans="2:24" ht="66" x14ac:dyDescent="0.3">
      <c r="B589" s="96">
        <f t="shared" si="9"/>
        <v>583</v>
      </c>
      <c r="C589" s="227" t="s">
        <v>3683</v>
      </c>
      <c r="D589" s="96" t="s">
        <v>4557</v>
      </c>
      <c r="E589" s="258" t="s">
        <v>4558</v>
      </c>
      <c r="F589" s="275" t="s">
        <v>4559</v>
      </c>
      <c r="G589" s="255">
        <v>25010879</v>
      </c>
      <c r="H589" s="255">
        <v>0</v>
      </c>
      <c r="I589" s="255">
        <f>+G589+H589</f>
        <v>25010879</v>
      </c>
      <c r="J589" s="96" t="s">
        <v>20</v>
      </c>
      <c r="K589" s="227" t="s">
        <v>3687</v>
      </c>
      <c r="L589" s="96" t="s">
        <v>12</v>
      </c>
      <c r="M589" s="127" t="s">
        <v>4560</v>
      </c>
      <c r="N589" s="96" t="s">
        <v>11</v>
      </c>
      <c r="O589" s="227" t="s">
        <v>2700</v>
      </c>
      <c r="P589" s="171"/>
      <c r="Q589" s="171"/>
      <c r="R589" s="171"/>
      <c r="S589" s="171"/>
      <c r="T589" s="171"/>
      <c r="U589" s="171"/>
      <c r="V589" s="171"/>
      <c r="W589" s="171"/>
      <c r="X589" s="171"/>
    </row>
    <row r="590" spans="2:24" ht="66" x14ac:dyDescent="0.3">
      <c r="B590" s="96">
        <f t="shared" si="9"/>
        <v>584</v>
      </c>
      <c r="C590" s="227" t="s">
        <v>3683</v>
      </c>
      <c r="D590" s="96" t="s">
        <v>4561</v>
      </c>
      <c r="E590" s="258" t="s">
        <v>4562</v>
      </c>
      <c r="F590" s="275" t="s">
        <v>4563</v>
      </c>
      <c r="G590" s="255">
        <v>25010879</v>
      </c>
      <c r="H590" s="255">
        <v>33347838</v>
      </c>
      <c r="I590" s="255">
        <f>+G590+H590</f>
        <v>58358717</v>
      </c>
      <c r="J590" s="96" t="s">
        <v>20</v>
      </c>
      <c r="K590" s="227" t="s">
        <v>3687</v>
      </c>
      <c r="L590" s="96" t="s">
        <v>12</v>
      </c>
      <c r="M590" s="127" t="s">
        <v>4564</v>
      </c>
      <c r="N590" s="96" t="s">
        <v>11</v>
      </c>
      <c r="O590" s="227" t="s">
        <v>2700</v>
      </c>
      <c r="P590" s="171"/>
      <c r="Q590" s="171"/>
      <c r="R590" s="171"/>
      <c r="S590" s="171"/>
      <c r="T590" s="171"/>
      <c r="U590" s="171"/>
      <c r="V590" s="171"/>
      <c r="W590" s="171"/>
      <c r="X590" s="171"/>
    </row>
    <row r="591" spans="2:24" ht="66" x14ac:dyDescent="0.3">
      <c r="B591" s="96">
        <f t="shared" si="9"/>
        <v>585</v>
      </c>
      <c r="C591" s="227" t="s">
        <v>3683</v>
      </c>
      <c r="D591" s="96" t="s">
        <v>4575</v>
      </c>
      <c r="E591" s="258" t="s">
        <v>4576</v>
      </c>
      <c r="F591" s="275" t="s">
        <v>4570</v>
      </c>
      <c r="G591" s="255">
        <v>11440476</v>
      </c>
      <c r="H591" s="255">
        <v>0</v>
      </c>
      <c r="I591" s="255">
        <f>+G591+H591</f>
        <v>11440476</v>
      </c>
      <c r="J591" s="96" t="s">
        <v>20</v>
      </c>
      <c r="K591" s="227" t="s">
        <v>3687</v>
      </c>
      <c r="L591" s="96" t="s">
        <v>12</v>
      </c>
      <c r="M591" s="127" t="s">
        <v>4577</v>
      </c>
      <c r="N591" s="96" t="s">
        <v>11</v>
      </c>
      <c r="O591" s="227" t="s">
        <v>2700</v>
      </c>
      <c r="P591" s="171"/>
      <c r="Q591" s="171"/>
      <c r="R591" s="171"/>
      <c r="S591" s="171"/>
      <c r="T591" s="171"/>
      <c r="U591" s="171"/>
      <c r="V591" s="171"/>
      <c r="W591" s="171"/>
      <c r="X591" s="171"/>
    </row>
    <row r="592" spans="2:24" ht="66" x14ac:dyDescent="0.3">
      <c r="B592" s="96">
        <f t="shared" si="9"/>
        <v>586</v>
      </c>
      <c r="C592" s="227" t="s">
        <v>3683</v>
      </c>
      <c r="D592" s="96" t="s">
        <v>4578</v>
      </c>
      <c r="E592" s="258" t="s">
        <v>4579</v>
      </c>
      <c r="F592" s="275" t="s">
        <v>4580</v>
      </c>
      <c r="G592" s="255">
        <v>15619752</v>
      </c>
      <c r="H592" s="255">
        <v>0</v>
      </c>
      <c r="I592" s="255">
        <f>+G592+H592</f>
        <v>15619752</v>
      </c>
      <c r="J592" s="96" t="s">
        <v>20</v>
      </c>
      <c r="K592" s="227" t="s">
        <v>3687</v>
      </c>
      <c r="L592" s="96" t="s">
        <v>12</v>
      </c>
      <c r="M592" s="127" t="s">
        <v>4581</v>
      </c>
      <c r="N592" s="96" t="s">
        <v>11</v>
      </c>
      <c r="O592" s="227" t="s">
        <v>2700</v>
      </c>
      <c r="P592" s="171"/>
      <c r="Q592" s="171"/>
      <c r="R592" s="171"/>
      <c r="S592" s="171"/>
      <c r="T592" s="171"/>
      <c r="U592" s="171"/>
      <c r="V592" s="171"/>
      <c r="W592" s="171"/>
      <c r="X592" s="171"/>
    </row>
    <row r="593" spans="2:24" ht="66" x14ac:dyDescent="0.3">
      <c r="B593" s="96">
        <f t="shared" si="9"/>
        <v>587</v>
      </c>
      <c r="C593" s="227" t="s">
        <v>3683</v>
      </c>
      <c r="D593" s="96" t="s">
        <v>4625</v>
      </c>
      <c r="E593" s="258" t="s">
        <v>4626</v>
      </c>
      <c r="F593" s="275" t="s">
        <v>4570</v>
      </c>
      <c r="G593" s="255">
        <v>11440476</v>
      </c>
      <c r="H593" s="255">
        <v>11440476</v>
      </c>
      <c r="I593" s="255">
        <f>+G593+H593</f>
        <v>22880952</v>
      </c>
      <c r="J593" s="96" t="s">
        <v>20</v>
      </c>
      <c r="K593" s="227" t="s">
        <v>3687</v>
      </c>
      <c r="L593" s="96" t="s">
        <v>12</v>
      </c>
      <c r="M593" s="127" t="s">
        <v>4627</v>
      </c>
      <c r="N593" s="96" t="s">
        <v>11</v>
      </c>
      <c r="O593" s="227" t="s">
        <v>2700</v>
      </c>
      <c r="P593" s="171"/>
      <c r="Q593" s="171"/>
      <c r="R593" s="171"/>
      <c r="S593" s="171"/>
      <c r="T593" s="171"/>
      <c r="U593" s="171"/>
      <c r="V593" s="171"/>
      <c r="W593" s="171"/>
      <c r="X593" s="171"/>
    </row>
    <row r="594" spans="2:24" ht="66" x14ac:dyDescent="0.3">
      <c r="B594" s="96">
        <f t="shared" si="9"/>
        <v>588</v>
      </c>
      <c r="C594" s="227" t="s">
        <v>3683</v>
      </c>
      <c r="D594" s="96" t="s">
        <v>4582</v>
      </c>
      <c r="E594" s="258" t="s">
        <v>4583</v>
      </c>
      <c r="F594" s="275" t="s">
        <v>4580</v>
      </c>
      <c r="G594" s="255">
        <v>12684088</v>
      </c>
      <c r="H594" s="255">
        <v>0</v>
      </c>
      <c r="I594" s="255">
        <f>+G594+H594</f>
        <v>12684088</v>
      </c>
      <c r="J594" s="96" t="s">
        <v>20</v>
      </c>
      <c r="K594" s="227" t="s">
        <v>3687</v>
      </c>
      <c r="L594" s="96" t="s">
        <v>12</v>
      </c>
      <c r="M594" s="127" t="s">
        <v>4584</v>
      </c>
      <c r="N594" s="96" t="s">
        <v>11</v>
      </c>
      <c r="O594" s="227" t="s">
        <v>2700</v>
      </c>
      <c r="P594" s="171"/>
      <c r="Q594" s="171"/>
      <c r="R594" s="171"/>
      <c r="S594" s="171"/>
      <c r="T594" s="171"/>
      <c r="U594" s="171"/>
      <c r="V594" s="171"/>
      <c r="W594" s="171"/>
      <c r="X594" s="171"/>
    </row>
    <row r="595" spans="2:24" ht="66" x14ac:dyDescent="0.3">
      <c r="B595" s="96">
        <f t="shared" si="9"/>
        <v>589</v>
      </c>
      <c r="C595" s="227" t="s">
        <v>3683</v>
      </c>
      <c r="D595" s="96" t="s">
        <v>4585</v>
      </c>
      <c r="E595" s="258" t="s">
        <v>4586</v>
      </c>
      <c r="F595" s="275" t="s">
        <v>4580</v>
      </c>
      <c r="G595" s="255">
        <v>12684088</v>
      </c>
      <c r="H595" s="255">
        <v>0</v>
      </c>
      <c r="I595" s="255">
        <f>+G595+H595</f>
        <v>12684088</v>
      </c>
      <c r="J595" s="96" t="s">
        <v>20</v>
      </c>
      <c r="K595" s="227" t="s">
        <v>3687</v>
      </c>
      <c r="L595" s="96" t="s">
        <v>12</v>
      </c>
      <c r="M595" s="127" t="s">
        <v>4587</v>
      </c>
      <c r="N595" s="96" t="s">
        <v>11</v>
      </c>
      <c r="O595" s="227" t="s">
        <v>2700</v>
      </c>
      <c r="P595" s="171"/>
      <c r="Q595" s="171"/>
      <c r="R595" s="171"/>
      <c r="S595" s="171"/>
      <c r="T595" s="171"/>
      <c r="U595" s="171"/>
      <c r="V595" s="171"/>
      <c r="W595" s="171"/>
      <c r="X595" s="171"/>
    </row>
    <row r="596" spans="2:24" ht="66" x14ac:dyDescent="0.3">
      <c r="B596" s="96">
        <f t="shared" si="9"/>
        <v>590</v>
      </c>
      <c r="C596" s="227" t="s">
        <v>3683</v>
      </c>
      <c r="D596" s="96" t="s">
        <v>4588</v>
      </c>
      <c r="E596" s="258" t="s">
        <v>4589</v>
      </c>
      <c r="F596" s="275" t="s">
        <v>4570</v>
      </c>
      <c r="G596" s="255">
        <v>11440476</v>
      </c>
      <c r="H596" s="255">
        <v>0</v>
      </c>
      <c r="I596" s="255">
        <f>+G596+H596</f>
        <v>11440476</v>
      </c>
      <c r="J596" s="96" t="s">
        <v>20</v>
      </c>
      <c r="K596" s="227" t="s">
        <v>3687</v>
      </c>
      <c r="L596" s="96" t="s">
        <v>12</v>
      </c>
      <c r="M596" s="127" t="s">
        <v>4590</v>
      </c>
      <c r="N596" s="96" t="s">
        <v>11</v>
      </c>
      <c r="O596" s="227" t="s">
        <v>2700</v>
      </c>
      <c r="P596" s="171"/>
      <c r="Q596" s="171"/>
      <c r="R596" s="171"/>
      <c r="S596" s="171"/>
      <c r="T596" s="171"/>
      <c r="U596" s="171"/>
      <c r="V596" s="171"/>
      <c r="W596" s="171"/>
      <c r="X596" s="171"/>
    </row>
    <row r="597" spans="2:24" ht="66" x14ac:dyDescent="0.3">
      <c r="B597" s="96">
        <f t="shared" si="9"/>
        <v>591</v>
      </c>
      <c r="C597" s="227" t="s">
        <v>3683</v>
      </c>
      <c r="D597" s="96" t="s">
        <v>4591</v>
      </c>
      <c r="E597" s="258" t="s">
        <v>4592</v>
      </c>
      <c r="F597" s="275" t="s">
        <v>4570</v>
      </c>
      <c r="G597" s="255">
        <v>8438456</v>
      </c>
      <c r="H597" s="255">
        <v>0</v>
      </c>
      <c r="I597" s="255">
        <f>+G597+H597</f>
        <v>8438456</v>
      </c>
      <c r="J597" s="96" t="s">
        <v>20</v>
      </c>
      <c r="K597" s="227" t="s">
        <v>3687</v>
      </c>
      <c r="L597" s="96" t="s">
        <v>12</v>
      </c>
      <c r="M597" s="127" t="s">
        <v>4593</v>
      </c>
      <c r="N597" s="96" t="s">
        <v>11</v>
      </c>
      <c r="O597" s="227" t="s">
        <v>2700</v>
      </c>
      <c r="P597" s="171"/>
      <c r="Q597" s="171"/>
      <c r="R597" s="171"/>
      <c r="S597" s="171"/>
      <c r="T597" s="171"/>
      <c r="U597" s="171"/>
      <c r="V597" s="171"/>
      <c r="W597" s="171"/>
      <c r="X597" s="171"/>
    </row>
    <row r="598" spans="2:24" ht="66" x14ac:dyDescent="0.3">
      <c r="B598" s="96">
        <f t="shared" si="9"/>
        <v>592</v>
      </c>
      <c r="C598" s="227" t="s">
        <v>3683</v>
      </c>
      <c r="D598" s="96" t="s">
        <v>4594</v>
      </c>
      <c r="E598" s="258" t="s">
        <v>4595</v>
      </c>
      <c r="F598" s="275" t="s">
        <v>4570</v>
      </c>
      <c r="G598" s="255">
        <v>11440476</v>
      </c>
      <c r="H598" s="255">
        <v>0</v>
      </c>
      <c r="I598" s="255">
        <f>+G598+H598</f>
        <v>11440476</v>
      </c>
      <c r="J598" s="96" t="s">
        <v>20</v>
      </c>
      <c r="K598" s="227" t="s">
        <v>3687</v>
      </c>
      <c r="L598" s="96" t="s">
        <v>12</v>
      </c>
      <c r="M598" s="127" t="s">
        <v>4596</v>
      </c>
      <c r="N598" s="96" t="s">
        <v>11</v>
      </c>
      <c r="O598" s="227" t="s">
        <v>2700</v>
      </c>
      <c r="P598" s="171"/>
      <c r="Q598" s="171"/>
      <c r="R598" s="171"/>
      <c r="S598" s="171"/>
      <c r="T598" s="171"/>
      <c r="U598" s="171"/>
      <c r="V598" s="171"/>
      <c r="W598" s="171"/>
      <c r="X598" s="171"/>
    </row>
    <row r="599" spans="2:24" ht="66" x14ac:dyDescent="0.3">
      <c r="B599" s="96">
        <f t="shared" si="9"/>
        <v>593</v>
      </c>
      <c r="C599" s="227" t="s">
        <v>3683</v>
      </c>
      <c r="D599" s="96" t="s">
        <v>4597</v>
      </c>
      <c r="E599" s="258" t="s">
        <v>4598</v>
      </c>
      <c r="F599" s="275" t="s">
        <v>4570</v>
      </c>
      <c r="G599" s="255">
        <v>11440476</v>
      </c>
      <c r="H599" s="255">
        <v>0</v>
      </c>
      <c r="I599" s="255">
        <f>+G599+H599</f>
        <v>11440476</v>
      </c>
      <c r="J599" s="96" t="s">
        <v>20</v>
      </c>
      <c r="K599" s="227" t="s">
        <v>3687</v>
      </c>
      <c r="L599" s="96" t="s">
        <v>12</v>
      </c>
      <c r="M599" s="127" t="s">
        <v>4599</v>
      </c>
      <c r="N599" s="96" t="s">
        <v>11</v>
      </c>
      <c r="O599" s="227" t="s">
        <v>2700</v>
      </c>
      <c r="P599" s="171"/>
      <c r="Q599" s="171"/>
      <c r="R599" s="171"/>
      <c r="S599" s="171"/>
      <c r="T599" s="171"/>
      <c r="U599" s="171"/>
      <c r="V599" s="171"/>
      <c r="W599" s="171"/>
      <c r="X599" s="171"/>
    </row>
    <row r="600" spans="2:24" ht="66" x14ac:dyDescent="0.3">
      <c r="B600" s="96">
        <f t="shared" si="9"/>
        <v>594</v>
      </c>
      <c r="C600" s="227" t="s">
        <v>3683</v>
      </c>
      <c r="D600" s="96" t="s">
        <v>4603</v>
      </c>
      <c r="E600" s="258" t="s">
        <v>4604</v>
      </c>
      <c r="F600" s="275" t="s">
        <v>4605</v>
      </c>
      <c r="G600" s="255">
        <v>6410688</v>
      </c>
      <c r="H600" s="255">
        <v>0</v>
      </c>
      <c r="I600" s="255">
        <f>+G600+H600</f>
        <v>6410688</v>
      </c>
      <c r="J600" s="96" t="s">
        <v>20</v>
      </c>
      <c r="K600" s="227" t="s">
        <v>3687</v>
      </c>
      <c r="L600" s="96" t="s">
        <v>12</v>
      </c>
      <c r="M600" s="127" t="s">
        <v>4606</v>
      </c>
      <c r="N600" s="96" t="s">
        <v>11</v>
      </c>
      <c r="O600" s="227" t="s">
        <v>2700</v>
      </c>
      <c r="P600" s="171"/>
      <c r="Q600" s="171"/>
      <c r="R600" s="171"/>
      <c r="S600" s="171"/>
      <c r="T600" s="171"/>
      <c r="U600" s="171"/>
      <c r="V600" s="171"/>
      <c r="W600" s="171"/>
      <c r="X600" s="171"/>
    </row>
    <row r="601" spans="2:24" ht="66" x14ac:dyDescent="0.3">
      <c r="B601" s="96">
        <f t="shared" si="9"/>
        <v>595</v>
      </c>
      <c r="C601" s="227" t="s">
        <v>3683</v>
      </c>
      <c r="D601" s="96" t="s">
        <v>4607</v>
      </c>
      <c r="E601" s="258" t="s">
        <v>4608</v>
      </c>
      <c r="F601" s="275" t="s">
        <v>4605</v>
      </c>
      <c r="G601" s="255">
        <v>8438456</v>
      </c>
      <c r="H601" s="255">
        <v>12657684</v>
      </c>
      <c r="I601" s="255">
        <f>+G601+H601</f>
        <v>21096140</v>
      </c>
      <c r="J601" s="96" t="s">
        <v>20</v>
      </c>
      <c r="K601" s="227" t="s">
        <v>3687</v>
      </c>
      <c r="L601" s="96" t="s">
        <v>12</v>
      </c>
      <c r="M601" s="127" t="s">
        <v>4609</v>
      </c>
      <c r="N601" s="96" t="s">
        <v>11</v>
      </c>
      <c r="O601" s="227" t="s">
        <v>2700</v>
      </c>
      <c r="P601" s="171"/>
      <c r="Q601" s="171"/>
      <c r="R601" s="171"/>
      <c r="S601" s="171"/>
      <c r="T601" s="171"/>
      <c r="U601" s="171"/>
      <c r="V601" s="171"/>
      <c r="W601" s="171"/>
      <c r="X601" s="171"/>
    </row>
    <row r="602" spans="2:24" ht="66" x14ac:dyDescent="0.3">
      <c r="B602" s="96">
        <f t="shared" si="9"/>
        <v>596</v>
      </c>
      <c r="C602" s="227" t="s">
        <v>3683</v>
      </c>
      <c r="D602" s="96" t="s">
        <v>4600</v>
      </c>
      <c r="E602" s="258" t="s">
        <v>4601</v>
      </c>
      <c r="F602" s="275" t="s">
        <v>4570</v>
      </c>
      <c r="G602" s="255">
        <v>10725116</v>
      </c>
      <c r="H602" s="255">
        <v>11440476</v>
      </c>
      <c r="I602" s="255">
        <f>+G602+H602</f>
        <v>22165592</v>
      </c>
      <c r="J602" s="96" t="s">
        <v>20</v>
      </c>
      <c r="K602" s="227" t="s">
        <v>3687</v>
      </c>
      <c r="L602" s="96" t="s">
        <v>12</v>
      </c>
      <c r="M602" s="127" t="s">
        <v>4602</v>
      </c>
      <c r="N602" s="96" t="s">
        <v>11</v>
      </c>
      <c r="O602" s="227" t="s">
        <v>2700</v>
      </c>
      <c r="P602" s="171"/>
      <c r="Q602" s="171"/>
      <c r="R602" s="171"/>
      <c r="S602" s="171"/>
      <c r="T602" s="171"/>
      <c r="U602" s="171"/>
      <c r="V602" s="171"/>
      <c r="W602" s="171"/>
      <c r="X602" s="171"/>
    </row>
    <row r="603" spans="2:24" ht="66" x14ac:dyDescent="0.3">
      <c r="B603" s="96">
        <f t="shared" si="9"/>
        <v>597</v>
      </c>
      <c r="C603" s="227" t="s">
        <v>3683</v>
      </c>
      <c r="D603" s="96" t="s">
        <v>4622</v>
      </c>
      <c r="E603" s="258" t="s">
        <v>4623</v>
      </c>
      <c r="F603" s="275" t="s">
        <v>4580</v>
      </c>
      <c r="G603" s="255">
        <v>13527156</v>
      </c>
      <c r="H603" s="255">
        <v>0</v>
      </c>
      <c r="I603" s="255">
        <f>+G603+H603</f>
        <v>13527156</v>
      </c>
      <c r="J603" s="96" t="s">
        <v>20</v>
      </c>
      <c r="K603" s="227" t="s">
        <v>3687</v>
      </c>
      <c r="L603" s="96" t="s">
        <v>12</v>
      </c>
      <c r="M603" s="127" t="s">
        <v>4624</v>
      </c>
      <c r="N603" s="96" t="s">
        <v>11</v>
      </c>
      <c r="O603" s="227" t="s">
        <v>2700</v>
      </c>
      <c r="P603" s="171"/>
      <c r="Q603" s="171"/>
      <c r="R603" s="171"/>
      <c r="S603" s="171"/>
      <c r="T603" s="171"/>
      <c r="U603" s="171"/>
      <c r="V603" s="171"/>
      <c r="W603" s="171"/>
      <c r="X603" s="171"/>
    </row>
    <row r="604" spans="2:24" ht="66" x14ac:dyDescent="0.3">
      <c r="B604" s="96">
        <f t="shared" si="9"/>
        <v>598</v>
      </c>
      <c r="C604" s="227" t="s">
        <v>3683</v>
      </c>
      <c r="D604" s="96" t="s">
        <v>4610</v>
      </c>
      <c r="E604" s="258" t="s">
        <v>4611</v>
      </c>
      <c r="F604" s="275" t="s">
        <v>4580</v>
      </c>
      <c r="G604" s="255">
        <v>15619752</v>
      </c>
      <c r="H604" s="255">
        <v>0</v>
      </c>
      <c r="I604" s="255">
        <f>+G604+H604</f>
        <v>15619752</v>
      </c>
      <c r="J604" s="96" t="s">
        <v>20</v>
      </c>
      <c r="K604" s="227" t="s">
        <v>3687</v>
      </c>
      <c r="L604" s="96" t="s">
        <v>12</v>
      </c>
      <c r="M604" s="127" t="s">
        <v>4612</v>
      </c>
      <c r="N604" s="96" t="s">
        <v>11</v>
      </c>
      <c r="O604" s="227" t="s">
        <v>2700</v>
      </c>
      <c r="P604" s="171"/>
      <c r="Q604" s="171"/>
      <c r="R604" s="171"/>
      <c r="S604" s="171"/>
      <c r="T604" s="171"/>
      <c r="U604" s="171"/>
      <c r="V604" s="171"/>
      <c r="W604" s="171"/>
      <c r="X604" s="171"/>
    </row>
    <row r="605" spans="2:24" ht="66" x14ac:dyDescent="0.3">
      <c r="B605" s="96">
        <f t="shared" si="9"/>
        <v>599</v>
      </c>
      <c r="C605" s="227" t="s">
        <v>3683</v>
      </c>
      <c r="D605" s="96" t="s">
        <v>4613</v>
      </c>
      <c r="E605" s="258" t="s">
        <v>4614</v>
      </c>
      <c r="F605" s="275" t="s">
        <v>4570</v>
      </c>
      <c r="G605" s="255">
        <v>11440476</v>
      </c>
      <c r="H605" s="255">
        <v>17160714</v>
      </c>
      <c r="I605" s="255">
        <f>+G605+H605</f>
        <v>28601190</v>
      </c>
      <c r="J605" s="96" t="s">
        <v>20</v>
      </c>
      <c r="K605" s="227" t="s">
        <v>3687</v>
      </c>
      <c r="L605" s="96" t="s">
        <v>12</v>
      </c>
      <c r="M605" s="127" t="s">
        <v>4615</v>
      </c>
      <c r="N605" s="96" t="s">
        <v>11</v>
      </c>
      <c r="O605" s="227" t="s">
        <v>2700</v>
      </c>
      <c r="P605" s="171"/>
      <c r="Q605" s="171"/>
      <c r="R605" s="171"/>
      <c r="S605" s="171"/>
      <c r="T605" s="171"/>
      <c r="U605" s="171"/>
      <c r="V605" s="171"/>
      <c r="W605" s="171"/>
      <c r="X605" s="171"/>
    </row>
    <row r="606" spans="2:24" ht="66" x14ac:dyDescent="0.3">
      <c r="B606" s="96">
        <f t="shared" si="9"/>
        <v>600</v>
      </c>
      <c r="C606" s="227" t="s">
        <v>3683</v>
      </c>
      <c r="D606" s="96" t="s">
        <v>4637</v>
      </c>
      <c r="E606" s="258" t="s">
        <v>4638</v>
      </c>
      <c r="F606" s="275" t="s">
        <v>4570</v>
      </c>
      <c r="G606" s="255">
        <v>10725116</v>
      </c>
      <c r="H606" s="255">
        <v>0</v>
      </c>
      <c r="I606" s="255">
        <f>+G606+H606</f>
        <v>10725116</v>
      </c>
      <c r="J606" s="96" t="s">
        <v>20</v>
      </c>
      <c r="K606" s="227" t="s">
        <v>3687</v>
      </c>
      <c r="L606" s="96" t="s">
        <v>12</v>
      </c>
      <c r="M606" s="127" t="s">
        <v>4639</v>
      </c>
      <c r="N606" s="96" t="s">
        <v>11</v>
      </c>
      <c r="O606" s="227" t="s">
        <v>2700</v>
      </c>
      <c r="P606" s="171"/>
      <c r="Q606" s="171"/>
      <c r="R606" s="171"/>
      <c r="S606" s="171"/>
      <c r="T606" s="171"/>
      <c r="U606" s="171"/>
      <c r="V606" s="171"/>
      <c r="W606" s="171"/>
      <c r="X606" s="171"/>
    </row>
    <row r="607" spans="2:24" ht="66" x14ac:dyDescent="0.3">
      <c r="B607" s="96">
        <f t="shared" si="9"/>
        <v>601</v>
      </c>
      <c r="C607" s="227" t="s">
        <v>3683</v>
      </c>
      <c r="D607" s="96" t="s">
        <v>4664</v>
      </c>
      <c r="E607" s="258" t="s">
        <v>4665</v>
      </c>
      <c r="F607" s="275" t="s">
        <v>4570</v>
      </c>
      <c r="G607" s="255">
        <v>10725116</v>
      </c>
      <c r="H607" s="255">
        <v>0</v>
      </c>
      <c r="I607" s="255">
        <f>+G607+H607</f>
        <v>10725116</v>
      </c>
      <c r="J607" s="96" t="s">
        <v>20</v>
      </c>
      <c r="K607" s="227" t="s">
        <v>3687</v>
      </c>
      <c r="L607" s="96" t="s">
        <v>12</v>
      </c>
      <c r="M607" s="127" t="s">
        <v>4666</v>
      </c>
      <c r="N607" s="96" t="s">
        <v>11</v>
      </c>
      <c r="O607" s="227" t="s">
        <v>2700</v>
      </c>
      <c r="P607" s="171"/>
      <c r="Q607" s="171"/>
      <c r="R607" s="171"/>
      <c r="S607" s="171"/>
      <c r="T607" s="171"/>
      <c r="U607" s="171"/>
      <c r="V607" s="171"/>
      <c r="W607" s="171"/>
      <c r="X607" s="171"/>
    </row>
    <row r="608" spans="2:24" ht="66" x14ac:dyDescent="0.3">
      <c r="B608" s="96">
        <f t="shared" si="9"/>
        <v>602</v>
      </c>
      <c r="C608" s="227" t="s">
        <v>3683</v>
      </c>
      <c r="D608" s="96" t="s">
        <v>4634</v>
      </c>
      <c r="E608" s="258" t="s">
        <v>4635</v>
      </c>
      <c r="F608" s="275" t="s">
        <v>4570</v>
      </c>
      <c r="G608" s="255">
        <v>10725116</v>
      </c>
      <c r="H608" s="255">
        <v>0</v>
      </c>
      <c r="I608" s="255">
        <f>+G608+H608</f>
        <v>10725116</v>
      </c>
      <c r="J608" s="96" t="s">
        <v>20</v>
      </c>
      <c r="K608" s="227" t="s">
        <v>3687</v>
      </c>
      <c r="L608" s="96" t="s">
        <v>12</v>
      </c>
      <c r="M608" s="127" t="s">
        <v>4636</v>
      </c>
      <c r="N608" s="96" t="s">
        <v>11</v>
      </c>
      <c r="O608" s="227" t="s">
        <v>2700</v>
      </c>
      <c r="P608" s="171"/>
      <c r="Q608" s="171"/>
      <c r="R608" s="171"/>
      <c r="S608" s="171"/>
      <c r="T608" s="171"/>
      <c r="U608" s="171"/>
      <c r="V608" s="171"/>
      <c r="W608" s="171"/>
      <c r="X608" s="171"/>
    </row>
    <row r="609" spans="2:24" ht="66" x14ac:dyDescent="0.3">
      <c r="B609" s="96">
        <f t="shared" si="9"/>
        <v>603</v>
      </c>
      <c r="C609" s="227" t="s">
        <v>3683</v>
      </c>
      <c r="D609" s="96" t="s">
        <v>4667</v>
      </c>
      <c r="E609" s="258" t="s">
        <v>4668</v>
      </c>
      <c r="F609" s="275" t="s">
        <v>4570</v>
      </c>
      <c r="G609" s="255">
        <v>10725116</v>
      </c>
      <c r="H609" s="255">
        <v>0</v>
      </c>
      <c r="I609" s="255">
        <f>+G609+H609</f>
        <v>10725116</v>
      </c>
      <c r="J609" s="96" t="s">
        <v>20</v>
      </c>
      <c r="K609" s="227" t="s">
        <v>3687</v>
      </c>
      <c r="L609" s="96" t="s">
        <v>12</v>
      </c>
      <c r="M609" s="127" t="s">
        <v>4669</v>
      </c>
      <c r="N609" s="96" t="s">
        <v>11</v>
      </c>
      <c r="O609" s="227" t="s">
        <v>2700</v>
      </c>
      <c r="P609" s="171"/>
      <c r="Q609" s="171"/>
      <c r="R609" s="171"/>
      <c r="S609" s="171"/>
      <c r="T609" s="171"/>
      <c r="U609" s="171"/>
      <c r="V609" s="171"/>
      <c r="W609" s="171"/>
      <c r="X609" s="171"/>
    </row>
    <row r="610" spans="2:24" ht="66" x14ac:dyDescent="0.3">
      <c r="B610" s="96">
        <f t="shared" si="9"/>
        <v>604</v>
      </c>
      <c r="C610" s="227" t="s">
        <v>3683</v>
      </c>
      <c r="D610" s="96" t="s">
        <v>4568</v>
      </c>
      <c r="E610" s="258" t="s">
        <v>4569</v>
      </c>
      <c r="F610" s="275" t="s">
        <v>4570</v>
      </c>
      <c r="G610" s="255">
        <v>10725116</v>
      </c>
      <c r="H610" s="255">
        <v>0</v>
      </c>
      <c r="I610" s="255">
        <f>+G610+H610</f>
        <v>10725116</v>
      </c>
      <c r="J610" s="96" t="s">
        <v>20</v>
      </c>
      <c r="K610" s="227" t="s">
        <v>3687</v>
      </c>
      <c r="L610" s="96" t="s">
        <v>12</v>
      </c>
      <c r="M610" s="127" t="s">
        <v>4571</v>
      </c>
      <c r="N610" s="96" t="s">
        <v>11</v>
      </c>
      <c r="O610" s="227" t="s">
        <v>2700</v>
      </c>
      <c r="P610" s="171"/>
      <c r="Q610" s="171"/>
      <c r="R610" s="171"/>
      <c r="S610" s="171"/>
      <c r="T610" s="171"/>
      <c r="U610" s="171"/>
      <c r="V610" s="171"/>
      <c r="W610" s="171"/>
      <c r="X610" s="171"/>
    </row>
    <row r="611" spans="2:24" ht="66" x14ac:dyDescent="0.3">
      <c r="B611" s="96">
        <f t="shared" si="9"/>
        <v>605</v>
      </c>
      <c r="C611" s="227" t="s">
        <v>3683</v>
      </c>
      <c r="D611" s="96" t="s">
        <v>4640</v>
      </c>
      <c r="E611" s="258" t="s">
        <v>4641</v>
      </c>
      <c r="F611" s="275" t="s">
        <v>4570</v>
      </c>
      <c r="G611" s="255">
        <v>10725116</v>
      </c>
      <c r="H611" s="255">
        <v>0</v>
      </c>
      <c r="I611" s="255">
        <f>+G611+H611</f>
        <v>10725116</v>
      </c>
      <c r="J611" s="96" t="s">
        <v>20</v>
      </c>
      <c r="K611" s="227" t="s">
        <v>3687</v>
      </c>
      <c r="L611" s="96" t="s">
        <v>12</v>
      </c>
      <c r="M611" s="127" t="s">
        <v>4642</v>
      </c>
      <c r="N611" s="96" t="s">
        <v>11</v>
      </c>
      <c r="O611" s="227" t="s">
        <v>2700</v>
      </c>
      <c r="P611" s="171"/>
      <c r="Q611" s="171"/>
      <c r="R611" s="171"/>
      <c r="S611" s="171"/>
      <c r="T611" s="171"/>
      <c r="U611" s="171"/>
      <c r="V611" s="171"/>
      <c r="W611" s="171"/>
      <c r="X611" s="171"/>
    </row>
    <row r="612" spans="2:24" ht="66" x14ac:dyDescent="0.3">
      <c r="B612" s="96">
        <f t="shared" si="9"/>
        <v>606</v>
      </c>
      <c r="C612" s="227" t="s">
        <v>3683</v>
      </c>
      <c r="D612" s="96" t="s">
        <v>4670</v>
      </c>
      <c r="E612" s="258" t="s">
        <v>4671</v>
      </c>
      <c r="F612" s="275" t="s">
        <v>4570</v>
      </c>
      <c r="G612" s="255">
        <v>10725116</v>
      </c>
      <c r="H612" s="255">
        <v>0</v>
      </c>
      <c r="I612" s="255">
        <f>+G612+H612</f>
        <v>10725116</v>
      </c>
      <c r="J612" s="96" t="s">
        <v>20</v>
      </c>
      <c r="K612" s="227" t="s">
        <v>3687</v>
      </c>
      <c r="L612" s="96" t="s">
        <v>12</v>
      </c>
      <c r="M612" s="127" t="s">
        <v>4672</v>
      </c>
      <c r="N612" s="96" t="s">
        <v>11</v>
      </c>
      <c r="O612" s="227" t="s">
        <v>2700</v>
      </c>
      <c r="P612" s="171"/>
      <c r="Q612" s="171"/>
      <c r="R612" s="171"/>
      <c r="S612" s="171"/>
      <c r="T612" s="171"/>
      <c r="U612" s="171"/>
      <c r="V612" s="171"/>
      <c r="W612" s="171"/>
      <c r="X612" s="171"/>
    </row>
    <row r="613" spans="2:24" ht="66" x14ac:dyDescent="0.3">
      <c r="B613" s="96">
        <f t="shared" si="9"/>
        <v>607</v>
      </c>
      <c r="C613" s="227" t="s">
        <v>3683</v>
      </c>
      <c r="D613" s="96" t="s">
        <v>4619</v>
      </c>
      <c r="E613" s="258" t="s">
        <v>4620</v>
      </c>
      <c r="F613" s="275" t="s">
        <v>4570</v>
      </c>
      <c r="G613" s="255">
        <v>10725116</v>
      </c>
      <c r="H613" s="255">
        <v>0</v>
      </c>
      <c r="I613" s="255">
        <f>+G613+H613</f>
        <v>10725116</v>
      </c>
      <c r="J613" s="96" t="s">
        <v>20</v>
      </c>
      <c r="K613" s="227" t="s">
        <v>3687</v>
      </c>
      <c r="L613" s="96" t="s">
        <v>12</v>
      </c>
      <c r="M613" s="127" t="s">
        <v>4621</v>
      </c>
      <c r="N613" s="96" t="s">
        <v>11</v>
      </c>
      <c r="O613" s="227" t="s">
        <v>2700</v>
      </c>
      <c r="P613" s="171"/>
      <c r="Q613" s="171"/>
      <c r="R613" s="171"/>
      <c r="S613" s="171"/>
      <c r="T613" s="171"/>
      <c r="U613" s="171"/>
      <c r="V613" s="171"/>
      <c r="W613" s="171"/>
      <c r="X613" s="171"/>
    </row>
    <row r="614" spans="2:24" ht="66" x14ac:dyDescent="0.3">
      <c r="B614" s="96">
        <f t="shared" si="9"/>
        <v>608</v>
      </c>
      <c r="C614" s="227" t="s">
        <v>3683</v>
      </c>
      <c r="D614" s="96" t="s">
        <v>4643</v>
      </c>
      <c r="E614" s="258" t="s">
        <v>4644</v>
      </c>
      <c r="F614" s="275" t="s">
        <v>4570</v>
      </c>
      <c r="G614" s="255">
        <v>10725116</v>
      </c>
      <c r="H614" s="255">
        <v>0</v>
      </c>
      <c r="I614" s="255">
        <f>+G614+H614</f>
        <v>10725116</v>
      </c>
      <c r="J614" s="96" t="s">
        <v>20</v>
      </c>
      <c r="K614" s="227" t="s">
        <v>3687</v>
      </c>
      <c r="L614" s="96" t="s">
        <v>12</v>
      </c>
      <c r="M614" s="127" t="s">
        <v>4645</v>
      </c>
      <c r="N614" s="96" t="s">
        <v>11</v>
      </c>
      <c r="O614" s="227" t="s">
        <v>2700</v>
      </c>
      <c r="P614" s="171"/>
      <c r="Q614" s="171"/>
      <c r="R614" s="171"/>
      <c r="S614" s="171"/>
      <c r="T614" s="171"/>
      <c r="U614" s="171"/>
      <c r="V614" s="171"/>
      <c r="W614" s="171"/>
      <c r="X614" s="171"/>
    </row>
    <row r="615" spans="2:24" ht="66" x14ac:dyDescent="0.3">
      <c r="B615" s="96">
        <f t="shared" si="9"/>
        <v>609</v>
      </c>
      <c r="C615" s="227" t="s">
        <v>3683</v>
      </c>
      <c r="D615" s="96" t="s">
        <v>4673</v>
      </c>
      <c r="E615" s="258" t="s">
        <v>4674</v>
      </c>
      <c r="F615" s="275" t="s">
        <v>4570</v>
      </c>
      <c r="G615" s="255">
        <v>8438456</v>
      </c>
      <c r="H615" s="255">
        <v>0</v>
      </c>
      <c r="I615" s="255">
        <f>+G615+H615</f>
        <v>8438456</v>
      </c>
      <c r="J615" s="96" t="s">
        <v>20</v>
      </c>
      <c r="K615" s="227" t="s">
        <v>3687</v>
      </c>
      <c r="L615" s="96" t="s">
        <v>12</v>
      </c>
      <c r="M615" s="127" t="s">
        <v>4675</v>
      </c>
      <c r="N615" s="96" t="s">
        <v>11</v>
      </c>
      <c r="O615" s="227" t="s">
        <v>2700</v>
      </c>
      <c r="P615" s="171"/>
      <c r="Q615" s="171"/>
      <c r="R615" s="171"/>
      <c r="S615" s="171"/>
      <c r="T615" s="171"/>
      <c r="U615" s="171"/>
      <c r="V615" s="171"/>
      <c r="W615" s="171"/>
      <c r="X615" s="171"/>
    </row>
    <row r="616" spans="2:24" ht="66" x14ac:dyDescent="0.3">
      <c r="B616" s="96">
        <f t="shared" si="9"/>
        <v>610</v>
      </c>
      <c r="C616" s="227" t="s">
        <v>3683</v>
      </c>
      <c r="D616" s="96" t="s">
        <v>4676</v>
      </c>
      <c r="E616" s="258" t="s">
        <v>4677</v>
      </c>
      <c r="F616" s="275" t="s">
        <v>4570</v>
      </c>
      <c r="G616" s="255">
        <v>8438456</v>
      </c>
      <c r="H616" s="255">
        <v>0</v>
      </c>
      <c r="I616" s="255">
        <f>+G616+H616</f>
        <v>8438456</v>
      </c>
      <c r="J616" s="96" t="s">
        <v>20</v>
      </c>
      <c r="K616" s="227" t="s">
        <v>3687</v>
      </c>
      <c r="L616" s="96" t="s">
        <v>12</v>
      </c>
      <c r="M616" s="127" t="s">
        <v>4678</v>
      </c>
      <c r="N616" s="96" t="s">
        <v>11</v>
      </c>
      <c r="O616" s="227" t="s">
        <v>2700</v>
      </c>
      <c r="P616" s="171"/>
      <c r="Q616" s="171"/>
      <c r="R616" s="171"/>
      <c r="S616" s="171"/>
      <c r="T616" s="171"/>
      <c r="U616" s="171"/>
      <c r="V616" s="171"/>
      <c r="W616" s="171"/>
      <c r="X616" s="171"/>
    </row>
    <row r="617" spans="2:24" ht="66" x14ac:dyDescent="0.3">
      <c r="B617" s="96">
        <f t="shared" si="9"/>
        <v>611</v>
      </c>
      <c r="C617" s="227" t="s">
        <v>3683</v>
      </c>
      <c r="D617" s="96" t="s">
        <v>4646</v>
      </c>
      <c r="E617" s="258" t="s">
        <v>4647</v>
      </c>
      <c r="F617" s="275" t="s">
        <v>4570</v>
      </c>
      <c r="G617" s="255">
        <v>10725116</v>
      </c>
      <c r="H617" s="255">
        <v>0</v>
      </c>
      <c r="I617" s="255">
        <f>+G617+H617</f>
        <v>10725116</v>
      </c>
      <c r="J617" s="96" t="s">
        <v>20</v>
      </c>
      <c r="K617" s="227" t="s">
        <v>3687</v>
      </c>
      <c r="L617" s="96" t="s">
        <v>12</v>
      </c>
      <c r="M617" s="127" t="s">
        <v>4648</v>
      </c>
      <c r="N617" s="96" t="s">
        <v>11</v>
      </c>
      <c r="O617" s="227" t="s">
        <v>2700</v>
      </c>
      <c r="P617" s="171"/>
      <c r="Q617" s="171"/>
      <c r="R617" s="171"/>
      <c r="S617" s="171"/>
      <c r="T617" s="171"/>
      <c r="U617" s="171"/>
      <c r="V617" s="171"/>
      <c r="W617" s="171"/>
      <c r="X617" s="171"/>
    </row>
    <row r="618" spans="2:24" ht="66" x14ac:dyDescent="0.3">
      <c r="B618" s="96">
        <f t="shared" si="9"/>
        <v>612</v>
      </c>
      <c r="C618" s="227" t="s">
        <v>3683</v>
      </c>
      <c r="D618" s="96" t="s">
        <v>4631</v>
      </c>
      <c r="E618" s="258" t="s">
        <v>4632</v>
      </c>
      <c r="F618" s="275" t="s">
        <v>4570</v>
      </c>
      <c r="G618" s="255">
        <v>10725116</v>
      </c>
      <c r="H618" s="255">
        <v>0</v>
      </c>
      <c r="I618" s="255">
        <f>+G618+H618</f>
        <v>10725116</v>
      </c>
      <c r="J618" s="96" t="s">
        <v>20</v>
      </c>
      <c r="K618" s="227" t="s">
        <v>3687</v>
      </c>
      <c r="L618" s="96" t="s">
        <v>12</v>
      </c>
      <c r="M618" s="127" t="s">
        <v>4633</v>
      </c>
      <c r="N618" s="96" t="s">
        <v>11</v>
      </c>
      <c r="O618" s="227" t="s">
        <v>2700</v>
      </c>
      <c r="P618" s="171"/>
      <c r="Q618" s="171"/>
      <c r="R618" s="171"/>
      <c r="S618" s="171"/>
      <c r="T618" s="171"/>
      <c r="U618" s="171"/>
      <c r="V618" s="171"/>
      <c r="W618" s="171"/>
      <c r="X618" s="171"/>
    </row>
    <row r="619" spans="2:24" ht="66" x14ac:dyDescent="0.3">
      <c r="B619" s="96">
        <f t="shared" si="9"/>
        <v>613</v>
      </c>
      <c r="C619" s="227" t="s">
        <v>3683</v>
      </c>
      <c r="D619" s="96" t="s">
        <v>4649</v>
      </c>
      <c r="E619" s="258" t="s">
        <v>4650</v>
      </c>
      <c r="F619" s="275" t="s">
        <v>4570</v>
      </c>
      <c r="G619" s="255">
        <v>10725116</v>
      </c>
      <c r="H619" s="255">
        <v>0</v>
      </c>
      <c r="I619" s="255">
        <f>+G619+H619</f>
        <v>10725116</v>
      </c>
      <c r="J619" s="96" t="s">
        <v>20</v>
      </c>
      <c r="K619" s="227" t="s">
        <v>3687</v>
      </c>
      <c r="L619" s="96" t="s">
        <v>12</v>
      </c>
      <c r="M619" s="127" t="s">
        <v>4651</v>
      </c>
      <c r="N619" s="96" t="s">
        <v>11</v>
      </c>
      <c r="O619" s="227" t="s">
        <v>2700</v>
      </c>
      <c r="P619" s="171"/>
      <c r="Q619" s="171"/>
      <c r="R619" s="171"/>
      <c r="S619" s="171"/>
      <c r="T619" s="171"/>
      <c r="U619" s="171"/>
      <c r="V619" s="171"/>
      <c r="W619" s="171"/>
      <c r="X619" s="171"/>
    </row>
    <row r="620" spans="2:24" ht="66" x14ac:dyDescent="0.3">
      <c r="B620" s="96">
        <f t="shared" si="9"/>
        <v>614</v>
      </c>
      <c r="C620" s="227" t="s">
        <v>3683</v>
      </c>
      <c r="D620" s="96" t="s">
        <v>4652</v>
      </c>
      <c r="E620" s="258" t="s">
        <v>4653</v>
      </c>
      <c r="F620" s="275" t="s">
        <v>4570</v>
      </c>
      <c r="G620" s="255">
        <v>10725116</v>
      </c>
      <c r="H620" s="255">
        <v>0</v>
      </c>
      <c r="I620" s="255">
        <f>+G620+H620</f>
        <v>10725116</v>
      </c>
      <c r="J620" s="96" t="s">
        <v>20</v>
      </c>
      <c r="K620" s="227" t="s">
        <v>3687</v>
      </c>
      <c r="L620" s="96" t="s">
        <v>12</v>
      </c>
      <c r="M620" s="127" t="s">
        <v>4654</v>
      </c>
      <c r="N620" s="96" t="s">
        <v>11</v>
      </c>
      <c r="O620" s="227" t="s">
        <v>2700</v>
      </c>
      <c r="P620" s="171"/>
      <c r="Q620" s="171"/>
      <c r="R620" s="171"/>
      <c r="S620" s="171"/>
      <c r="T620" s="171"/>
      <c r="U620" s="171"/>
      <c r="V620" s="171"/>
      <c r="W620" s="171"/>
      <c r="X620" s="171"/>
    </row>
    <row r="621" spans="2:24" ht="66" x14ac:dyDescent="0.3">
      <c r="B621" s="96">
        <f t="shared" si="9"/>
        <v>615</v>
      </c>
      <c r="C621" s="227" t="s">
        <v>3683</v>
      </c>
      <c r="D621" s="96" t="s">
        <v>4661</v>
      </c>
      <c r="E621" s="258" t="s">
        <v>4662</v>
      </c>
      <c r="F621" s="275" t="s">
        <v>4570</v>
      </c>
      <c r="G621" s="255">
        <v>8438456</v>
      </c>
      <c r="H621" s="255">
        <v>0</v>
      </c>
      <c r="I621" s="255">
        <f>+G621+H621</f>
        <v>8438456</v>
      </c>
      <c r="J621" s="96" t="s">
        <v>20</v>
      </c>
      <c r="K621" s="227" t="s">
        <v>3687</v>
      </c>
      <c r="L621" s="96" t="s">
        <v>12</v>
      </c>
      <c r="M621" s="127" t="s">
        <v>4663</v>
      </c>
      <c r="N621" s="96" t="s">
        <v>11</v>
      </c>
      <c r="O621" s="227" t="s">
        <v>2700</v>
      </c>
      <c r="P621" s="171"/>
      <c r="Q621" s="171"/>
      <c r="R621" s="171"/>
      <c r="S621" s="171"/>
      <c r="T621" s="171"/>
      <c r="U621" s="171"/>
      <c r="V621" s="171"/>
      <c r="W621" s="171"/>
      <c r="X621" s="171"/>
    </row>
    <row r="622" spans="2:24" ht="66" x14ac:dyDescent="0.3">
      <c r="B622" s="96">
        <f t="shared" si="9"/>
        <v>616</v>
      </c>
      <c r="C622" s="227" t="s">
        <v>3683</v>
      </c>
      <c r="D622" s="96" t="s">
        <v>4679</v>
      </c>
      <c r="E622" s="258" t="s">
        <v>4680</v>
      </c>
      <c r="F622" s="275" t="s">
        <v>4570</v>
      </c>
      <c r="G622" s="255">
        <v>10725116</v>
      </c>
      <c r="H622" s="255">
        <v>0</v>
      </c>
      <c r="I622" s="255">
        <f>+G622+H622</f>
        <v>10725116</v>
      </c>
      <c r="J622" s="96" t="s">
        <v>20</v>
      </c>
      <c r="K622" s="227" t="s">
        <v>3687</v>
      </c>
      <c r="L622" s="96" t="s">
        <v>12</v>
      </c>
      <c r="M622" s="127" t="s">
        <v>4681</v>
      </c>
      <c r="N622" s="96" t="s">
        <v>11</v>
      </c>
      <c r="O622" s="227" t="s">
        <v>2700</v>
      </c>
      <c r="P622" s="171"/>
      <c r="Q622" s="171"/>
      <c r="R622" s="171"/>
      <c r="S622" s="171"/>
      <c r="T622" s="171"/>
      <c r="U622" s="171"/>
      <c r="V622" s="171"/>
      <c r="W622" s="171"/>
      <c r="X622" s="171"/>
    </row>
    <row r="623" spans="2:24" ht="66" x14ac:dyDescent="0.3">
      <c r="B623" s="96">
        <f t="shared" si="9"/>
        <v>617</v>
      </c>
      <c r="C623" s="227" t="s">
        <v>3683</v>
      </c>
      <c r="D623" s="96" t="s">
        <v>4655</v>
      </c>
      <c r="E623" s="258" t="s">
        <v>4656</v>
      </c>
      <c r="F623" s="275" t="s">
        <v>4570</v>
      </c>
      <c r="G623" s="255">
        <v>8438456</v>
      </c>
      <c r="H623" s="255">
        <v>0</v>
      </c>
      <c r="I623" s="255">
        <f>+G623+H623</f>
        <v>8438456</v>
      </c>
      <c r="J623" s="96" t="s">
        <v>20</v>
      </c>
      <c r="K623" s="227" t="s">
        <v>3687</v>
      </c>
      <c r="L623" s="96" t="s">
        <v>12</v>
      </c>
      <c r="M623" s="127" t="s">
        <v>4657</v>
      </c>
      <c r="N623" s="96" t="s">
        <v>11</v>
      </c>
      <c r="O623" s="227" t="s">
        <v>2700</v>
      </c>
      <c r="P623" s="171"/>
      <c r="Q623" s="171"/>
      <c r="R623" s="171"/>
      <c r="S623" s="171"/>
      <c r="T623" s="171"/>
      <c r="U623" s="171"/>
      <c r="V623" s="171"/>
      <c r="W623" s="171"/>
      <c r="X623" s="171"/>
    </row>
    <row r="624" spans="2:24" ht="66" x14ac:dyDescent="0.3">
      <c r="B624" s="96">
        <f t="shared" si="9"/>
        <v>618</v>
      </c>
      <c r="C624" s="227" t="s">
        <v>3683</v>
      </c>
      <c r="D624" s="96" t="s">
        <v>4572</v>
      </c>
      <c r="E624" s="258" t="s">
        <v>4573</v>
      </c>
      <c r="F624" s="275" t="s">
        <v>4570</v>
      </c>
      <c r="G624" s="255">
        <v>10725116</v>
      </c>
      <c r="H624" s="255">
        <v>0</v>
      </c>
      <c r="I624" s="255">
        <f>+G624+H624</f>
        <v>10725116</v>
      </c>
      <c r="J624" s="96" t="s">
        <v>20</v>
      </c>
      <c r="K624" s="227" t="s">
        <v>3687</v>
      </c>
      <c r="L624" s="96" t="s">
        <v>12</v>
      </c>
      <c r="M624" s="127" t="s">
        <v>4574</v>
      </c>
      <c r="N624" s="96" t="s">
        <v>11</v>
      </c>
      <c r="O624" s="227" t="s">
        <v>2700</v>
      </c>
      <c r="P624" s="171"/>
      <c r="Q624" s="171"/>
      <c r="R624" s="171"/>
      <c r="S624" s="171"/>
      <c r="T624" s="171"/>
      <c r="U624" s="171"/>
      <c r="V624" s="171"/>
      <c r="W624" s="171"/>
      <c r="X624" s="171"/>
    </row>
    <row r="625" spans="2:24" ht="66" x14ac:dyDescent="0.3">
      <c r="B625" s="96">
        <f t="shared" si="9"/>
        <v>619</v>
      </c>
      <c r="C625" s="227" t="s">
        <v>3683</v>
      </c>
      <c r="D625" s="96" t="s">
        <v>4682</v>
      </c>
      <c r="E625" s="258" t="s">
        <v>4683</v>
      </c>
      <c r="F625" s="275" t="s">
        <v>4570</v>
      </c>
      <c r="G625" s="255">
        <v>10725116</v>
      </c>
      <c r="H625" s="255">
        <v>0</v>
      </c>
      <c r="I625" s="255">
        <f>+G625+H625</f>
        <v>10725116</v>
      </c>
      <c r="J625" s="96" t="s">
        <v>20</v>
      </c>
      <c r="K625" s="227" t="s">
        <v>3687</v>
      </c>
      <c r="L625" s="96" t="s">
        <v>12</v>
      </c>
      <c r="M625" s="127" t="s">
        <v>4684</v>
      </c>
      <c r="N625" s="96" t="s">
        <v>11</v>
      </c>
      <c r="O625" s="227" t="s">
        <v>2700</v>
      </c>
      <c r="P625" s="171"/>
      <c r="Q625" s="171"/>
      <c r="R625" s="171"/>
      <c r="S625" s="171"/>
      <c r="T625" s="171"/>
      <c r="U625" s="171"/>
      <c r="V625" s="171"/>
      <c r="W625" s="171"/>
      <c r="X625" s="171"/>
    </row>
    <row r="626" spans="2:24" ht="66" x14ac:dyDescent="0.3">
      <c r="B626" s="96">
        <f t="shared" si="9"/>
        <v>620</v>
      </c>
      <c r="C626" s="227" t="s">
        <v>3683</v>
      </c>
      <c r="D626" s="96" t="s">
        <v>4658</v>
      </c>
      <c r="E626" s="258" t="s">
        <v>4659</v>
      </c>
      <c r="F626" s="275" t="s">
        <v>4570</v>
      </c>
      <c r="G626" s="255">
        <v>10725116</v>
      </c>
      <c r="H626" s="255">
        <v>0</v>
      </c>
      <c r="I626" s="255">
        <f>+G626+H626</f>
        <v>10725116</v>
      </c>
      <c r="J626" s="96" t="s">
        <v>20</v>
      </c>
      <c r="K626" s="227" t="s">
        <v>3687</v>
      </c>
      <c r="L626" s="96" t="s">
        <v>12</v>
      </c>
      <c r="M626" s="127" t="s">
        <v>4660</v>
      </c>
      <c r="N626" s="96" t="s">
        <v>11</v>
      </c>
      <c r="O626" s="227" t="s">
        <v>2700</v>
      </c>
      <c r="P626" s="171"/>
      <c r="Q626" s="171"/>
      <c r="R626" s="171"/>
      <c r="S626" s="171"/>
      <c r="T626" s="171"/>
      <c r="U626" s="171"/>
      <c r="V626" s="171"/>
      <c r="W626" s="171"/>
      <c r="X626" s="171"/>
    </row>
    <row r="627" spans="2:24" ht="66" x14ac:dyDescent="0.3">
      <c r="B627" s="96">
        <f t="shared" si="9"/>
        <v>621</v>
      </c>
      <c r="C627" s="227" t="s">
        <v>3683</v>
      </c>
      <c r="D627" s="96" t="s">
        <v>4685</v>
      </c>
      <c r="E627" s="258" t="s">
        <v>4686</v>
      </c>
      <c r="F627" s="275" t="s">
        <v>4570</v>
      </c>
      <c r="G627" s="255">
        <v>10725116</v>
      </c>
      <c r="H627" s="255">
        <v>0</v>
      </c>
      <c r="I627" s="255">
        <f>+G627+H627</f>
        <v>10725116</v>
      </c>
      <c r="J627" s="96" t="s">
        <v>20</v>
      </c>
      <c r="K627" s="227" t="s">
        <v>3687</v>
      </c>
      <c r="L627" s="96" t="s">
        <v>12</v>
      </c>
      <c r="M627" s="127" t="s">
        <v>4687</v>
      </c>
      <c r="N627" s="96" t="s">
        <v>11</v>
      </c>
      <c r="O627" s="227" t="s">
        <v>2700</v>
      </c>
      <c r="P627" s="171"/>
      <c r="Q627" s="171"/>
      <c r="R627" s="171"/>
      <c r="S627" s="171"/>
      <c r="T627" s="171"/>
      <c r="U627" s="171"/>
      <c r="V627" s="171"/>
      <c r="W627" s="171"/>
      <c r="X627" s="171"/>
    </row>
    <row r="628" spans="2:24" ht="66" x14ac:dyDescent="0.3">
      <c r="B628" s="96">
        <f t="shared" si="9"/>
        <v>622</v>
      </c>
      <c r="C628" s="227" t="s">
        <v>3683</v>
      </c>
      <c r="D628" s="96" t="s">
        <v>4616</v>
      </c>
      <c r="E628" s="258" t="s">
        <v>4617</v>
      </c>
      <c r="F628" s="275" t="s">
        <v>4580</v>
      </c>
      <c r="G628" s="255">
        <v>15619752</v>
      </c>
      <c r="H628" s="255">
        <v>0</v>
      </c>
      <c r="I628" s="255">
        <f>+G628+H628</f>
        <v>15619752</v>
      </c>
      <c r="J628" s="96" t="s">
        <v>20</v>
      </c>
      <c r="K628" s="227" t="s">
        <v>3687</v>
      </c>
      <c r="L628" s="96" t="s">
        <v>12</v>
      </c>
      <c r="M628" s="127" t="s">
        <v>4618</v>
      </c>
      <c r="N628" s="96" t="s">
        <v>11</v>
      </c>
      <c r="O628" s="227" t="s">
        <v>2700</v>
      </c>
      <c r="P628" s="171"/>
      <c r="Q628" s="171"/>
      <c r="R628" s="171"/>
      <c r="S628" s="171"/>
      <c r="T628" s="171"/>
      <c r="U628" s="171"/>
      <c r="V628" s="171"/>
      <c r="W628" s="171"/>
      <c r="X628" s="171"/>
    </row>
    <row r="629" spans="2:24" ht="66" x14ac:dyDescent="0.3">
      <c r="B629" s="96">
        <f t="shared" si="9"/>
        <v>623</v>
      </c>
      <c r="C629" s="227" t="s">
        <v>3683</v>
      </c>
      <c r="D629" s="96" t="s">
        <v>4782</v>
      </c>
      <c r="E629" s="258" t="s">
        <v>4783</v>
      </c>
      <c r="F629" s="275" t="s">
        <v>3804</v>
      </c>
      <c r="G629" s="255">
        <v>10010413</v>
      </c>
      <c r="H629" s="255">
        <v>14300590</v>
      </c>
      <c r="I629" s="255">
        <f>+G629+H629</f>
        <v>24311003</v>
      </c>
      <c r="J629" s="96" t="s">
        <v>20</v>
      </c>
      <c r="K629" s="227" t="s">
        <v>3687</v>
      </c>
      <c r="L629" s="96" t="s">
        <v>12</v>
      </c>
      <c r="M629" s="127" t="s">
        <v>4784</v>
      </c>
      <c r="N629" s="96" t="s">
        <v>11</v>
      </c>
      <c r="O629" s="227" t="s">
        <v>2700</v>
      </c>
      <c r="P629" s="171"/>
      <c r="Q629" s="171"/>
      <c r="R629" s="171"/>
      <c r="S629" s="171"/>
      <c r="T629" s="171"/>
      <c r="U629" s="171"/>
      <c r="V629" s="171"/>
      <c r="W629" s="171"/>
      <c r="X629" s="171"/>
    </row>
    <row r="630" spans="2:24" ht="250.8" x14ac:dyDescent="0.3">
      <c r="B630" s="96">
        <f t="shared" si="9"/>
        <v>624</v>
      </c>
      <c r="C630" s="227" t="s">
        <v>3683</v>
      </c>
      <c r="D630" s="96" t="s">
        <v>4729</v>
      </c>
      <c r="E630" s="258" t="s">
        <v>4730</v>
      </c>
      <c r="F630" s="275" t="s">
        <v>4731</v>
      </c>
      <c r="G630" s="255">
        <v>11440476</v>
      </c>
      <c r="H630" s="255">
        <v>14300595</v>
      </c>
      <c r="I630" s="255">
        <f>+G630+H630</f>
        <v>25741071</v>
      </c>
      <c r="J630" s="96" t="s">
        <v>20</v>
      </c>
      <c r="K630" s="227" t="s">
        <v>3687</v>
      </c>
      <c r="L630" s="96" t="s">
        <v>12</v>
      </c>
      <c r="M630" s="127" t="s">
        <v>4732</v>
      </c>
      <c r="N630" s="96" t="s">
        <v>11</v>
      </c>
      <c r="O630" s="227" t="s">
        <v>2700</v>
      </c>
      <c r="P630" s="171"/>
      <c r="Q630" s="171"/>
      <c r="R630" s="171"/>
      <c r="S630" s="171"/>
      <c r="T630" s="171"/>
      <c r="U630" s="171"/>
      <c r="V630" s="171"/>
      <c r="W630" s="171"/>
      <c r="X630" s="171"/>
    </row>
    <row r="631" spans="2:24" ht="66" x14ac:dyDescent="0.3">
      <c r="B631" s="96">
        <f t="shared" si="9"/>
        <v>625</v>
      </c>
      <c r="C631" s="227" t="s">
        <v>3683</v>
      </c>
      <c r="D631" s="96" t="s">
        <v>4733</v>
      </c>
      <c r="E631" s="258" t="s">
        <v>4734</v>
      </c>
      <c r="F631" s="275" t="s">
        <v>4735</v>
      </c>
      <c r="G631" s="255">
        <v>22000000</v>
      </c>
      <c r="H631" s="255">
        <v>33000000</v>
      </c>
      <c r="I631" s="255">
        <f>+G631+H631</f>
        <v>55000000</v>
      </c>
      <c r="J631" s="96" t="s">
        <v>20</v>
      </c>
      <c r="K631" s="227" t="s">
        <v>3687</v>
      </c>
      <c r="L631" s="96" t="s">
        <v>12</v>
      </c>
      <c r="M631" s="127" t="s">
        <v>4736</v>
      </c>
      <c r="N631" s="96" t="s">
        <v>11</v>
      </c>
      <c r="O631" s="227" t="s">
        <v>2700</v>
      </c>
      <c r="P631" s="171"/>
      <c r="Q631" s="171"/>
      <c r="R631" s="171"/>
      <c r="S631" s="171"/>
      <c r="T631" s="171"/>
      <c r="U631" s="171"/>
      <c r="V631" s="171"/>
      <c r="W631" s="171"/>
      <c r="X631" s="171"/>
    </row>
    <row r="632" spans="2:24" ht="145.19999999999999" x14ac:dyDescent="0.3">
      <c r="B632" s="96">
        <f t="shared" si="9"/>
        <v>626</v>
      </c>
      <c r="C632" s="227" t="s">
        <v>3683</v>
      </c>
      <c r="D632" s="96" t="s">
        <v>4745</v>
      </c>
      <c r="E632" s="258" t="s">
        <v>4746</v>
      </c>
      <c r="F632" s="275" t="s">
        <v>4747</v>
      </c>
      <c r="G632" s="255">
        <v>10725116</v>
      </c>
      <c r="H632" s="255">
        <v>13406395</v>
      </c>
      <c r="I632" s="255">
        <f>+G632+H632</f>
        <v>24131511</v>
      </c>
      <c r="J632" s="96" t="s">
        <v>20</v>
      </c>
      <c r="K632" s="227" t="s">
        <v>3687</v>
      </c>
      <c r="L632" s="96" t="s">
        <v>12</v>
      </c>
      <c r="M632" s="127" t="s">
        <v>4748</v>
      </c>
      <c r="N632" s="96" t="s">
        <v>11</v>
      </c>
      <c r="O632" s="227" t="s">
        <v>2700</v>
      </c>
      <c r="P632" s="171"/>
      <c r="Q632" s="171"/>
      <c r="R632" s="171"/>
      <c r="S632" s="171"/>
      <c r="T632" s="171"/>
      <c r="U632" s="171"/>
      <c r="V632" s="171"/>
      <c r="W632" s="171"/>
      <c r="X632" s="171"/>
    </row>
    <row r="633" spans="2:24" ht="66" x14ac:dyDescent="0.3">
      <c r="B633" s="96">
        <f t="shared" si="9"/>
        <v>627</v>
      </c>
      <c r="C633" s="227" t="s">
        <v>3683</v>
      </c>
      <c r="D633" s="96" t="s">
        <v>4696</v>
      </c>
      <c r="E633" s="258" t="s">
        <v>4697</v>
      </c>
      <c r="F633" s="275" t="s">
        <v>4698</v>
      </c>
      <c r="G633" s="255">
        <v>12684088</v>
      </c>
      <c r="H633" s="255">
        <v>19026132</v>
      </c>
      <c r="I633" s="255">
        <f>+G633+H633</f>
        <v>31710220</v>
      </c>
      <c r="J633" s="96" t="s">
        <v>20</v>
      </c>
      <c r="K633" s="227" t="s">
        <v>3687</v>
      </c>
      <c r="L633" s="96" t="s">
        <v>12</v>
      </c>
      <c r="M633" s="127" t="s">
        <v>4699</v>
      </c>
      <c r="N633" s="96" t="s">
        <v>11</v>
      </c>
      <c r="O633" s="227" t="s">
        <v>2700</v>
      </c>
      <c r="P633" s="171"/>
      <c r="Q633" s="171"/>
      <c r="R633" s="171"/>
      <c r="S633" s="171"/>
      <c r="T633" s="171"/>
      <c r="U633" s="171"/>
      <c r="V633" s="171"/>
      <c r="W633" s="171"/>
      <c r="X633" s="171"/>
    </row>
    <row r="634" spans="2:24" ht="66" x14ac:dyDescent="0.3">
      <c r="B634" s="96">
        <f t="shared" si="9"/>
        <v>628</v>
      </c>
      <c r="C634" s="227" t="s">
        <v>3683</v>
      </c>
      <c r="D634" s="96" t="s">
        <v>4778</v>
      </c>
      <c r="E634" s="258" t="s">
        <v>4779</v>
      </c>
      <c r="F634" s="275" t="s">
        <v>4780</v>
      </c>
      <c r="G634" s="255">
        <v>10325000</v>
      </c>
      <c r="H634" s="255">
        <v>17700000</v>
      </c>
      <c r="I634" s="255">
        <f>+G634+H634</f>
        <v>28025000</v>
      </c>
      <c r="J634" s="96" t="s">
        <v>20</v>
      </c>
      <c r="K634" s="227" t="s">
        <v>3687</v>
      </c>
      <c r="L634" s="96" t="s">
        <v>12</v>
      </c>
      <c r="M634" s="127" t="s">
        <v>4781</v>
      </c>
      <c r="N634" s="96" t="s">
        <v>11</v>
      </c>
      <c r="O634" s="227" t="s">
        <v>2700</v>
      </c>
      <c r="P634" s="171"/>
      <c r="Q634" s="171"/>
      <c r="R634" s="171"/>
      <c r="S634" s="171"/>
      <c r="T634" s="171"/>
      <c r="U634" s="171"/>
      <c r="V634" s="171"/>
      <c r="W634" s="171"/>
      <c r="X634" s="171"/>
    </row>
    <row r="635" spans="2:24" ht="66" x14ac:dyDescent="0.3">
      <c r="B635" s="96">
        <f t="shared" si="9"/>
        <v>629</v>
      </c>
      <c r="C635" s="227" t="s">
        <v>3683</v>
      </c>
      <c r="D635" s="96" t="s">
        <v>4718</v>
      </c>
      <c r="E635" s="258" t="s">
        <v>4719</v>
      </c>
      <c r="F635" s="275" t="s">
        <v>4720</v>
      </c>
      <c r="G635" s="255">
        <v>8438456</v>
      </c>
      <c r="H635" s="255">
        <v>12657684</v>
      </c>
      <c r="I635" s="255">
        <f>+G635+H635</f>
        <v>21096140</v>
      </c>
      <c r="J635" s="96" t="s">
        <v>20</v>
      </c>
      <c r="K635" s="227" t="s">
        <v>3687</v>
      </c>
      <c r="L635" s="96" t="s">
        <v>12</v>
      </c>
      <c r="M635" s="127" t="s">
        <v>4721</v>
      </c>
      <c r="N635" s="96" t="s">
        <v>11</v>
      </c>
      <c r="O635" s="227" t="s">
        <v>2700</v>
      </c>
      <c r="P635" s="171"/>
      <c r="Q635" s="171"/>
      <c r="R635" s="171"/>
      <c r="S635" s="171"/>
      <c r="T635" s="171"/>
      <c r="U635" s="171"/>
      <c r="V635" s="171"/>
      <c r="W635" s="171"/>
      <c r="X635" s="171"/>
    </row>
    <row r="636" spans="2:24" ht="66" x14ac:dyDescent="0.3">
      <c r="B636" s="96">
        <f t="shared" si="9"/>
        <v>630</v>
      </c>
      <c r="C636" s="227" t="s">
        <v>3683</v>
      </c>
      <c r="D636" s="96" t="s">
        <v>4737</v>
      </c>
      <c r="E636" s="258" t="s">
        <v>4738</v>
      </c>
      <c r="F636" s="275" t="s">
        <v>4739</v>
      </c>
      <c r="G636" s="255">
        <v>12177096</v>
      </c>
      <c r="H636" s="255">
        <v>0</v>
      </c>
      <c r="I636" s="255">
        <f>+G636+H636</f>
        <v>12177096</v>
      </c>
      <c r="J636" s="96" t="s">
        <v>20</v>
      </c>
      <c r="K636" s="227" t="s">
        <v>3687</v>
      </c>
      <c r="L636" s="96" t="s">
        <v>12</v>
      </c>
      <c r="M636" s="127" t="s">
        <v>4740</v>
      </c>
      <c r="N636" s="96" t="s">
        <v>11</v>
      </c>
      <c r="O636" s="227" t="s">
        <v>2700</v>
      </c>
      <c r="P636" s="171"/>
      <c r="Q636" s="171"/>
      <c r="R636" s="171"/>
      <c r="S636" s="171"/>
      <c r="T636" s="171"/>
      <c r="U636" s="171"/>
      <c r="V636" s="171"/>
      <c r="W636" s="171"/>
      <c r="X636" s="171"/>
    </row>
    <row r="637" spans="2:24" ht="66" x14ac:dyDescent="0.3">
      <c r="B637" s="96">
        <f t="shared" si="9"/>
        <v>631</v>
      </c>
      <c r="C637" s="227" t="s">
        <v>3683</v>
      </c>
      <c r="D637" s="96" t="s">
        <v>4753</v>
      </c>
      <c r="E637" s="258" t="s">
        <v>4754</v>
      </c>
      <c r="F637" s="275" t="s">
        <v>4755</v>
      </c>
      <c r="G637" s="255">
        <v>12684088</v>
      </c>
      <c r="H637" s="255">
        <v>19026132</v>
      </c>
      <c r="I637" s="255">
        <f>+G637+H637</f>
        <v>31710220</v>
      </c>
      <c r="J637" s="96" t="s">
        <v>20</v>
      </c>
      <c r="K637" s="227" t="s">
        <v>3687</v>
      </c>
      <c r="L637" s="96" t="s">
        <v>12</v>
      </c>
      <c r="M637" s="127" t="s">
        <v>4756</v>
      </c>
      <c r="N637" s="96" t="s">
        <v>11</v>
      </c>
      <c r="O637" s="227" t="s">
        <v>2700</v>
      </c>
      <c r="P637" s="171"/>
      <c r="Q637" s="171"/>
      <c r="R637" s="171"/>
      <c r="S637" s="171"/>
      <c r="T637" s="171"/>
      <c r="U637" s="171"/>
      <c r="V637" s="171"/>
      <c r="W637" s="171"/>
      <c r="X637" s="171"/>
    </row>
    <row r="638" spans="2:24" ht="79.2" x14ac:dyDescent="0.3">
      <c r="B638" s="96">
        <f t="shared" si="9"/>
        <v>632</v>
      </c>
      <c r="C638" s="227" t="s">
        <v>3683</v>
      </c>
      <c r="D638" s="96" t="s">
        <v>4714</v>
      </c>
      <c r="E638" s="258" t="s">
        <v>4715</v>
      </c>
      <c r="F638" s="275" t="s">
        <v>4716</v>
      </c>
      <c r="G638" s="255">
        <v>12177096</v>
      </c>
      <c r="H638" s="255">
        <v>18265644</v>
      </c>
      <c r="I638" s="255">
        <f>+G638+H638</f>
        <v>30442740</v>
      </c>
      <c r="J638" s="96" t="s">
        <v>20</v>
      </c>
      <c r="K638" s="227" t="s">
        <v>3687</v>
      </c>
      <c r="L638" s="96" t="s">
        <v>12</v>
      </c>
      <c r="M638" s="127" t="s">
        <v>4717</v>
      </c>
      <c r="N638" s="96" t="s">
        <v>11</v>
      </c>
      <c r="O638" s="227" t="s">
        <v>2700</v>
      </c>
      <c r="P638" s="171"/>
      <c r="Q638" s="171"/>
      <c r="R638" s="171"/>
      <c r="S638" s="171"/>
      <c r="T638" s="171"/>
      <c r="U638" s="171"/>
      <c r="V638" s="171"/>
      <c r="W638" s="171"/>
      <c r="X638" s="171"/>
    </row>
    <row r="639" spans="2:24" ht="66" x14ac:dyDescent="0.3">
      <c r="B639" s="96">
        <f t="shared" si="9"/>
        <v>633</v>
      </c>
      <c r="C639" s="227" t="s">
        <v>3683</v>
      </c>
      <c r="D639" s="96" t="s">
        <v>4688</v>
      </c>
      <c r="E639" s="258" t="s">
        <v>4689</v>
      </c>
      <c r="F639" s="275" t="s">
        <v>4690</v>
      </c>
      <c r="G639" s="255">
        <v>8436000</v>
      </c>
      <c r="H639" s="255">
        <v>0</v>
      </c>
      <c r="I639" s="255">
        <f>+G639+H639</f>
        <v>8436000</v>
      </c>
      <c r="J639" s="96" t="s">
        <v>20</v>
      </c>
      <c r="K639" s="227" t="s">
        <v>3687</v>
      </c>
      <c r="L639" s="96" t="s">
        <v>12</v>
      </c>
      <c r="M639" s="127" t="s">
        <v>4691</v>
      </c>
      <c r="N639" s="96" t="s">
        <v>11</v>
      </c>
      <c r="O639" s="227" t="s">
        <v>2700</v>
      </c>
      <c r="P639" s="171"/>
      <c r="Q639" s="171"/>
      <c r="R639" s="171"/>
      <c r="S639" s="171"/>
      <c r="T639" s="171"/>
      <c r="U639" s="171"/>
      <c r="V639" s="171"/>
      <c r="W639" s="171"/>
      <c r="X639" s="171"/>
    </row>
    <row r="640" spans="2:24" ht="79.2" x14ac:dyDescent="0.3">
      <c r="B640" s="96">
        <f t="shared" si="9"/>
        <v>634</v>
      </c>
      <c r="C640" s="227" t="s">
        <v>3683</v>
      </c>
      <c r="D640" s="96" t="s">
        <v>4726</v>
      </c>
      <c r="E640" s="258" t="s">
        <v>4727</v>
      </c>
      <c r="F640" s="275" t="s">
        <v>4716</v>
      </c>
      <c r="G640" s="255">
        <v>14000000</v>
      </c>
      <c r="H640" s="255">
        <v>21000000</v>
      </c>
      <c r="I640" s="255">
        <f>+G640+H640</f>
        <v>35000000</v>
      </c>
      <c r="J640" s="96" t="s">
        <v>20</v>
      </c>
      <c r="K640" s="227" t="s">
        <v>3687</v>
      </c>
      <c r="L640" s="96" t="s">
        <v>12</v>
      </c>
      <c r="M640" s="127" t="s">
        <v>4728</v>
      </c>
      <c r="N640" s="96" t="s">
        <v>11</v>
      </c>
      <c r="O640" s="227" t="s">
        <v>2700</v>
      </c>
      <c r="P640" s="171"/>
      <c r="Q640" s="171"/>
      <c r="R640" s="171"/>
      <c r="S640" s="171"/>
      <c r="T640" s="171"/>
      <c r="U640" s="171"/>
      <c r="V640" s="171"/>
      <c r="W640" s="171"/>
      <c r="X640" s="171"/>
    </row>
    <row r="641" spans="2:24" ht="92.4" x14ac:dyDescent="0.3">
      <c r="B641" s="96">
        <f t="shared" si="9"/>
        <v>635</v>
      </c>
      <c r="C641" s="227" t="s">
        <v>3683</v>
      </c>
      <c r="D641" s="96" t="s">
        <v>4722</v>
      </c>
      <c r="E641" s="258" t="s">
        <v>4723</v>
      </c>
      <c r="F641" s="275" t="s">
        <v>4724</v>
      </c>
      <c r="G641" s="255">
        <v>12176000</v>
      </c>
      <c r="H641" s="255">
        <v>15220000</v>
      </c>
      <c r="I641" s="255">
        <f>+G641+H641</f>
        <v>27396000</v>
      </c>
      <c r="J641" s="96" t="s">
        <v>20</v>
      </c>
      <c r="K641" s="227" t="s">
        <v>3687</v>
      </c>
      <c r="L641" s="96" t="s">
        <v>12</v>
      </c>
      <c r="M641" s="127" t="s">
        <v>4725</v>
      </c>
      <c r="N641" s="96" t="s">
        <v>11</v>
      </c>
      <c r="O641" s="227" t="s">
        <v>2700</v>
      </c>
      <c r="P641" s="171"/>
      <c r="Q641" s="171"/>
      <c r="R641" s="171"/>
      <c r="S641" s="171"/>
      <c r="T641" s="171"/>
      <c r="U641" s="171"/>
      <c r="V641" s="171"/>
      <c r="W641" s="171"/>
      <c r="X641" s="171"/>
    </row>
    <row r="642" spans="2:24" ht="66" x14ac:dyDescent="0.3">
      <c r="B642" s="96">
        <f t="shared" si="9"/>
        <v>636</v>
      </c>
      <c r="C642" s="227" t="s">
        <v>3683</v>
      </c>
      <c r="D642" s="96" t="s">
        <v>4855</v>
      </c>
      <c r="E642" s="258" t="s">
        <v>4856</v>
      </c>
      <c r="F642" s="275" t="s">
        <v>4857</v>
      </c>
      <c r="G642" s="255">
        <v>4756533</v>
      </c>
      <c r="H642" s="255">
        <v>19026132</v>
      </c>
      <c r="I642" s="255">
        <f>+G642+H642</f>
        <v>23782665</v>
      </c>
      <c r="J642" s="96" t="s">
        <v>20</v>
      </c>
      <c r="K642" s="227" t="s">
        <v>4858</v>
      </c>
      <c r="L642" s="96" t="s">
        <v>12</v>
      </c>
      <c r="M642" s="127" t="s">
        <v>4859</v>
      </c>
      <c r="N642" s="96" t="s">
        <v>11</v>
      </c>
      <c r="O642" s="227" t="s">
        <v>2700</v>
      </c>
      <c r="P642" s="171"/>
      <c r="Q642" s="171"/>
      <c r="R642" s="171"/>
      <c r="S642" s="171"/>
      <c r="T642" s="171"/>
      <c r="U642" s="171"/>
      <c r="V642" s="171"/>
      <c r="W642" s="171"/>
      <c r="X642" s="171"/>
    </row>
    <row r="643" spans="2:24" ht="66" x14ac:dyDescent="0.3">
      <c r="B643" s="96">
        <f t="shared" si="9"/>
        <v>637</v>
      </c>
      <c r="C643" s="227" t="s">
        <v>3683</v>
      </c>
      <c r="D643" s="96" t="s">
        <v>4771</v>
      </c>
      <c r="E643" s="258" t="s">
        <v>4772</v>
      </c>
      <c r="F643" s="275" t="s">
        <v>4769</v>
      </c>
      <c r="G643" s="255">
        <v>8329811</v>
      </c>
      <c r="H643" s="255">
        <v>14279676</v>
      </c>
      <c r="I643" s="255">
        <f>+G643+H643</f>
        <v>22609487</v>
      </c>
      <c r="J643" s="96" t="s">
        <v>20</v>
      </c>
      <c r="K643" s="227" t="s">
        <v>3687</v>
      </c>
      <c r="L643" s="96" t="s">
        <v>12</v>
      </c>
      <c r="M643" s="127" t="s">
        <v>4773</v>
      </c>
      <c r="N643" s="96" t="s">
        <v>11</v>
      </c>
      <c r="O643" s="227" t="s">
        <v>2700</v>
      </c>
      <c r="P643" s="171"/>
      <c r="Q643" s="171"/>
      <c r="R643" s="171"/>
      <c r="S643" s="171"/>
      <c r="T643" s="171"/>
      <c r="U643" s="171"/>
      <c r="V643" s="171"/>
      <c r="W643" s="171"/>
      <c r="X643" s="171"/>
    </row>
    <row r="644" spans="2:24" ht="66" x14ac:dyDescent="0.3">
      <c r="B644" s="96">
        <f t="shared" si="9"/>
        <v>638</v>
      </c>
      <c r="C644" s="227" t="s">
        <v>3683</v>
      </c>
      <c r="D644" s="96" t="s">
        <v>4764</v>
      </c>
      <c r="E644" s="258" t="s">
        <v>4765</v>
      </c>
      <c r="F644" s="275" t="s">
        <v>3984</v>
      </c>
      <c r="G644" s="255">
        <v>7383649</v>
      </c>
      <c r="H644" s="255">
        <v>12657684</v>
      </c>
      <c r="I644" s="255">
        <f>+G644+H644</f>
        <v>20041333</v>
      </c>
      <c r="J644" s="96" t="s">
        <v>20</v>
      </c>
      <c r="K644" s="227" t="s">
        <v>3687</v>
      </c>
      <c r="L644" s="96" t="s">
        <v>12</v>
      </c>
      <c r="M644" s="127" t="s">
        <v>4766</v>
      </c>
      <c r="N644" s="96" t="s">
        <v>11</v>
      </c>
      <c r="O644" s="227" t="s">
        <v>2700</v>
      </c>
      <c r="P644" s="171"/>
      <c r="Q644" s="171"/>
      <c r="R644" s="171"/>
      <c r="S644" s="171"/>
      <c r="T644" s="171"/>
      <c r="U644" s="171"/>
      <c r="V644" s="171"/>
      <c r="W644" s="171"/>
      <c r="X644" s="171"/>
    </row>
    <row r="645" spans="2:24" ht="66" x14ac:dyDescent="0.3">
      <c r="B645" s="96">
        <f t="shared" si="9"/>
        <v>639</v>
      </c>
      <c r="C645" s="227" t="s">
        <v>3683</v>
      </c>
      <c r="D645" s="96" t="s">
        <v>4760</v>
      </c>
      <c r="E645" s="258" t="s">
        <v>4761</v>
      </c>
      <c r="F645" s="275" t="s">
        <v>4762</v>
      </c>
      <c r="G645" s="255">
        <v>7383649</v>
      </c>
      <c r="H645" s="255">
        <v>12657684</v>
      </c>
      <c r="I645" s="255">
        <f>+G645+H645</f>
        <v>20041333</v>
      </c>
      <c r="J645" s="96" t="s">
        <v>20</v>
      </c>
      <c r="K645" s="227" t="s">
        <v>3687</v>
      </c>
      <c r="L645" s="96" t="s">
        <v>12</v>
      </c>
      <c r="M645" s="127" t="s">
        <v>4763</v>
      </c>
      <c r="N645" s="96" t="s">
        <v>11</v>
      </c>
      <c r="O645" s="227" t="s">
        <v>2700</v>
      </c>
      <c r="P645" s="171"/>
      <c r="Q645" s="171"/>
      <c r="R645" s="171"/>
      <c r="S645" s="171"/>
      <c r="T645" s="171"/>
      <c r="U645" s="171"/>
      <c r="V645" s="171"/>
      <c r="W645" s="171"/>
      <c r="X645" s="171"/>
    </row>
    <row r="646" spans="2:24" ht="66" x14ac:dyDescent="0.3">
      <c r="B646" s="96">
        <f t="shared" si="9"/>
        <v>640</v>
      </c>
      <c r="C646" s="227" t="s">
        <v>3683</v>
      </c>
      <c r="D646" s="96" t="s">
        <v>4767</v>
      </c>
      <c r="E646" s="258" t="s">
        <v>4768</v>
      </c>
      <c r="F646" s="275" t="s">
        <v>4769</v>
      </c>
      <c r="G646" s="255">
        <v>8329811</v>
      </c>
      <c r="H646" s="255">
        <v>14279676</v>
      </c>
      <c r="I646" s="255">
        <f>+G646+H646</f>
        <v>22609487</v>
      </c>
      <c r="J646" s="96" t="s">
        <v>20</v>
      </c>
      <c r="K646" s="227" t="s">
        <v>3687</v>
      </c>
      <c r="L646" s="96" t="s">
        <v>12</v>
      </c>
      <c r="M646" s="127" t="s">
        <v>4770</v>
      </c>
      <c r="N646" s="96" t="s">
        <v>11</v>
      </c>
      <c r="O646" s="227" t="s">
        <v>2700</v>
      </c>
      <c r="P646" s="171"/>
      <c r="Q646" s="171"/>
      <c r="R646" s="171"/>
      <c r="S646" s="171"/>
      <c r="T646" s="171"/>
      <c r="U646" s="171"/>
      <c r="V646" s="171"/>
      <c r="W646" s="171"/>
      <c r="X646" s="171"/>
    </row>
    <row r="647" spans="2:24" ht="66" x14ac:dyDescent="0.3">
      <c r="B647" s="96">
        <f t="shared" si="9"/>
        <v>641</v>
      </c>
      <c r="C647" s="227" t="s">
        <v>3683</v>
      </c>
      <c r="D647" s="96" t="s">
        <v>4757</v>
      </c>
      <c r="E647" s="258" t="s">
        <v>4758</v>
      </c>
      <c r="F647" s="275" t="s">
        <v>4759</v>
      </c>
      <c r="G647" s="255">
        <v>11098575.529099999</v>
      </c>
      <c r="H647" s="255">
        <v>0</v>
      </c>
      <c r="I647" s="255">
        <f>+G647+H647</f>
        <v>11098575.529099999</v>
      </c>
      <c r="J647" s="96" t="s">
        <v>20</v>
      </c>
      <c r="K647" s="227" t="s">
        <v>3687</v>
      </c>
      <c r="L647" s="96" t="s">
        <v>12</v>
      </c>
      <c r="M647" s="127" t="s">
        <v>3455</v>
      </c>
      <c r="N647" s="96" t="s">
        <v>11</v>
      </c>
      <c r="O647" s="227" t="s">
        <v>2700</v>
      </c>
      <c r="P647" s="171"/>
      <c r="Q647" s="171"/>
      <c r="R647" s="171"/>
      <c r="S647" s="171"/>
      <c r="T647" s="171"/>
      <c r="U647" s="171"/>
      <c r="V647" s="171"/>
      <c r="W647" s="171"/>
      <c r="X647" s="171"/>
    </row>
    <row r="648" spans="2:24" ht="79.2" x14ac:dyDescent="0.3">
      <c r="B648" s="96">
        <f t="shared" si="9"/>
        <v>642</v>
      </c>
      <c r="C648" s="227" t="s">
        <v>3683</v>
      </c>
      <c r="D648" s="96" t="s">
        <v>4774</v>
      </c>
      <c r="E648" s="258" t="s">
        <v>4775</v>
      </c>
      <c r="F648" s="275" t="s">
        <v>4776</v>
      </c>
      <c r="G648" s="255">
        <v>9800000</v>
      </c>
      <c r="H648" s="255">
        <v>14000000</v>
      </c>
      <c r="I648" s="255">
        <f>+G648+H648</f>
        <v>23800000</v>
      </c>
      <c r="J648" s="96" t="s">
        <v>20</v>
      </c>
      <c r="K648" s="227" t="s">
        <v>3687</v>
      </c>
      <c r="L648" s="96" t="s">
        <v>12</v>
      </c>
      <c r="M648" s="127" t="s">
        <v>4777</v>
      </c>
      <c r="N648" s="96" t="s">
        <v>11</v>
      </c>
      <c r="O648" s="227" t="s">
        <v>2700</v>
      </c>
      <c r="P648" s="171"/>
      <c r="Q648" s="171"/>
      <c r="R648" s="171"/>
      <c r="S648" s="171"/>
      <c r="T648" s="171"/>
      <c r="U648" s="171"/>
      <c r="V648" s="171"/>
      <c r="W648" s="171"/>
      <c r="X648" s="171"/>
    </row>
    <row r="649" spans="2:24" ht="105.6" x14ac:dyDescent="0.3">
      <c r="B649" s="96">
        <f t="shared" ref="B649:B712" si="10">+B648+1</f>
        <v>643</v>
      </c>
      <c r="C649" s="227" t="s">
        <v>3683</v>
      </c>
      <c r="D649" s="96" t="s">
        <v>4797</v>
      </c>
      <c r="E649" s="258" t="s">
        <v>4798</v>
      </c>
      <c r="F649" s="275" t="s">
        <v>4799</v>
      </c>
      <c r="G649" s="255">
        <v>11550000</v>
      </c>
      <c r="H649" s="255">
        <v>19800000</v>
      </c>
      <c r="I649" s="255">
        <f>+G649+H649</f>
        <v>31350000</v>
      </c>
      <c r="J649" s="96" t="s">
        <v>20</v>
      </c>
      <c r="K649" s="227" t="s">
        <v>3687</v>
      </c>
      <c r="L649" s="96" t="s">
        <v>12</v>
      </c>
      <c r="M649" s="127" t="s">
        <v>4800</v>
      </c>
      <c r="N649" s="96" t="s">
        <v>11</v>
      </c>
      <c r="O649" s="227" t="s">
        <v>2700</v>
      </c>
      <c r="P649" s="171"/>
      <c r="Q649" s="171"/>
      <c r="R649" s="171"/>
      <c r="S649" s="171"/>
      <c r="T649" s="171"/>
      <c r="U649" s="171"/>
      <c r="V649" s="171"/>
      <c r="W649" s="171"/>
      <c r="X649" s="171"/>
    </row>
    <row r="650" spans="2:24" ht="105.6" x14ac:dyDescent="0.3">
      <c r="B650" s="96">
        <f t="shared" si="10"/>
        <v>644</v>
      </c>
      <c r="C650" s="227" t="s">
        <v>3683</v>
      </c>
      <c r="D650" s="96" t="s">
        <v>4808</v>
      </c>
      <c r="E650" s="258" t="s">
        <v>4809</v>
      </c>
      <c r="F650" s="275" t="s">
        <v>4810</v>
      </c>
      <c r="G650" s="255">
        <v>12944827</v>
      </c>
      <c r="H650" s="255">
        <v>0</v>
      </c>
      <c r="I650" s="255">
        <f>+G650+H650</f>
        <v>12944827</v>
      </c>
      <c r="J650" s="96" t="s">
        <v>20</v>
      </c>
      <c r="K650" s="227" t="s">
        <v>3687</v>
      </c>
      <c r="L650" s="96" t="s">
        <v>12</v>
      </c>
      <c r="M650" s="127" t="s">
        <v>4811</v>
      </c>
      <c r="N650" s="96" t="s">
        <v>11</v>
      </c>
      <c r="O650" s="227" t="s">
        <v>2700</v>
      </c>
      <c r="P650" s="171"/>
      <c r="Q650" s="171"/>
      <c r="R650" s="171"/>
      <c r="S650" s="171"/>
      <c r="T650" s="171"/>
      <c r="U650" s="171"/>
      <c r="V650" s="171"/>
      <c r="W650" s="171"/>
      <c r="X650" s="171"/>
    </row>
    <row r="651" spans="2:24" ht="92.4" x14ac:dyDescent="0.3">
      <c r="B651" s="96">
        <f t="shared" si="10"/>
        <v>645</v>
      </c>
      <c r="C651" s="227" t="s">
        <v>3683</v>
      </c>
      <c r="D651" s="96" t="s">
        <v>4804</v>
      </c>
      <c r="E651" s="258" t="s">
        <v>4805</v>
      </c>
      <c r="F651" s="275" t="s">
        <v>4806</v>
      </c>
      <c r="G651" s="255">
        <v>10010417</v>
      </c>
      <c r="H651" s="255">
        <v>17160714</v>
      </c>
      <c r="I651" s="255">
        <f>+G651+H651</f>
        <v>27171131</v>
      </c>
      <c r="J651" s="96" t="s">
        <v>20</v>
      </c>
      <c r="K651" s="227" t="s">
        <v>3687</v>
      </c>
      <c r="L651" s="96" t="s">
        <v>12</v>
      </c>
      <c r="M651" s="127" t="s">
        <v>4807</v>
      </c>
      <c r="N651" s="96" t="s">
        <v>11</v>
      </c>
      <c r="O651" s="227" t="s">
        <v>2700</v>
      </c>
      <c r="P651" s="171"/>
      <c r="Q651" s="171"/>
      <c r="R651" s="171"/>
      <c r="S651" s="171"/>
      <c r="T651" s="171"/>
      <c r="U651" s="171"/>
      <c r="V651" s="171"/>
      <c r="W651" s="171"/>
      <c r="X651" s="171"/>
    </row>
    <row r="652" spans="2:24" ht="118.8" x14ac:dyDescent="0.3">
      <c r="B652" s="96">
        <f t="shared" si="10"/>
        <v>646</v>
      </c>
      <c r="C652" s="227" t="s">
        <v>3683</v>
      </c>
      <c r="D652" s="96" t="s">
        <v>4793</v>
      </c>
      <c r="E652" s="258" t="s">
        <v>4794</v>
      </c>
      <c r="F652" s="275" t="s">
        <v>4795</v>
      </c>
      <c r="G652" s="255">
        <v>16800000</v>
      </c>
      <c r="H652" s="255">
        <v>28800000</v>
      </c>
      <c r="I652" s="255">
        <f>+G652+H652</f>
        <v>45600000</v>
      </c>
      <c r="J652" s="96" t="s">
        <v>20</v>
      </c>
      <c r="K652" s="227" t="s">
        <v>3687</v>
      </c>
      <c r="L652" s="96" t="s">
        <v>12</v>
      </c>
      <c r="M652" s="127" t="s">
        <v>4796</v>
      </c>
      <c r="N652" s="96" t="s">
        <v>11</v>
      </c>
      <c r="O652" s="227" t="s">
        <v>2700</v>
      </c>
      <c r="P652" s="171"/>
      <c r="Q652" s="171"/>
      <c r="R652" s="171"/>
      <c r="S652" s="171"/>
      <c r="T652" s="171"/>
      <c r="U652" s="171"/>
      <c r="V652" s="171"/>
      <c r="W652" s="171"/>
      <c r="X652" s="171"/>
    </row>
    <row r="653" spans="2:24" ht="79.2" x14ac:dyDescent="0.3">
      <c r="B653" s="96">
        <f t="shared" si="10"/>
        <v>647</v>
      </c>
      <c r="C653" s="227" t="s">
        <v>3683</v>
      </c>
      <c r="D653" s="96" t="s">
        <v>4703</v>
      </c>
      <c r="E653" s="258" t="s">
        <v>4704</v>
      </c>
      <c r="F653" s="275" t="s">
        <v>4705</v>
      </c>
      <c r="G653" s="255">
        <v>22231892</v>
      </c>
      <c r="H653" s="255">
        <v>0</v>
      </c>
      <c r="I653" s="255">
        <f>+G653+H653</f>
        <v>22231892</v>
      </c>
      <c r="J653" s="96" t="s">
        <v>20</v>
      </c>
      <c r="K653" s="227" t="s">
        <v>3687</v>
      </c>
      <c r="L653" s="96" t="s">
        <v>12</v>
      </c>
      <c r="M653" s="127" t="s">
        <v>4706</v>
      </c>
      <c r="N653" s="96" t="s">
        <v>11</v>
      </c>
      <c r="O653" s="227" t="s">
        <v>2700</v>
      </c>
      <c r="P653" s="171"/>
      <c r="Q653" s="171"/>
      <c r="R653" s="171"/>
      <c r="S653" s="171"/>
      <c r="T653" s="171"/>
      <c r="U653" s="171"/>
      <c r="V653" s="171"/>
      <c r="W653" s="171"/>
      <c r="X653" s="171"/>
    </row>
    <row r="654" spans="2:24" ht="79.2" x14ac:dyDescent="0.3">
      <c r="B654" s="96">
        <f t="shared" si="10"/>
        <v>648</v>
      </c>
      <c r="C654" s="227" t="s">
        <v>3683</v>
      </c>
      <c r="D654" s="96" t="s">
        <v>4741</v>
      </c>
      <c r="E654" s="258" t="s">
        <v>4742</v>
      </c>
      <c r="F654" s="275" t="s">
        <v>4743</v>
      </c>
      <c r="G654" s="255">
        <v>8438456</v>
      </c>
      <c r="H654" s="255">
        <v>12657684</v>
      </c>
      <c r="I654" s="255">
        <f>+G654+H654</f>
        <v>21096140</v>
      </c>
      <c r="J654" s="96" t="s">
        <v>20</v>
      </c>
      <c r="K654" s="227" t="s">
        <v>3687</v>
      </c>
      <c r="L654" s="96" t="s">
        <v>12</v>
      </c>
      <c r="M654" s="127" t="s">
        <v>4744</v>
      </c>
      <c r="N654" s="96" t="s">
        <v>11</v>
      </c>
      <c r="O654" s="227" t="s">
        <v>2700</v>
      </c>
      <c r="P654" s="171"/>
      <c r="Q654" s="171"/>
      <c r="R654" s="171"/>
      <c r="S654" s="171"/>
      <c r="T654" s="171"/>
      <c r="U654" s="171"/>
      <c r="V654" s="171"/>
      <c r="W654" s="171"/>
      <c r="X654" s="171"/>
    </row>
    <row r="655" spans="2:24" ht="66" x14ac:dyDescent="0.3">
      <c r="B655" s="96">
        <f t="shared" si="10"/>
        <v>649</v>
      </c>
      <c r="C655" s="227" t="s">
        <v>3683</v>
      </c>
      <c r="D655" s="96" t="s">
        <v>4812</v>
      </c>
      <c r="E655" s="258" t="s">
        <v>4813</v>
      </c>
      <c r="F655" s="275" t="s">
        <v>4814</v>
      </c>
      <c r="G655" s="255">
        <v>15750000</v>
      </c>
      <c r="H655" s="255">
        <v>22500000</v>
      </c>
      <c r="I655" s="255">
        <f>+G655+H655</f>
        <v>38250000</v>
      </c>
      <c r="J655" s="96" t="s">
        <v>20</v>
      </c>
      <c r="K655" s="227" t="s">
        <v>3687</v>
      </c>
      <c r="L655" s="96" t="s">
        <v>12</v>
      </c>
      <c r="M655" s="127" t="s">
        <v>4815</v>
      </c>
      <c r="N655" s="96" t="s">
        <v>11</v>
      </c>
      <c r="O655" s="227" t="s">
        <v>2700</v>
      </c>
      <c r="P655" s="171"/>
      <c r="Q655" s="171"/>
      <c r="R655" s="171"/>
      <c r="S655" s="171"/>
      <c r="T655" s="171"/>
      <c r="U655" s="171"/>
      <c r="V655" s="171"/>
      <c r="W655" s="171"/>
      <c r="X655" s="171"/>
    </row>
    <row r="656" spans="2:24" ht="66" x14ac:dyDescent="0.3">
      <c r="B656" s="96">
        <f t="shared" si="10"/>
        <v>650</v>
      </c>
      <c r="C656" s="227" t="s">
        <v>3683</v>
      </c>
      <c r="D656" s="96" t="s">
        <v>4827</v>
      </c>
      <c r="E656" s="258" t="s">
        <v>4828</v>
      </c>
      <c r="F656" s="275" t="s">
        <v>4829</v>
      </c>
      <c r="G656" s="255">
        <v>7610000</v>
      </c>
      <c r="H656" s="255">
        <v>0</v>
      </c>
      <c r="I656" s="255">
        <f>+G656+H656</f>
        <v>7610000</v>
      </c>
      <c r="J656" s="96" t="s">
        <v>20</v>
      </c>
      <c r="K656" s="227" t="s">
        <v>4818</v>
      </c>
      <c r="L656" s="96" t="s">
        <v>12</v>
      </c>
      <c r="M656" s="127" t="s">
        <v>4830</v>
      </c>
      <c r="N656" s="96" t="s">
        <v>11</v>
      </c>
      <c r="O656" s="227" t="s">
        <v>2700</v>
      </c>
      <c r="P656" s="171"/>
      <c r="Q656" s="171"/>
      <c r="R656" s="171"/>
      <c r="S656" s="171"/>
      <c r="T656" s="171"/>
      <c r="U656" s="171"/>
      <c r="V656" s="171"/>
      <c r="W656" s="171"/>
      <c r="X656" s="171"/>
    </row>
    <row r="657" spans="2:24" ht="66" x14ac:dyDescent="0.3">
      <c r="B657" s="96">
        <f t="shared" si="10"/>
        <v>651</v>
      </c>
      <c r="C657" s="227" t="s">
        <v>3683</v>
      </c>
      <c r="D657" s="96" t="s">
        <v>4801</v>
      </c>
      <c r="E657" s="258" t="s">
        <v>4802</v>
      </c>
      <c r="F657" s="275" t="s">
        <v>3804</v>
      </c>
      <c r="G657" s="255">
        <v>12247186</v>
      </c>
      <c r="H657" s="255">
        <v>17495980</v>
      </c>
      <c r="I657" s="255">
        <f>+G657+H657</f>
        <v>29743166</v>
      </c>
      <c r="J657" s="96" t="s">
        <v>20</v>
      </c>
      <c r="K657" s="227" t="s">
        <v>3687</v>
      </c>
      <c r="L657" s="96" t="s">
        <v>12</v>
      </c>
      <c r="M657" s="127" t="s">
        <v>4803</v>
      </c>
      <c r="N657" s="96" t="s">
        <v>11</v>
      </c>
      <c r="O657" s="227" t="s">
        <v>2700</v>
      </c>
      <c r="P657" s="171"/>
      <c r="Q657" s="171"/>
      <c r="R657" s="171"/>
      <c r="S657" s="171"/>
      <c r="T657" s="171"/>
      <c r="U657" s="171"/>
      <c r="V657" s="171"/>
      <c r="W657" s="171"/>
      <c r="X657" s="171"/>
    </row>
    <row r="658" spans="2:24" ht="66" x14ac:dyDescent="0.3">
      <c r="B658" s="96">
        <f t="shared" si="10"/>
        <v>652</v>
      </c>
      <c r="C658" s="227" t="s">
        <v>3683</v>
      </c>
      <c r="D658" s="96" t="s">
        <v>4816</v>
      </c>
      <c r="E658" s="258" t="s">
        <v>4817</v>
      </c>
      <c r="F658" s="275" t="s">
        <v>4172</v>
      </c>
      <c r="G658" s="255">
        <v>8100000</v>
      </c>
      <c r="H658" s="255">
        <v>0</v>
      </c>
      <c r="I658" s="255">
        <f>+G658+H658</f>
        <v>8100000</v>
      </c>
      <c r="J658" s="96" t="s">
        <v>20</v>
      </c>
      <c r="K658" s="227" t="s">
        <v>4818</v>
      </c>
      <c r="L658" s="96" t="s">
        <v>12</v>
      </c>
      <c r="M658" s="127" t="s">
        <v>4819</v>
      </c>
      <c r="N658" s="96" t="s">
        <v>11</v>
      </c>
      <c r="O658" s="227" t="s">
        <v>2700</v>
      </c>
      <c r="P658" s="171"/>
      <c r="Q658" s="171"/>
      <c r="R658" s="171"/>
      <c r="S658" s="171"/>
      <c r="T658" s="171"/>
      <c r="U658" s="171"/>
      <c r="V658" s="171"/>
      <c r="W658" s="171"/>
      <c r="X658" s="171"/>
    </row>
    <row r="659" spans="2:24" ht="52.8" x14ac:dyDescent="0.3">
      <c r="B659" s="96">
        <f t="shared" si="10"/>
        <v>653</v>
      </c>
      <c r="C659" s="227" t="s">
        <v>3683</v>
      </c>
      <c r="D659" s="96" t="s">
        <v>4872</v>
      </c>
      <c r="E659" s="258" t="s">
        <v>4873</v>
      </c>
      <c r="F659" s="275" t="s">
        <v>4874</v>
      </c>
      <c r="G659" s="255">
        <v>4290179</v>
      </c>
      <c r="H659" s="255">
        <v>0</v>
      </c>
      <c r="I659" s="255">
        <f>+G659+H659</f>
        <v>4290179</v>
      </c>
      <c r="J659" s="96" t="s">
        <v>20</v>
      </c>
      <c r="K659" s="227" t="s">
        <v>4875</v>
      </c>
      <c r="L659" s="96" t="s">
        <v>12</v>
      </c>
      <c r="M659" s="127" t="s">
        <v>4876</v>
      </c>
      <c r="N659" s="96" t="s">
        <v>11</v>
      </c>
      <c r="O659" s="227" t="s">
        <v>2700</v>
      </c>
      <c r="P659" s="171"/>
      <c r="Q659" s="171"/>
      <c r="R659" s="171"/>
      <c r="S659" s="171"/>
      <c r="T659" s="171"/>
      <c r="U659" s="171"/>
      <c r="V659" s="171"/>
      <c r="W659" s="171"/>
      <c r="X659" s="171"/>
    </row>
    <row r="660" spans="2:24" ht="66" x14ac:dyDescent="0.3">
      <c r="B660" s="96">
        <f t="shared" si="10"/>
        <v>654</v>
      </c>
      <c r="C660" s="227" t="s">
        <v>3683</v>
      </c>
      <c r="D660" s="96" t="s">
        <v>4820</v>
      </c>
      <c r="E660" s="258" t="s">
        <v>4821</v>
      </c>
      <c r="F660" s="275" t="s">
        <v>4176</v>
      </c>
      <c r="G660" s="255">
        <v>7916382</v>
      </c>
      <c r="H660" s="255">
        <v>15832764</v>
      </c>
      <c r="I660" s="255">
        <f>+G660+H660</f>
        <v>23749146</v>
      </c>
      <c r="J660" s="96" t="s">
        <v>20</v>
      </c>
      <c r="K660" s="227" t="s">
        <v>4818</v>
      </c>
      <c r="L660" s="96" t="s">
        <v>12</v>
      </c>
      <c r="M660" s="127" t="s">
        <v>4822</v>
      </c>
      <c r="N660" s="96" t="s">
        <v>11</v>
      </c>
      <c r="O660" s="227" t="s">
        <v>2700</v>
      </c>
      <c r="P660" s="171"/>
      <c r="Q660" s="171"/>
      <c r="R660" s="171"/>
      <c r="S660" s="171"/>
      <c r="T660" s="171"/>
      <c r="U660" s="171"/>
      <c r="V660" s="171"/>
      <c r="W660" s="171"/>
      <c r="X660" s="171"/>
    </row>
    <row r="661" spans="2:24" ht="79.2" x14ac:dyDescent="0.3">
      <c r="B661" s="96">
        <f t="shared" si="10"/>
        <v>655</v>
      </c>
      <c r="C661" s="227" t="s">
        <v>3683</v>
      </c>
      <c r="D661" s="96" t="s">
        <v>4835</v>
      </c>
      <c r="E661" s="258" t="s">
        <v>4836</v>
      </c>
      <c r="F661" s="275" t="s">
        <v>4837</v>
      </c>
      <c r="G661" s="255">
        <v>7927555</v>
      </c>
      <c r="H661" s="255">
        <v>19026132</v>
      </c>
      <c r="I661" s="255">
        <f>+G661+H661</f>
        <v>26953687</v>
      </c>
      <c r="J661" s="96" t="s">
        <v>20</v>
      </c>
      <c r="K661" s="227" t="s">
        <v>4818</v>
      </c>
      <c r="L661" s="96" t="s">
        <v>12</v>
      </c>
      <c r="M661" s="127" t="s">
        <v>4838</v>
      </c>
      <c r="N661" s="96" t="s">
        <v>11</v>
      </c>
      <c r="O661" s="227" t="s">
        <v>2700</v>
      </c>
      <c r="P661" s="171"/>
      <c r="Q661" s="171"/>
      <c r="R661" s="171"/>
      <c r="S661" s="171"/>
      <c r="T661" s="171"/>
      <c r="U661" s="171"/>
      <c r="V661" s="171"/>
      <c r="W661" s="171"/>
      <c r="X661" s="171"/>
    </row>
    <row r="662" spans="2:24" ht="66" x14ac:dyDescent="0.3">
      <c r="B662" s="96">
        <f t="shared" si="10"/>
        <v>656</v>
      </c>
      <c r="C662" s="227" t="s">
        <v>3683</v>
      </c>
      <c r="D662" s="96" t="s">
        <v>4823</v>
      </c>
      <c r="E662" s="258" t="s">
        <v>4824</v>
      </c>
      <c r="F662" s="275" t="s">
        <v>4825</v>
      </c>
      <c r="G662" s="255">
        <v>6328842</v>
      </c>
      <c r="H662" s="255">
        <v>12657684</v>
      </c>
      <c r="I662" s="255">
        <f>+G662+H662</f>
        <v>18986526</v>
      </c>
      <c r="J662" s="96" t="s">
        <v>20</v>
      </c>
      <c r="K662" s="227" t="s">
        <v>4818</v>
      </c>
      <c r="L662" s="96" t="s">
        <v>12</v>
      </c>
      <c r="M662" s="127" t="s">
        <v>4826</v>
      </c>
      <c r="N662" s="96" t="s">
        <v>11</v>
      </c>
      <c r="O662" s="227" t="s">
        <v>2700</v>
      </c>
      <c r="P662" s="171"/>
      <c r="Q662" s="171"/>
      <c r="R662" s="171"/>
      <c r="S662" s="171"/>
      <c r="T662" s="171"/>
      <c r="U662" s="171"/>
      <c r="V662" s="171"/>
      <c r="W662" s="171"/>
      <c r="X662" s="171"/>
    </row>
    <row r="663" spans="2:24" ht="132" x14ac:dyDescent="0.3">
      <c r="B663" s="96">
        <f t="shared" si="10"/>
        <v>657</v>
      </c>
      <c r="C663" s="227" t="s">
        <v>3683</v>
      </c>
      <c r="D663" s="96" t="s">
        <v>4839</v>
      </c>
      <c r="E663" s="258" t="s">
        <v>4840</v>
      </c>
      <c r="F663" s="275" t="s">
        <v>4841</v>
      </c>
      <c r="G663" s="255">
        <v>13741840</v>
      </c>
      <c r="H663" s="255">
        <v>32980416</v>
      </c>
      <c r="I663" s="255">
        <f>+G663+H663</f>
        <v>46722256</v>
      </c>
      <c r="J663" s="96" t="s">
        <v>20</v>
      </c>
      <c r="K663" s="227" t="s">
        <v>4818</v>
      </c>
      <c r="L663" s="96" t="s">
        <v>12</v>
      </c>
      <c r="M663" s="127" t="s">
        <v>4842</v>
      </c>
      <c r="N663" s="96" t="s">
        <v>11</v>
      </c>
      <c r="O663" s="227" t="s">
        <v>2700</v>
      </c>
      <c r="P663" s="171"/>
      <c r="Q663" s="171"/>
      <c r="R663" s="171"/>
      <c r="S663" s="171"/>
      <c r="T663" s="171"/>
      <c r="U663" s="171"/>
      <c r="V663" s="171"/>
      <c r="W663" s="171"/>
      <c r="X663" s="171"/>
    </row>
    <row r="664" spans="2:24" ht="66" x14ac:dyDescent="0.3">
      <c r="B664" s="96">
        <f t="shared" si="10"/>
        <v>658</v>
      </c>
      <c r="C664" s="227" t="s">
        <v>3683</v>
      </c>
      <c r="D664" s="96" t="s">
        <v>4831</v>
      </c>
      <c r="E664" s="258" t="s">
        <v>4832</v>
      </c>
      <c r="F664" s="275" t="s">
        <v>4833</v>
      </c>
      <c r="G664" s="255">
        <v>12032500</v>
      </c>
      <c r="H664" s="255">
        <v>0</v>
      </c>
      <c r="I664" s="255">
        <f>+G664+H664</f>
        <v>12032500</v>
      </c>
      <c r="J664" s="96" t="s">
        <v>20</v>
      </c>
      <c r="K664" s="227" t="s">
        <v>4818</v>
      </c>
      <c r="L664" s="96" t="s">
        <v>12</v>
      </c>
      <c r="M664" s="127" t="s">
        <v>4834</v>
      </c>
      <c r="N664" s="96" t="s">
        <v>11</v>
      </c>
      <c r="O664" s="227" t="s">
        <v>2700</v>
      </c>
      <c r="P664" s="171"/>
      <c r="Q664" s="171"/>
      <c r="R664" s="171"/>
      <c r="S664" s="171"/>
      <c r="T664" s="171"/>
      <c r="U664" s="171"/>
      <c r="V664" s="171"/>
      <c r="W664" s="171"/>
      <c r="X664" s="171"/>
    </row>
    <row r="665" spans="2:24" ht="66" x14ac:dyDescent="0.3">
      <c r="B665" s="96">
        <f t="shared" si="10"/>
        <v>659</v>
      </c>
      <c r="C665" s="227" t="s">
        <v>3683</v>
      </c>
      <c r="D665" s="96" t="s">
        <v>4860</v>
      </c>
      <c r="E665" s="258" t="s">
        <v>4861</v>
      </c>
      <c r="F665" s="275" t="s">
        <v>4862</v>
      </c>
      <c r="G665" s="255">
        <v>9000000</v>
      </c>
      <c r="H665" s="255">
        <v>0</v>
      </c>
      <c r="I665" s="255">
        <f>+G665+H665</f>
        <v>9000000</v>
      </c>
      <c r="J665" s="96" t="s">
        <v>20</v>
      </c>
      <c r="K665" s="227" t="s">
        <v>3687</v>
      </c>
      <c r="L665" s="96" t="s">
        <v>12</v>
      </c>
      <c r="M665" s="127" t="s">
        <v>4863</v>
      </c>
      <c r="N665" s="96" t="s">
        <v>11</v>
      </c>
      <c r="O665" s="227" t="s">
        <v>2700</v>
      </c>
      <c r="P665" s="171"/>
      <c r="Q665" s="171"/>
      <c r="R665" s="171"/>
      <c r="S665" s="171"/>
      <c r="T665" s="171"/>
      <c r="U665" s="171"/>
      <c r="V665" s="171"/>
      <c r="W665" s="171"/>
      <c r="X665" s="171"/>
    </row>
    <row r="666" spans="2:24" ht="52.8" x14ac:dyDescent="0.3">
      <c r="B666" s="96">
        <f t="shared" si="10"/>
        <v>660</v>
      </c>
      <c r="C666" s="227" t="s">
        <v>3683</v>
      </c>
      <c r="D666" s="96" t="s">
        <v>4877</v>
      </c>
      <c r="E666" s="258" t="s">
        <v>4878</v>
      </c>
      <c r="F666" s="275" t="s">
        <v>4879</v>
      </c>
      <c r="G666" s="255">
        <v>4566411</v>
      </c>
      <c r="H666" s="255">
        <v>18265644</v>
      </c>
      <c r="I666" s="255">
        <f>+G666+H666</f>
        <v>22832055</v>
      </c>
      <c r="J666" s="96" t="s">
        <v>20</v>
      </c>
      <c r="K666" s="227" t="s">
        <v>4875</v>
      </c>
      <c r="L666" s="96" t="s">
        <v>12</v>
      </c>
      <c r="M666" s="127" t="s">
        <v>4880</v>
      </c>
      <c r="N666" s="96" t="s">
        <v>11</v>
      </c>
      <c r="O666" s="227" t="s">
        <v>2700</v>
      </c>
      <c r="P666" s="171"/>
      <c r="Q666" s="171"/>
      <c r="R666" s="171"/>
      <c r="S666" s="171"/>
      <c r="T666" s="171"/>
      <c r="U666" s="171"/>
      <c r="V666" s="171"/>
      <c r="W666" s="171"/>
      <c r="X666" s="171"/>
    </row>
    <row r="667" spans="2:24" ht="66" x14ac:dyDescent="0.3">
      <c r="B667" s="96">
        <f t="shared" si="10"/>
        <v>661</v>
      </c>
      <c r="C667" s="227" t="s">
        <v>3683</v>
      </c>
      <c r="D667" s="96" t="s">
        <v>4893</v>
      </c>
      <c r="E667" s="258" t="s">
        <v>4894</v>
      </c>
      <c r="F667" s="275" t="s">
        <v>3804</v>
      </c>
      <c r="G667" s="255">
        <v>3044274</v>
      </c>
      <c r="H667" s="255">
        <v>18265644</v>
      </c>
      <c r="I667" s="255">
        <f>+G667+H667</f>
        <v>21309918</v>
      </c>
      <c r="J667" s="96" t="s">
        <v>20</v>
      </c>
      <c r="K667" s="227" t="s">
        <v>4895</v>
      </c>
      <c r="L667" s="96" t="s">
        <v>12</v>
      </c>
      <c r="M667" s="127" t="s">
        <v>4896</v>
      </c>
      <c r="N667" s="96" t="s">
        <v>11</v>
      </c>
      <c r="O667" s="227" t="s">
        <v>2700</v>
      </c>
      <c r="P667" s="171"/>
      <c r="Q667" s="171"/>
      <c r="R667" s="171"/>
      <c r="S667" s="171"/>
      <c r="T667" s="171"/>
      <c r="U667" s="171"/>
      <c r="V667" s="171"/>
      <c r="W667" s="171"/>
      <c r="X667" s="171"/>
    </row>
    <row r="668" spans="2:24" ht="52.8" x14ac:dyDescent="0.3">
      <c r="B668" s="96">
        <f t="shared" si="10"/>
        <v>662</v>
      </c>
      <c r="C668" s="227" t="s">
        <v>3683</v>
      </c>
      <c r="D668" s="96" t="s">
        <v>4881</v>
      </c>
      <c r="E668" s="258" t="s">
        <v>4882</v>
      </c>
      <c r="F668" s="275" t="s">
        <v>3804</v>
      </c>
      <c r="G668" s="255">
        <v>2109614</v>
      </c>
      <c r="H668" s="255">
        <v>12657684</v>
      </c>
      <c r="I668" s="255">
        <f>+G668+H668</f>
        <v>14767298</v>
      </c>
      <c r="J668" s="96" t="s">
        <v>20</v>
      </c>
      <c r="K668" s="227" t="s">
        <v>4875</v>
      </c>
      <c r="L668" s="96" t="s">
        <v>12</v>
      </c>
      <c r="M668" s="127" t="s">
        <v>4883</v>
      </c>
      <c r="N668" s="96" t="s">
        <v>11</v>
      </c>
      <c r="O668" s="227" t="s">
        <v>2700</v>
      </c>
      <c r="P668" s="171"/>
      <c r="Q668" s="171"/>
      <c r="R668" s="171"/>
      <c r="S668" s="171"/>
      <c r="T668" s="171"/>
      <c r="U668" s="171"/>
      <c r="V668" s="171"/>
      <c r="W668" s="171"/>
      <c r="X668" s="171"/>
    </row>
    <row r="669" spans="2:24" ht="52.8" x14ac:dyDescent="0.3">
      <c r="B669" s="96">
        <f t="shared" si="10"/>
        <v>663</v>
      </c>
      <c r="C669" s="227" t="s">
        <v>3683</v>
      </c>
      <c r="D669" s="96" t="s">
        <v>4888</v>
      </c>
      <c r="E669" s="258" t="s">
        <v>4889</v>
      </c>
      <c r="F669" s="275" t="s">
        <v>4890</v>
      </c>
      <c r="G669" s="255">
        <v>2109614</v>
      </c>
      <c r="H669" s="255">
        <v>12657684</v>
      </c>
      <c r="I669" s="255">
        <f>+G669+H669</f>
        <v>14767298</v>
      </c>
      <c r="J669" s="96" t="s">
        <v>20</v>
      </c>
      <c r="K669" s="227" t="s">
        <v>4891</v>
      </c>
      <c r="L669" s="96" t="s">
        <v>12</v>
      </c>
      <c r="M669" s="127" t="s">
        <v>4892</v>
      </c>
      <c r="N669" s="96" t="s">
        <v>11</v>
      </c>
      <c r="O669" s="227" t="s">
        <v>2700</v>
      </c>
      <c r="P669" s="171"/>
      <c r="Q669" s="171"/>
      <c r="R669" s="171"/>
      <c r="S669" s="171"/>
      <c r="T669" s="171"/>
      <c r="U669" s="171"/>
      <c r="V669" s="171"/>
      <c r="W669" s="171"/>
      <c r="X669" s="171"/>
    </row>
    <row r="670" spans="2:24" ht="52.8" x14ac:dyDescent="0.3">
      <c r="B670" s="96">
        <f t="shared" si="10"/>
        <v>664</v>
      </c>
      <c r="C670" s="227" t="s">
        <v>3683</v>
      </c>
      <c r="D670" s="96" t="s">
        <v>4897</v>
      </c>
      <c r="E670" s="258" t="s">
        <v>4898</v>
      </c>
      <c r="F670" s="275" t="s">
        <v>3767</v>
      </c>
      <c r="G670" s="255">
        <v>12657684</v>
      </c>
      <c r="H670" s="255">
        <v>0</v>
      </c>
      <c r="I670" s="255">
        <f>+G670+H670</f>
        <v>12657684</v>
      </c>
      <c r="J670" s="96" t="s">
        <v>20</v>
      </c>
      <c r="K670" s="227" t="s">
        <v>4899</v>
      </c>
      <c r="L670" s="96" t="s">
        <v>12</v>
      </c>
      <c r="M670" s="127" t="s">
        <v>4900</v>
      </c>
      <c r="N670" s="96" t="s">
        <v>11</v>
      </c>
      <c r="O670" s="227" t="s">
        <v>2700</v>
      </c>
      <c r="P670" s="171"/>
      <c r="Q670" s="171"/>
      <c r="R670" s="171"/>
      <c r="S670" s="171"/>
      <c r="T670" s="171"/>
      <c r="U670" s="171"/>
      <c r="V670" s="171"/>
      <c r="W670" s="171"/>
      <c r="X670" s="171"/>
    </row>
    <row r="671" spans="2:24" ht="52.8" x14ac:dyDescent="0.3">
      <c r="B671" s="96">
        <f t="shared" si="10"/>
        <v>665</v>
      </c>
      <c r="C671" s="227" t="s">
        <v>3683</v>
      </c>
      <c r="D671" s="96" t="s">
        <v>4904</v>
      </c>
      <c r="E671" s="258" t="s">
        <v>4905</v>
      </c>
      <c r="F671" s="275" t="s">
        <v>4906</v>
      </c>
      <c r="G671" s="255">
        <v>17160714</v>
      </c>
      <c r="H671" s="255">
        <v>0</v>
      </c>
      <c r="I671" s="255">
        <f>+G671+H671</f>
        <v>17160714</v>
      </c>
      <c r="J671" s="96" t="s">
        <v>20</v>
      </c>
      <c r="K671" s="227" t="s">
        <v>4899</v>
      </c>
      <c r="L671" s="96" t="s">
        <v>12</v>
      </c>
      <c r="M671" s="127" t="s">
        <v>4907</v>
      </c>
      <c r="N671" s="96" t="s">
        <v>11</v>
      </c>
      <c r="O671" s="227" t="s">
        <v>2700</v>
      </c>
      <c r="P671" s="171"/>
      <c r="Q671" s="171"/>
      <c r="R671" s="171"/>
      <c r="S671" s="171"/>
      <c r="T671" s="171"/>
      <c r="U671" s="171"/>
      <c r="V671" s="171"/>
      <c r="W671" s="171"/>
      <c r="X671" s="171"/>
    </row>
    <row r="672" spans="2:24" ht="52.8" x14ac:dyDescent="0.3">
      <c r="B672" s="96">
        <f t="shared" si="10"/>
        <v>666</v>
      </c>
      <c r="C672" s="227" t="s">
        <v>3683</v>
      </c>
      <c r="D672" s="96" t="s">
        <v>4901</v>
      </c>
      <c r="E672" s="258" t="s">
        <v>4902</v>
      </c>
      <c r="F672" s="275" t="s">
        <v>4176</v>
      </c>
      <c r="G672" s="255">
        <v>12657684</v>
      </c>
      <c r="H672" s="255">
        <v>0</v>
      </c>
      <c r="I672" s="255">
        <f>+G672+H672</f>
        <v>12657684</v>
      </c>
      <c r="J672" s="96" t="s">
        <v>20</v>
      </c>
      <c r="K672" s="227" t="s">
        <v>4899</v>
      </c>
      <c r="L672" s="96" t="s">
        <v>12</v>
      </c>
      <c r="M672" s="127" t="s">
        <v>4903</v>
      </c>
      <c r="N672" s="96" t="s">
        <v>11</v>
      </c>
      <c r="O672" s="227" t="s">
        <v>2700</v>
      </c>
      <c r="P672" s="171"/>
      <c r="Q672" s="171"/>
      <c r="R672" s="171"/>
      <c r="S672" s="171"/>
      <c r="T672" s="171"/>
      <c r="U672" s="171"/>
      <c r="V672" s="171"/>
      <c r="W672" s="171"/>
      <c r="X672" s="171"/>
    </row>
    <row r="673" spans="2:24" ht="79.2" x14ac:dyDescent="0.3">
      <c r="B673" s="96">
        <f t="shared" si="10"/>
        <v>667</v>
      </c>
      <c r="C673" s="227" t="s">
        <v>3683</v>
      </c>
      <c r="D673" s="96" t="s">
        <v>4910</v>
      </c>
      <c r="E673" s="258" t="s">
        <v>4911</v>
      </c>
      <c r="F673" s="275" t="s">
        <v>4912</v>
      </c>
      <c r="G673" s="255">
        <v>14747035</v>
      </c>
      <c r="H673" s="255">
        <v>0</v>
      </c>
      <c r="I673" s="255">
        <f>+G673+H673</f>
        <v>14747035</v>
      </c>
      <c r="J673" s="96" t="s">
        <v>20</v>
      </c>
      <c r="K673" s="227" t="s">
        <v>4899</v>
      </c>
      <c r="L673" s="96" t="s">
        <v>12</v>
      </c>
      <c r="M673" s="127" t="s">
        <v>4913</v>
      </c>
      <c r="N673" s="96" t="s">
        <v>11</v>
      </c>
      <c r="O673" s="227" t="s">
        <v>2700</v>
      </c>
      <c r="P673" s="171"/>
      <c r="Q673" s="171"/>
      <c r="R673" s="171"/>
      <c r="S673" s="171"/>
      <c r="T673" s="171"/>
      <c r="U673" s="171"/>
      <c r="V673" s="171"/>
      <c r="W673" s="171"/>
      <c r="X673" s="171"/>
    </row>
    <row r="674" spans="2:24" ht="52.8" x14ac:dyDescent="0.3">
      <c r="B674" s="96">
        <f t="shared" si="10"/>
        <v>668</v>
      </c>
      <c r="C674" s="227" t="s">
        <v>3683</v>
      </c>
      <c r="D674" s="96" t="s">
        <v>4908</v>
      </c>
      <c r="E674" s="258" t="s">
        <v>4909</v>
      </c>
      <c r="F674" s="275" t="s">
        <v>4049</v>
      </c>
      <c r="G674" s="255">
        <v>17160714</v>
      </c>
      <c r="H674" s="255">
        <v>0</v>
      </c>
      <c r="I674" s="255">
        <f>+G674+H674</f>
        <v>17160714</v>
      </c>
      <c r="J674" s="96" t="s">
        <v>20</v>
      </c>
      <c r="K674" s="227" t="s">
        <v>4899</v>
      </c>
      <c r="L674" s="96" t="s">
        <v>12</v>
      </c>
      <c r="M674" s="127" t="s">
        <v>4050</v>
      </c>
      <c r="N674" s="96" t="s">
        <v>11</v>
      </c>
      <c r="O674" s="227" t="s">
        <v>2700</v>
      </c>
      <c r="P674" s="171"/>
      <c r="Q674" s="171"/>
      <c r="R674" s="171"/>
      <c r="S674" s="171"/>
      <c r="T674" s="171"/>
      <c r="U674" s="171"/>
      <c r="V674" s="171"/>
      <c r="W674" s="171"/>
      <c r="X674" s="171"/>
    </row>
    <row r="675" spans="2:24" ht="52.8" x14ac:dyDescent="0.3">
      <c r="B675" s="96">
        <f t="shared" si="10"/>
        <v>669</v>
      </c>
      <c r="C675" s="227" t="s">
        <v>3683</v>
      </c>
      <c r="D675" s="96" t="s">
        <v>4918</v>
      </c>
      <c r="E675" s="258" t="s">
        <v>4919</v>
      </c>
      <c r="F675" s="275" t="s">
        <v>4920</v>
      </c>
      <c r="G675" s="255">
        <v>14300595</v>
      </c>
      <c r="H675" s="255">
        <v>0</v>
      </c>
      <c r="I675" s="255">
        <f>+G675+H675</f>
        <v>14300595</v>
      </c>
      <c r="J675" s="96" t="s">
        <v>20</v>
      </c>
      <c r="K675" s="227" t="s">
        <v>4899</v>
      </c>
      <c r="L675" s="96" t="s">
        <v>12</v>
      </c>
      <c r="M675" s="127" t="s">
        <v>4633</v>
      </c>
      <c r="N675" s="96" t="s">
        <v>11</v>
      </c>
      <c r="O675" s="227" t="s">
        <v>2700</v>
      </c>
      <c r="P675" s="171"/>
      <c r="Q675" s="171"/>
      <c r="R675" s="171"/>
      <c r="S675" s="171"/>
      <c r="T675" s="171"/>
      <c r="U675" s="171"/>
      <c r="V675" s="171"/>
      <c r="W675" s="171"/>
      <c r="X675" s="171"/>
    </row>
    <row r="676" spans="2:24" ht="52.8" x14ac:dyDescent="0.3">
      <c r="B676" s="96">
        <f t="shared" si="10"/>
        <v>670</v>
      </c>
      <c r="C676" s="227" t="s">
        <v>3683</v>
      </c>
      <c r="D676" s="96" t="s">
        <v>4935</v>
      </c>
      <c r="E676" s="258" t="s">
        <v>4936</v>
      </c>
      <c r="F676" s="275" t="s">
        <v>4937</v>
      </c>
      <c r="G676" s="255">
        <v>14300595</v>
      </c>
      <c r="H676" s="255">
        <v>0</v>
      </c>
      <c r="I676" s="255">
        <f>+G676+H676</f>
        <v>14300595</v>
      </c>
      <c r="J676" s="96" t="s">
        <v>20</v>
      </c>
      <c r="K676" s="227" t="s">
        <v>4899</v>
      </c>
      <c r="L676" s="96" t="s">
        <v>12</v>
      </c>
      <c r="M676" s="127" t="s">
        <v>4938</v>
      </c>
      <c r="N676" s="96" t="s">
        <v>11</v>
      </c>
      <c r="O676" s="227" t="s">
        <v>2700</v>
      </c>
      <c r="P676" s="171"/>
      <c r="Q676" s="171"/>
      <c r="R676" s="171"/>
      <c r="S676" s="171"/>
      <c r="T676" s="171"/>
      <c r="U676" s="171"/>
      <c r="V676" s="171"/>
      <c r="W676" s="171"/>
      <c r="X676" s="171"/>
    </row>
    <row r="677" spans="2:24" ht="52.8" x14ac:dyDescent="0.3">
      <c r="B677" s="96">
        <f t="shared" si="10"/>
        <v>671</v>
      </c>
      <c r="C677" s="227" t="s">
        <v>3683</v>
      </c>
      <c r="D677" s="96" t="s">
        <v>4924</v>
      </c>
      <c r="E677" s="258" t="s">
        <v>4925</v>
      </c>
      <c r="F677" s="275" t="s">
        <v>4494</v>
      </c>
      <c r="G677" s="255">
        <v>10548070</v>
      </c>
      <c r="H677" s="255">
        <v>0</v>
      </c>
      <c r="I677" s="255">
        <f>+G677+H677</f>
        <v>10548070</v>
      </c>
      <c r="J677" s="96" t="s">
        <v>20</v>
      </c>
      <c r="K677" s="227" t="s">
        <v>4899</v>
      </c>
      <c r="L677" s="96" t="s">
        <v>12</v>
      </c>
      <c r="M677" s="127" t="s">
        <v>4926</v>
      </c>
      <c r="N677" s="96" t="s">
        <v>11</v>
      </c>
      <c r="O677" s="227" t="s">
        <v>2700</v>
      </c>
      <c r="P677" s="171"/>
      <c r="Q677" s="171"/>
      <c r="R677" s="171"/>
      <c r="S677" s="171"/>
      <c r="T677" s="171"/>
      <c r="U677" s="171"/>
      <c r="V677" s="171"/>
      <c r="W677" s="171"/>
      <c r="X677" s="171"/>
    </row>
    <row r="678" spans="2:24" ht="52.8" x14ac:dyDescent="0.3">
      <c r="B678" s="96">
        <f t="shared" si="10"/>
        <v>672</v>
      </c>
      <c r="C678" s="227" t="s">
        <v>3683</v>
      </c>
      <c r="D678" s="96" t="s">
        <v>4914</v>
      </c>
      <c r="E678" s="258" t="s">
        <v>4915</v>
      </c>
      <c r="F678" s="275" t="s">
        <v>4916</v>
      </c>
      <c r="G678" s="255">
        <v>10548070</v>
      </c>
      <c r="H678" s="255">
        <v>0</v>
      </c>
      <c r="I678" s="255">
        <f>+G678+H678</f>
        <v>10548070</v>
      </c>
      <c r="J678" s="96" t="s">
        <v>20</v>
      </c>
      <c r="K678" s="227" t="s">
        <v>4899</v>
      </c>
      <c r="L678" s="96" t="s">
        <v>12</v>
      </c>
      <c r="M678" s="127" t="s">
        <v>4917</v>
      </c>
      <c r="N678" s="96" t="s">
        <v>11</v>
      </c>
      <c r="O678" s="227" t="s">
        <v>2700</v>
      </c>
      <c r="P678" s="171"/>
      <c r="Q678" s="171"/>
      <c r="R678" s="171"/>
      <c r="S678" s="171"/>
      <c r="T678" s="171"/>
      <c r="U678" s="171"/>
      <c r="V678" s="171"/>
      <c r="W678" s="171"/>
      <c r="X678" s="171"/>
    </row>
    <row r="679" spans="2:24" ht="52.8" x14ac:dyDescent="0.3">
      <c r="B679" s="96">
        <f t="shared" si="10"/>
        <v>673</v>
      </c>
      <c r="C679" s="227" t="s">
        <v>3683</v>
      </c>
      <c r="D679" s="96" t="s">
        <v>4927</v>
      </c>
      <c r="E679" s="258" t="s">
        <v>4928</v>
      </c>
      <c r="F679" s="275" t="s">
        <v>4929</v>
      </c>
      <c r="G679" s="255">
        <v>14300595</v>
      </c>
      <c r="H679" s="255">
        <v>0</v>
      </c>
      <c r="I679" s="255">
        <f>+G679+H679</f>
        <v>14300595</v>
      </c>
      <c r="J679" s="96" t="s">
        <v>20</v>
      </c>
      <c r="K679" s="227" t="s">
        <v>4899</v>
      </c>
      <c r="L679" s="96" t="s">
        <v>12</v>
      </c>
      <c r="M679" s="127" t="s">
        <v>4930</v>
      </c>
      <c r="N679" s="96" t="s">
        <v>11</v>
      </c>
      <c r="O679" s="227" t="s">
        <v>2700</v>
      </c>
      <c r="P679" s="171"/>
      <c r="Q679" s="171"/>
      <c r="R679" s="171"/>
      <c r="S679" s="171"/>
      <c r="T679" s="171"/>
      <c r="U679" s="171"/>
      <c r="V679" s="171"/>
      <c r="W679" s="171"/>
      <c r="X679" s="171"/>
    </row>
    <row r="680" spans="2:24" ht="52.8" x14ac:dyDescent="0.3">
      <c r="B680" s="96">
        <f t="shared" si="10"/>
        <v>674</v>
      </c>
      <c r="C680" s="227" t="s">
        <v>3683</v>
      </c>
      <c r="D680" s="96" t="s">
        <v>4921</v>
      </c>
      <c r="E680" s="258" t="s">
        <v>4922</v>
      </c>
      <c r="F680" s="275" t="s">
        <v>4923</v>
      </c>
      <c r="G680" s="255">
        <v>15220000</v>
      </c>
      <c r="H680" s="255">
        <v>0</v>
      </c>
      <c r="I680" s="255">
        <f>+G680+H680</f>
        <v>15220000</v>
      </c>
      <c r="J680" s="96" t="s">
        <v>20</v>
      </c>
      <c r="K680" s="227" t="s">
        <v>4899</v>
      </c>
      <c r="L680" s="96" t="s">
        <v>12</v>
      </c>
      <c r="M680" s="127" t="s">
        <v>4830</v>
      </c>
      <c r="N680" s="96" t="s">
        <v>11</v>
      </c>
      <c r="O680" s="227" t="s">
        <v>2700</v>
      </c>
      <c r="P680" s="171"/>
      <c r="Q680" s="171"/>
      <c r="R680" s="171"/>
      <c r="S680" s="171"/>
      <c r="T680" s="171"/>
      <c r="U680" s="171"/>
      <c r="V680" s="171"/>
      <c r="W680" s="171"/>
      <c r="X680" s="171"/>
    </row>
    <row r="681" spans="2:24" ht="52.8" x14ac:dyDescent="0.3">
      <c r="B681" s="96">
        <f t="shared" si="10"/>
        <v>675</v>
      </c>
      <c r="C681" s="227" t="s">
        <v>3683</v>
      </c>
      <c r="D681" s="96" t="s">
        <v>4956</v>
      </c>
      <c r="E681" s="258" t="s">
        <v>4957</v>
      </c>
      <c r="F681" s="275" t="s">
        <v>4690</v>
      </c>
      <c r="G681" s="255">
        <v>9493263</v>
      </c>
      <c r="H681" s="255">
        <v>0</v>
      </c>
      <c r="I681" s="255">
        <f>+G681+H681</f>
        <v>9493263</v>
      </c>
      <c r="J681" s="96" t="s">
        <v>20</v>
      </c>
      <c r="K681" s="227" t="s">
        <v>4899</v>
      </c>
      <c r="L681" s="96" t="s">
        <v>12</v>
      </c>
      <c r="M681" s="127" t="s">
        <v>4958</v>
      </c>
      <c r="N681" s="96" t="s">
        <v>11</v>
      </c>
      <c r="O681" s="227" t="s">
        <v>2700</v>
      </c>
      <c r="P681" s="171"/>
      <c r="Q681" s="171"/>
      <c r="R681" s="171"/>
      <c r="S681" s="171"/>
      <c r="T681" s="171"/>
      <c r="U681" s="171"/>
      <c r="V681" s="171"/>
      <c r="W681" s="171"/>
      <c r="X681" s="171"/>
    </row>
    <row r="682" spans="2:24" ht="52.8" x14ac:dyDescent="0.3">
      <c r="B682" s="96">
        <f t="shared" si="10"/>
        <v>676</v>
      </c>
      <c r="C682" s="227" t="s">
        <v>3683</v>
      </c>
      <c r="D682" s="96" t="s">
        <v>4946</v>
      </c>
      <c r="E682" s="258" t="s">
        <v>4947</v>
      </c>
      <c r="F682" s="275" t="s">
        <v>4694</v>
      </c>
      <c r="G682" s="255">
        <v>10548070</v>
      </c>
      <c r="H682" s="255">
        <v>0</v>
      </c>
      <c r="I682" s="255">
        <f>+G682+H682</f>
        <v>10548070</v>
      </c>
      <c r="J682" s="96" t="s">
        <v>20</v>
      </c>
      <c r="K682" s="227" t="s">
        <v>4899</v>
      </c>
      <c r="L682" s="96" t="s">
        <v>12</v>
      </c>
      <c r="M682" s="127" t="s">
        <v>4948</v>
      </c>
      <c r="N682" s="96" t="s">
        <v>11</v>
      </c>
      <c r="O682" s="227" t="s">
        <v>2700</v>
      </c>
      <c r="P682" s="171"/>
      <c r="Q682" s="171"/>
      <c r="R682" s="171"/>
      <c r="S682" s="171"/>
      <c r="T682" s="171"/>
      <c r="U682" s="171"/>
      <c r="V682" s="171"/>
      <c r="W682" s="171"/>
      <c r="X682" s="171"/>
    </row>
    <row r="683" spans="2:24" ht="52.8" x14ac:dyDescent="0.3">
      <c r="B683" s="96">
        <f t="shared" si="10"/>
        <v>677</v>
      </c>
      <c r="C683" s="227" t="s">
        <v>3683</v>
      </c>
      <c r="D683" s="96" t="s">
        <v>4942</v>
      </c>
      <c r="E683" s="258" t="s">
        <v>4943</v>
      </c>
      <c r="F683" s="275" t="s">
        <v>4944</v>
      </c>
      <c r="G683" s="255">
        <v>14300595</v>
      </c>
      <c r="H683" s="255">
        <v>0</v>
      </c>
      <c r="I683" s="255">
        <f>+G683+H683</f>
        <v>14300595</v>
      </c>
      <c r="J683" s="96" t="s">
        <v>20</v>
      </c>
      <c r="K683" s="227" t="s">
        <v>4899</v>
      </c>
      <c r="L683" s="96" t="s">
        <v>12</v>
      </c>
      <c r="M683" s="127" t="s">
        <v>4945</v>
      </c>
      <c r="N683" s="96" t="s">
        <v>11</v>
      </c>
      <c r="O683" s="227" t="s">
        <v>2700</v>
      </c>
      <c r="P683" s="171"/>
      <c r="Q683" s="171"/>
      <c r="R683" s="171"/>
      <c r="S683" s="171"/>
      <c r="T683" s="171"/>
      <c r="U683" s="171"/>
      <c r="V683" s="171"/>
      <c r="W683" s="171"/>
      <c r="X683" s="171"/>
    </row>
    <row r="684" spans="2:24" ht="52.8" x14ac:dyDescent="0.3">
      <c r="B684" s="96">
        <f t="shared" si="10"/>
        <v>678</v>
      </c>
      <c r="C684" s="227" t="s">
        <v>3683</v>
      </c>
      <c r="D684" s="96" t="s">
        <v>4949</v>
      </c>
      <c r="E684" s="258" t="s">
        <v>4950</v>
      </c>
      <c r="F684" s="275" t="s">
        <v>4951</v>
      </c>
      <c r="G684" s="255">
        <v>20250000</v>
      </c>
      <c r="H684" s="255">
        <v>0</v>
      </c>
      <c r="I684" s="255">
        <f>+G684+H684</f>
        <v>20250000</v>
      </c>
      <c r="J684" s="96" t="s">
        <v>20</v>
      </c>
      <c r="K684" s="227" t="s">
        <v>4899</v>
      </c>
      <c r="L684" s="96" t="s">
        <v>12</v>
      </c>
      <c r="M684" s="127" t="s">
        <v>4792</v>
      </c>
      <c r="N684" s="96" t="s">
        <v>11</v>
      </c>
      <c r="O684" s="227" t="s">
        <v>2700</v>
      </c>
      <c r="P684" s="171"/>
      <c r="Q684" s="171"/>
      <c r="R684" s="171"/>
      <c r="S684" s="171"/>
      <c r="T684" s="171"/>
      <c r="U684" s="171"/>
      <c r="V684" s="171"/>
      <c r="W684" s="171"/>
      <c r="X684" s="171"/>
    </row>
    <row r="685" spans="2:24" ht="52.8" x14ac:dyDescent="0.3">
      <c r="B685" s="96">
        <f t="shared" si="10"/>
        <v>679</v>
      </c>
      <c r="C685" s="227" t="s">
        <v>3683</v>
      </c>
      <c r="D685" s="96" t="s">
        <v>4939</v>
      </c>
      <c r="E685" s="258" t="s">
        <v>4940</v>
      </c>
      <c r="F685" s="275" t="s">
        <v>4941</v>
      </c>
      <c r="G685" s="255">
        <v>24065000</v>
      </c>
      <c r="H685" s="255">
        <v>0</v>
      </c>
      <c r="I685" s="255">
        <f>+G685+H685</f>
        <v>24065000</v>
      </c>
      <c r="J685" s="96" t="s">
        <v>20</v>
      </c>
      <c r="K685" s="227" t="s">
        <v>4899</v>
      </c>
      <c r="L685" s="96" t="s">
        <v>12</v>
      </c>
      <c r="M685" s="127" t="s">
        <v>4834</v>
      </c>
      <c r="N685" s="96" t="s">
        <v>11</v>
      </c>
      <c r="O685" s="227" t="s">
        <v>2700</v>
      </c>
      <c r="P685" s="171"/>
      <c r="Q685" s="171"/>
      <c r="R685" s="171"/>
      <c r="S685" s="171"/>
      <c r="T685" s="171"/>
      <c r="U685" s="171"/>
      <c r="V685" s="171"/>
      <c r="W685" s="171"/>
      <c r="X685" s="171"/>
    </row>
    <row r="686" spans="2:24" ht="52.8" x14ac:dyDescent="0.3">
      <c r="B686" s="96">
        <f t="shared" si="10"/>
        <v>680</v>
      </c>
      <c r="C686" s="227" t="s">
        <v>3683</v>
      </c>
      <c r="D686" s="96" t="s">
        <v>4952</v>
      </c>
      <c r="E686" s="258" t="s">
        <v>4953</v>
      </c>
      <c r="F686" s="275" t="s">
        <v>4954</v>
      </c>
      <c r="G686" s="255">
        <v>12870536</v>
      </c>
      <c r="H686" s="255">
        <v>0</v>
      </c>
      <c r="I686" s="255">
        <f>+G686+H686</f>
        <v>12870536</v>
      </c>
      <c r="J686" s="96" t="s">
        <v>20</v>
      </c>
      <c r="K686" s="227" t="s">
        <v>4899</v>
      </c>
      <c r="L686" s="96" t="s">
        <v>12</v>
      </c>
      <c r="M686" s="127" t="s">
        <v>4955</v>
      </c>
      <c r="N686" s="96" t="s">
        <v>11</v>
      </c>
      <c r="O686" s="227" t="s">
        <v>2700</v>
      </c>
      <c r="P686" s="171"/>
      <c r="Q686" s="171"/>
      <c r="R686" s="171"/>
      <c r="S686" s="171"/>
      <c r="T686" s="171"/>
      <c r="U686" s="171"/>
      <c r="V686" s="171"/>
      <c r="W686" s="171"/>
      <c r="X686" s="171"/>
    </row>
    <row r="687" spans="2:24" ht="52.8" x14ac:dyDescent="0.3">
      <c r="B687" s="96">
        <f t="shared" si="10"/>
        <v>681</v>
      </c>
      <c r="C687" s="227" t="s">
        <v>3683</v>
      </c>
      <c r="D687" s="96" t="s">
        <v>4963</v>
      </c>
      <c r="E687" s="258" t="s">
        <v>4964</v>
      </c>
      <c r="F687" s="275" t="s">
        <v>4965</v>
      </c>
      <c r="G687" s="255">
        <v>13699233</v>
      </c>
      <c r="H687" s="255">
        <v>0</v>
      </c>
      <c r="I687" s="255">
        <f>+G687+H687</f>
        <v>13699233</v>
      </c>
      <c r="J687" s="96" t="s">
        <v>20</v>
      </c>
      <c r="K687" s="227" t="s">
        <v>4899</v>
      </c>
      <c r="L687" s="96" t="s">
        <v>12</v>
      </c>
      <c r="M687" s="127" t="s">
        <v>4966</v>
      </c>
      <c r="N687" s="96" t="s">
        <v>11</v>
      </c>
      <c r="O687" s="227" t="s">
        <v>2700</v>
      </c>
      <c r="P687" s="171"/>
      <c r="Q687" s="171"/>
      <c r="R687" s="171"/>
      <c r="S687" s="171"/>
      <c r="T687" s="171"/>
      <c r="U687" s="171"/>
      <c r="V687" s="171"/>
      <c r="W687" s="171"/>
      <c r="X687" s="171"/>
    </row>
    <row r="688" spans="2:24" ht="52.8" x14ac:dyDescent="0.3">
      <c r="B688" s="96">
        <f t="shared" si="10"/>
        <v>682</v>
      </c>
      <c r="C688" s="227" t="s">
        <v>3683</v>
      </c>
      <c r="D688" s="96" t="s">
        <v>4967</v>
      </c>
      <c r="E688" s="258" t="s">
        <v>4968</v>
      </c>
      <c r="F688" s="275" t="s">
        <v>4176</v>
      </c>
      <c r="G688" s="255">
        <v>10725116</v>
      </c>
      <c r="H688" s="255">
        <v>0</v>
      </c>
      <c r="I688" s="255">
        <f>+G688+H688</f>
        <v>10725116</v>
      </c>
      <c r="J688" s="96" t="s">
        <v>20</v>
      </c>
      <c r="K688" s="227" t="s">
        <v>4899</v>
      </c>
      <c r="L688" s="96" t="s">
        <v>12</v>
      </c>
      <c r="M688" s="127" t="s">
        <v>4969</v>
      </c>
      <c r="N688" s="96" t="s">
        <v>11</v>
      </c>
      <c r="O688" s="227" t="s">
        <v>2700</v>
      </c>
      <c r="P688" s="171"/>
      <c r="Q688" s="171"/>
      <c r="R688" s="171"/>
      <c r="S688" s="171"/>
      <c r="T688" s="171"/>
      <c r="U688" s="171"/>
      <c r="V688" s="171"/>
      <c r="W688" s="171"/>
      <c r="X688" s="171"/>
    </row>
    <row r="689" spans="2:24" ht="52.8" x14ac:dyDescent="0.3">
      <c r="B689" s="96">
        <f t="shared" si="10"/>
        <v>683</v>
      </c>
      <c r="C689" s="227" t="s">
        <v>3683</v>
      </c>
      <c r="D689" s="96" t="s">
        <v>4959</v>
      </c>
      <c r="E689" s="258" t="s">
        <v>4960</v>
      </c>
      <c r="F689" s="275" t="s">
        <v>4961</v>
      </c>
      <c r="G689" s="255">
        <v>8438456</v>
      </c>
      <c r="H689" s="255">
        <v>0</v>
      </c>
      <c r="I689" s="255">
        <f>+G689+H689</f>
        <v>8438456</v>
      </c>
      <c r="J689" s="96" t="s">
        <v>20</v>
      </c>
      <c r="K689" s="227" t="s">
        <v>4899</v>
      </c>
      <c r="L689" s="96" t="s">
        <v>12</v>
      </c>
      <c r="M689" s="127" t="s">
        <v>4962</v>
      </c>
      <c r="N689" s="96" t="s">
        <v>11</v>
      </c>
      <c r="O689" s="227" t="s">
        <v>2700</v>
      </c>
      <c r="P689" s="171"/>
      <c r="Q689" s="171"/>
      <c r="R689" s="171"/>
      <c r="S689" s="171"/>
      <c r="T689" s="171"/>
      <c r="U689" s="171"/>
      <c r="V689" s="171"/>
      <c r="W689" s="171"/>
      <c r="X689" s="171"/>
    </row>
    <row r="690" spans="2:24" ht="52.8" x14ac:dyDescent="0.3">
      <c r="B690" s="96">
        <f t="shared" si="10"/>
        <v>684</v>
      </c>
      <c r="C690" s="227" t="s">
        <v>3683</v>
      </c>
      <c r="D690" s="96" t="s">
        <v>4970</v>
      </c>
      <c r="E690" s="258" t="s">
        <v>4971</v>
      </c>
      <c r="F690" s="275" t="s">
        <v>4972</v>
      </c>
      <c r="G690" s="255">
        <v>19250000</v>
      </c>
      <c r="H690" s="255">
        <v>0</v>
      </c>
      <c r="I690" s="255">
        <f>+G690+H690</f>
        <v>19250000</v>
      </c>
      <c r="J690" s="96" t="s">
        <v>20</v>
      </c>
      <c r="K690" s="227" t="s">
        <v>4899</v>
      </c>
      <c r="L690" s="96" t="s">
        <v>12</v>
      </c>
      <c r="M690" s="127" t="s">
        <v>2959</v>
      </c>
      <c r="N690" s="96" t="s">
        <v>11</v>
      </c>
      <c r="O690" s="227" t="s">
        <v>2700</v>
      </c>
      <c r="P690" s="171"/>
      <c r="Q690" s="171"/>
      <c r="R690" s="171"/>
      <c r="S690" s="171"/>
      <c r="T690" s="171"/>
      <c r="U690" s="171"/>
      <c r="V690" s="171"/>
      <c r="W690" s="171"/>
      <c r="X690" s="171"/>
    </row>
    <row r="691" spans="2:24" ht="52.8" x14ac:dyDescent="0.3">
      <c r="B691" s="96">
        <f t="shared" si="10"/>
        <v>685</v>
      </c>
      <c r="C691" s="227" t="s">
        <v>3683</v>
      </c>
      <c r="D691" s="96" t="s">
        <v>4984</v>
      </c>
      <c r="E691" s="258" t="s">
        <v>4985</v>
      </c>
      <c r="F691" s="275" t="s">
        <v>4986</v>
      </c>
      <c r="G691" s="255">
        <v>10725116</v>
      </c>
      <c r="H691" s="255">
        <v>0</v>
      </c>
      <c r="I691" s="255">
        <f>+G691+H691</f>
        <v>10725116</v>
      </c>
      <c r="J691" s="96" t="s">
        <v>20</v>
      </c>
      <c r="K691" s="227" t="s">
        <v>4899</v>
      </c>
      <c r="L691" s="96" t="s">
        <v>12</v>
      </c>
      <c r="M691" s="127" t="s">
        <v>4987</v>
      </c>
      <c r="N691" s="96" t="s">
        <v>11</v>
      </c>
      <c r="O691" s="227" t="s">
        <v>2700</v>
      </c>
      <c r="P691" s="171"/>
      <c r="Q691" s="171"/>
      <c r="R691" s="171"/>
      <c r="S691" s="171"/>
      <c r="T691" s="171"/>
      <c r="U691" s="171"/>
      <c r="V691" s="171"/>
      <c r="W691" s="171"/>
      <c r="X691" s="171"/>
    </row>
    <row r="692" spans="2:24" ht="52.8" x14ac:dyDescent="0.3">
      <c r="B692" s="96">
        <f t="shared" si="10"/>
        <v>686</v>
      </c>
      <c r="C692" s="227" t="s">
        <v>3683</v>
      </c>
      <c r="D692" s="96" t="s">
        <v>4977</v>
      </c>
      <c r="E692" s="258" t="s">
        <v>4978</v>
      </c>
      <c r="F692" s="275" t="s">
        <v>4580</v>
      </c>
      <c r="G692" s="255">
        <v>15619752</v>
      </c>
      <c r="H692" s="255">
        <v>0</v>
      </c>
      <c r="I692" s="255">
        <f>+G692+H692</f>
        <v>15619752</v>
      </c>
      <c r="J692" s="96" t="s">
        <v>20</v>
      </c>
      <c r="K692" s="227" t="s">
        <v>4899</v>
      </c>
      <c r="L692" s="96" t="s">
        <v>12</v>
      </c>
      <c r="M692" s="127" t="s">
        <v>4979</v>
      </c>
      <c r="N692" s="96" t="s">
        <v>11</v>
      </c>
      <c r="O692" s="227" t="s">
        <v>2700</v>
      </c>
      <c r="P692" s="171"/>
      <c r="Q692" s="171"/>
      <c r="R692" s="171"/>
      <c r="S692" s="171"/>
      <c r="T692" s="171"/>
      <c r="U692" s="171"/>
      <c r="V692" s="171"/>
      <c r="W692" s="171"/>
      <c r="X692" s="171"/>
    </row>
    <row r="693" spans="2:24" ht="52.8" x14ac:dyDescent="0.3">
      <c r="B693" s="96">
        <f t="shared" si="10"/>
        <v>687</v>
      </c>
      <c r="C693" s="227" t="s">
        <v>3683</v>
      </c>
      <c r="D693" s="96" t="s">
        <v>4973</v>
      </c>
      <c r="E693" s="258" t="s">
        <v>4974</v>
      </c>
      <c r="F693" s="275" t="s">
        <v>4580</v>
      </c>
      <c r="G693" s="255">
        <v>12684088</v>
      </c>
      <c r="H693" s="255">
        <v>0</v>
      </c>
      <c r="I693" s="255">
        <f>+G693+H693</f>
        <v>12684088</v>
      </c>
      <c r="J693" s="96" t="s">
        <v>20</v>
      </c>
      <c r="K693" s="227" t="s">
        <v>4899</v>
      </c>
      <c r="L693" s="96" t="s">
        <v>12</v>
      </c>
      <c r="M693" s="127" t="s">
        <v>4584</v>
      </c>
      <c r="N693" s="96" t="s">
        <v>11</v>
      </c>
      <c r="O693" s="227" t="s">
        <v>2700</v>
      </c>
      <c r="P693" s="171"/>
      <c r="Q693" s="171"/>
      <c r="R693" s="171"/>
      <c r="S693" s="171"/>
      <c r="T693" s="171"/>
      <c r="U693" s="171"/>
      <c r="V693" s="171"/>
      <c r="W693" s="171"/>
      <c r="X693" s="171"/>
    </row>
    <row r="694" spans="2:24" ht="52.8" x14ac:dyDescent="0.3">
      <c r="B694" s="96">
        <f t="shared" si="10"/>
        <v>688</v>
      </c>
      <c r="C694" s="227" t="s">
        <v>3683</v>
      </c>
      <c r="D694" s="96" t="s">
        <v>4975</v>
      </c>
      <c r="E694" s="258" t="s">
        <v>4976</v>
      </c>
      <c r="F694" s="275" t="s">
        <v>4570</v>
      </c>
      <c r="G694" s="255">
        <v>11440476</v>
      </c>
      <c r="H694" s="255">
        <v>0</v>
      </c>
      <c r="I694" s="255">
        <f>+G694+H694</f>
        <v>11440476</v>
      </c>
      <c r="J694" s="96" t="s">
        <v>20</v>
      </c>
      <c r="K694" s="227" t="s">
        <v>4899</v>
      </c>
      <c r="L694" s="96" t="s">
        <v>12</v>
      </c>
      <c r="M694" s="127" t="s">
        <v>4590</v>
      </c>
      <c r="N694" s="96" t="s">
        <v>11</v>
      </c>
      <c r="O694" s="227" t="s">
        <v>2700</v>
      </c>
      <c r="P694" s="171"/>
      <c r="Q694" s="171"/>
      <c r="R694" s="171"/>
      <c r="S694" s="171"/>
      <c r="T694" s="171"/>
      <c r="U694" s="171"/>
      <c r="V694" s="171"/>
      <c r="W694" s="171"/>
      <c r="X694" s="171"/>
    </row>
    <row r="695" spans="2:24" ht="52.8" x14ac:dyDescent="0.3">
      <c r="B695" s="96">
        <f t="shared" si="10"/>
        <v>689</v>
      </c>
      <c r="C695" s="227" t="s">
        <v>3683</v>
      </c>
      <c r="D695" s="96" t="s">
        <v>4980</v>
      </c>
      <c r="E695" s="258" t="s">
        <v>4981</v>
      </c>
      <c r="F695" s="275" t="s">
        <v>4982</v>
      </c>
      <c r="G695" s="255">
        <v>8438456</v>
      </c>
      <c r="H695" s="255">
        <v>0</v>
      </c>
      <c r="I695" s="255">
        <f>+G695+H695</f>
        <v>8438456</v>
      </c>
      <c r="J695" s="96" t="s">
        <v>20</v>
      </c>
      <c r="K695" s="227" t="s">
        <v>4899</v>
      </c>
      <c r="L695" s="96" t="s">
        <v>12</v>
      </c>
      <c r="M695" s="127" t="s">
        <v>4983</v>
      </c>
      <c r="N695" s="96" t="s">
        <v>11</v>
      </c>
      <c r="O695" s="227" t="s">
        <v>2700</v>
      </c>
      <c r="P695" s="171"/>
      <c r="Q695" s="171"/>
      <c r="R695" s="171"/>
      <c r="S695" s="171"/>
      <c r="T695" s="171"/>
      <c r="U695" s="171"/>
      <c r="V695" s="171"/>
      <c r="W695" s="171"/>
      <c r="X695" s="171"/>
    </row>
    <row r="696" spans="2:24" ht="52.8" x14ac:dyDescent="0.3">
      <c r="B696" s="96">
        <f t="shared" si="10"/>
        <v>690</v>
      </c>
      <c r="C696" s="227" t="s">
        <v>3683</v>
      </c>
      <c r="D696" s="96" t="s">
        <v>4988</v>
      </c>
      <c r="E696" s="258" t="s">
        <v>4989</v>
      </c>
      <c r="F696" s="275" t="s">
        <v>4990</v>
      </c>
      <c r="G696" s="255">
        <v>9384477</v>
      </c>
      <c r="H696" s="255">
        <v>0</v>
      </c>
      <c r="I696" s="255">
        <f>+G696+H696</f>
        <v>9384477</v>
      </c>
      <c r="J696" s="96" t="s">
        <v>20</v>
      </c>
      <c r="K696" s="227" t="s">
        <v>4899</v>
      </c>
      <c r="L696" s="96" t="s">
        <v>12</v>
      </c>
      <c r="M696" s="127" t="s">
        <v>4636</v>
      </c>
      <c r="N696" s="96" t="s">
        <v>11</v>
      </c>
      <c r="O696" s="227" t="s">
        <v>2700</v>
      </c>
      <c r="P696" s="171"/>
      <c r="Q696" s="171"/>
      <c r="R696" s="171"/>
      <c r="S696" s="171"/>
      <c r="T696" s="171"/>
      <c r="U696" s="171"/>
      <c r="V696" s="171"/>
      <c r="W696" s="171"/>
      <c r="X696" s="171"/>
    </row>
    <row r="697" spans="2:24" ht="79.2" x14ac:dyDescent="0.3">
      <c r="B697" s="96">
        <f t="shared" si="10"/>
        <v>691</v>
      </c>
      <c r="C697" s="227" t="s">
        <v>3683</v>
      </c>
      <c r="D697" s="96" t="s">
        <v>4991</v>
      </c>
      <c r="E697" s="258" t="s">
        <v>4992</v>
      </c>
      <c r="F697" s="275" t="s">
        <v>3759</v>
      </c>
      <c r="G697" s="255">
        <v>13667280</v>
      </c>
      <c r="H697" s="255">
        <v>0</v>
      </c>
      <c r="I697" s="255">
        <f>+G697+H697</f>
        <v>13667280</v>
      </c>
      <c r="J697" s="96" t="s">
        <v>20</v>
      </c>
      <c r="K697" s="227" t="s">
        <v>4899</v>
      </c>
      <c r="L697" s="96" t="s">
        <v>12</v>
      </c>
      <c r="M697" s="127" t="s">
        <v>3760</v>
      </c>
      <c r="N697" s="96" t="s">
        <v>11</v>
      </c>
      <c r="O697" s="227" t="s">
        <v>2700</v>
      </c>
      <c r="P697" s="171"/>
      <c r="Q697" s="171"/>
      <c r="R697" s="171"/>
      <c r="S697" s="171"/>
      <c r="T697" s="171"/>
      <c r="U697" s="171"/>
      <c r="V697" s="171"/>
      <c r="W697" s="171"/>
      <c r="X697" s="171"/>
    </row>
    <row r="698" spans="2:24" ht="52.8" x14ac:dyDescent="0.3">
      <c r="B698" s="96">
        <f t="shared" si="10"/>
        <v>692</v>
      </c>
      <c r="C698" s="227" t="s">
        <v>3683</v>
      </c>
      <c r="D698" s="96" t="s">
        <v>5040</v>
      </c>
      <c r="E698" s="258" t="s">
        <v>5041</v>
      </c>
      <c r="F698" s="275" t="s">
        <v>3857</v>
      </c>
      <c r="G698" s="255">
        <v>8043837</v>
      </c>
      <c r="H698" s="255">
        <v>0</v>
      </c>
      <c r="I698" s="255">
        <f>+G698+H698</f>
        <v>8043837</v>
      </c>
      <c r="J698" s="96" t="s">
        <v>20</v>
      </c>
      <c r="K698" s="227" t="s">
        <v>4899</v>
      </c>
      <c r="L698" s="96" t="s">
        <v>12</v>
      </c>
      <c r="M698" s="127" t="s">
        <v>4437</v>
      </c>
      <c r="N698" s="96" t="s">
        <v>11</v>
      </c>
      <c r="O698" s="227" t="s">
        <v>2700</v>
      </c>
      <c r="P698" s="171"/>
      <c r="Q698" s="171"/>
      <c r="R698" s="171"/>
      <c r="S698" s="171"/>
      <c r="T698" s="171"/>
      <c r="U698" s="171"/>
      <c r="V698" s="171"/>
      <c r="W698" s="171"/>
      <c r="X698" s="171"/>
    </row>
    <row r="699" spans="2:24" ht="52.8" x14ac:dyDescent="0.3">
      <c r="B699" s="96">
        <f t="shared" si="10"/>
        <v>693</v>
      </c>
      <c r="C699" s="227" t="s">
        <v>3683</v>
      </c>
      <c r="D699" s="96" t="s">
        <v>6200</v>
      </c>
      <c r="E699" s="258" t="s">
        <v>6201</v>
      </c>
      <c r="F699" s="275" t="s">
        <v>4570</v>
      </c>
      <c r="G699" s="255">
        <v>8580357</v>
      </c>
      <c r="H699" s="255">
        <v>0</v>
      </c>
      <c r="I699" s="255">
        <f>+G699+H699</f>
        <v>8580357</v>
      </c>
      <c r="J699" s="96" t="s">
        <v>20</v>
      </c>
      <c r="K699" s="227" t="s">
        <v>4899</v>
      </c>
      <c r="L699" s="96" t="s">
        <v>12</v>
      </c>
      <c r="M699" s="127" t="s">
        <v>4577</v>
      </c>
      <c r="N699" s="96" t="s">
        <v>11</v>
      </c>
      <c r="O699" s="227" t="s">
        <v>2700</v>
      </c>
      <c r="P699" s="171"/>
      <c r="Q699" s="171"/>
      <c r="R699" s="171"/>
      <c r="S699" s="171"/>
      <c r="T699" s="171"/>
      <c r="U699" s="171"/>
      <c r="V699" s="171"/>
      <c r="W699" s="171"/>
      <c r="X699" s="171"/>
    </row>
    <row r="700" spans="2:24" ht="52.8" x14ac:dyDescent="0.3">
      <c r="B700" s="96">
        <f t="shared" si="10"/>
        <v>694</v>
      </c>
      <c r="C700" s="227" t="s">
        <v>3683</v>
      </c>
      <c r="D700" s="96" t="s">
        <v>4998</v>
      </c>
      <c r="E700" s="258" t="s">
        <v>4999</v>
      </c>
      <c r="F700" s="275" t="s">
        <v>4580</v>
      </c>
      <c r="G700" s="255">
        <v>11714814</v>
      </c>
      <c r="H700" s="255">
        <v>0</v>
      </c>
      <c r="I700" s="255">
        <f>+G700+H700</f>
        <v>11714814</v>
      </c>
      <c r="J700" s="96" t="s">
        <v>20</v>
      </c>
      <c r="K700" s="227" t="s">
        <v>4899</v>
      </c>
      <c r="L700" s="96" t="s">
        <v>12</v>
      </c>
      <c r="M700" s="127" t="s">
        <v>4612</v>
      </c>
      <c r="N700" s="96" t="s">
        <v>11</v>
      </c>
      <c r="O700" s="227" t="s">
        <v>2700</v>
      </c>
      <c r="P700" s="171"/>
      <c r="Q700" s="171"/>
      <c r="R700" s="171"/>
      <c r="S700" s="171"/>
      <c r="T700" s="171"/>
      <c r="U700" s="171"/>
      <c r="V700" s="171"/>
      <c r="W700" s="171"/>
      <c r="X700" s="171"/>
    </row>
    <row r="701" spans="2:24" ht="52.8" x14ac:dyDescent="0.3">
      <c r="B701" s="96">
        <f t="shared" si="10"/>
        <v>695</v>
      </c>
      <c r="C701" s="227" t="s">
        <v>3683</v>
      </c>
      <c r="D701" s="96" t="s">
        <v>4993</v>
      </c>
      <c r="E701" s="258" t="s">
        <v>4994</v>
      </c>
      <c r="F701" s="275" t="s">
        <v>4570</v>
      </c>
      <c r="G701" s="255">
        <v>8580357</v>
      </c>
      <c r="H701" s="255">
        <v>0</v>
      </c>
      <c r="I701" s="255">
        <f>+G701+H701</f>
        <v>8580357</v>
      </c>
      <c r="J701" s="96" t="s">
        <v>20</v>
      </c>
      <c r="K701" s="227" t="s">
        <v>4899</v>
      </c>
      <c r="L701" s="96" t="s">
        <v>12</v>
      </c>
      <c r="M701" s="127" t="s">
        <v>4599</v>
      </c>
      <c r="N701" s="96" t="s">
        <v>11</v>
      </c>
      <c r="O701" s="227" t="s">
        <v>2700</v>
      </c>
      <c r="P701" s="171"/>
      <c r="Q701" s="171"/>
      <c r="R701" s="171"/>
      <c r="S701" s="171"/>
      <c r="T701" s="171"/>
      <c r="U701" s="171"/>
      <c r="V701" s="171"/>
      <c r="W701" s="171"/>
      <c r="X701" s="171"/>
    </row>
    <row r="702" spans="2:24" ht="52.8" x14ac:dyDescent="0.3">
      <c r="B702" s="96">
        <f t="shared" si="10"/>
        <v>696</v>
      </c>
      <c r="C702" s="227" t="s">
        <v>3683</v>
      </c>
      <c r="D702" s="96" t="s">
        <v>4995</v>
      </c>
      <c r="E702" s="258" t="s">
        <v>4996</v>
      </c>
      <c r="F702" s="275" t="s">
        <v>4580</v>
      </c>
      <c r="G702" s="255">
        <v>10145367</v>
      </c>
      <c r="H702" s="255">
        <v>0</v>
      </c>
      <c r="I702" s="255">
        <f>+G702+H702</f>
        <v>10145367</v>
      </c>
      <c r="J702" s="96" t="s">
        <v>20</v>
      </c>
      <c r="K702" s="227" t="s">
        <v>4899</v>
      </c>
      <c r="L702" s="96" t="s">
        <v>12</v>
      </c>
      <c r="M702" s="127" t="s">
        <v>4997</v>
      </c>
      <c r="N702" s="96" t="s">
        <v>11</v>
      </c>
      <c r="O702" s="227" t="s">
        <v>2700</v>
      </c>
      <c r="P702" s="171"/>
      <c r="Q702" s="171"/>
      <c r="R702" s="171"/>
      <c r="S702" s="171"/>
      <c r="T702" s="171"/>
      <c r="U702" s="171"/>
      <c r="V702" s="171"/>
      <c r="W702" s="171"/>
      <c r="X702" s="171"/>
    </row>
    <row r="703" spans="2:24" ht="52.8" x14ac:dyDescent="0.3">
      <c r="B703" s="96">
        <f t="shared" si="10"/>
        <v>697</v>
      </c>
      <c r="C703" s="227" t="s">
        <v>3683</v>
      </c>
      <c r="D703" s="96" t="s">
        <v>5020</v>
      </c>
      <c r="E703" s="258" t="s">
        <v>5021</v>
      </c>
      <c r="F703" s="275" t="s">
        <v>4570</v>
      </c>
      <c r="G703" s="255">
        <v>8043837</v>
      </c>
      <c r="H703" s="255">
        <v>0</v>
      </c>
      <c r="I703" s="255">
        <f>+G703+H703</f>
        <v>8043837</v>
      </c>
      <c r="J703" s="96" t="s">
        <v>20</v>
      </c>
      <c r="K703" s="227" t="s">
        <v>4899</v>
      </c>
      <c r="L703" s="96" t="s">
        <v>12</v>
      </c>
      <c r="M703" s="127" t="s">
        <v>4654</v>
      </c>
      <c r="N703" s="96" t="s">
        <v>11</v>
      </c>
      <c r="O703" s="227" t="s">
        <v>2700</v>
      </c>
      <c r="P703" s="171"/>
      <c r="Q703" s="171"/>
      <c r="R703" s="171"/>
      <c r="S703" s="171"/>
      <c r="T703" s="171"/>
      <c r="U703" s="171"/>
      <c r="V703" s="171"/>
      <c r="W703" s="171"/>
      <c r="X703" s="171"/>
    </row>
    <row r="704" spans="2:24" ht="52.8" x14ac:dyDescent="0.3">
      <c r="B704" s="96">
        <f t="shared" si="10"/>
        <v>698</v>
      </c>
      <c r="C704" s="227" t="s">
        <v>3683</v>
      </c>
      <c r="D704" s="96" t="s">
        <v>5013</v>
      </c>
      <c r="E704" s="258" t="s">
        <v>5014</v>
      </c>
      <c r="F704" s="275" t="s">
        <v>4570</v>
      </c>
      <c r="G704" s="255">
        <v>8043837</v>
      </c>
      <c r="H704" s="255">
        <v>0</v>
      </c>
      <c r="I704" s="255">
        <f>+G704+H704</f>
        <v>8043837</v>
      </c>
      <c r="J704" s="96" t="s">
        <v>20</v>
      </c>
      <c r="K704" s="227" t="s">
        <v>4899</v>
      </c>
      <c r="L704" s="96" t="s">
        <v>12</v>
      </c>
      <c r="M704" s="127" t="s">
        <v>5015</v>
      </c>
      <c r="N704" s="96" t="s">
        <v>11</v>
      </c>
      <c r="O704" s="227" t="s">
        <v>2700</v>
      </c>
      <c r="P704" s="171"/>
      <c r="Q704" s="171"/>
      <c r="R704" s="171"/>
      <c r="S704" s="171"/>
      <c r="T704" s="171"/>
      <c r="U704" s="171"/>
      <c r="V704" s="171"/>
      <c r="W704" s="171"/>
      <c r="X704" s="171"/>
    </row>
    <row r="705" spans="2:24" ht="52.8" x14ac:dyDescent="0.3">
      <c r="B705" s="96">
        <f t="shared" si="10"/>
        <v>699</v>
      </c>
      <c r="C705" s="227" t="s">
        <v>3683</v>
      </c>
      <c r="D705" s="96" t="s">
        <v>5008</v>
      </c>
      <c r="E705" s="258" t="s">
        <v>5009</v>
      </c>
      <c r="F705" s="275" t="s">
        <v>4570</v>
      </c>
      <c r="G705" s="255">
        <v>8043837</v>
      </c>
      <c r="H705" s="255">
        <v>0</v>
      </c>
      <c r="I705" s="255">
        <f>+G705+H705</f>
        <v>8043837</v>
      </c>
      <c r="J705" s="96" t="s">
        <v>20</v>
      </c>
      <c r="K705" s="227" t="s">
        <v>4899</v>
      </c>
      <c r="L705" s="96" t="s">
        <v>12</v>
      </c>
      <c r="M705" s="127" t="s">
        <v>5010</v>
      </c>
      <c r="N705" s="96" t="s">
        <v>11</v>
      </c>
      <c r="O705" s="227" t="s">
        <v>2700</v>
      </c>
      <c r="P705" s="171"/>
      <c r="Q705" s="171"/>
      <c r="R705" s="171"/>
      <c r="S705" s="171"/>
      <c r="T705" s="171"/>
      <c r="U705" s="171"/>
      <c r="V705" s="171"/>
      <c r="W705" s="171"/>
      <c r="X705" s="171"/>
    </row>
    <row r="706" spans="2:24" ht="52.8" x14ac:dyDescent="0.3">
      <c r="B706" s="96">
        <f t="shared" si="10"/>
        <v>700</v>
      </c>
      <c r="C706" s="227" t="s">
        <v>3683</v>
      </c>
      <c r="D706" s="96" t="s">
        <v>5022</v>
      </c>
      <c r="E706" s="258" t="s">
        <v>5023</v>
      </c>
      <c r="F706" s="275" t="s">
        <v>4605</v>
      </c>
      <c r="G706" s="255">
        <v>6328842</v>
      </c>
      <c r="H706" s="255">
        <v>0</v>
      </c>
      <c r="I706" s="255">
        <f>+G706+H706</f>
        <v>6328842</v>
      </c>
      <c r="J706" s="96" t="s">
        <v>20</v>
      </c>
      <c r="K706" s="227" t="s">
        <v>4899</v>
      </c>
      <c r="L706" s="96" t="s">
        <v>12</v>
      </c>
      <c r="M706" s="127" t="s">
        <v>4663</v>
      </c>
      <c r="N706" s="96" t="s">
        <v>11</v>
      </c>
      <c r="O706" s="227" t="s">
        <v>2700</v>
      </c>
      <c r="P706" s="171"/>
      <c r="Q706" s="171"/>
      <c r="R706" s="171"/>
      <c r="S706" s="171"/>
      <c r="T706" s="171"/>
      <c r="U706" s="171"/>
      <c r="V706" s="171"/>
      <c r="W706" s="171"/>
      <c r="X706" s="171"/>
    </row>
    <row r="707" spans="2:24" ht="52.8" x14ac:dyDescent="0.3">
      <c r="B707" s="96">
        <f t="shared" si="10"/>
        <v>701</v>
      </c>
      <c r="C707" s="227" t="s">
        <v>3683</v>
      </c>
      <c r="D707" s="96" t="s">
        <v>5006</v>
      </c>
      <c r="E707" s="258" t="s">
        <v>5007</v>
      </c>
      <c r="F707" s="275" t="s">
        <v>4570</v>
      </c>
      <c r="G707" s="255">
        <v>8043837</v>
      </c>
      <c r="H707" s="255">
        <v>0</v>
      </c>
      <c r="I707" s="255">
        <f>+G707+H707</f>
        <v>8043837</v>
      </c>
      <c r="J707" s="96" t="s">
        <v>20</v>
      </c>
      <c r="K707" s="227" t="s">
        <v>4899</v>
      </c>
      <c r="L707" s="96" t="s">
        <v>12</v>
      </c>
      <c r="M707" s="127" t="s">
        <v>4571</v>
      </c>
      <c r="N707" s="96" t="s">
        <v>11</v>
      </c>
      <c r="O707" s="227" t="s">
        <v>2700</v>
      </c>
      <c r="P707" s="171"/>
      <c r="Q707" s="171"/>
      <c r="R707" s="171"/>
      <c r="S707" s="171"/>
      <c r="T707" s="171"/>
      <c r="U707" s="171"/>
      <c r="V707" s="171"/>
      <c r="W707" s="171"/>
      <c r="X707" s="171"/>
    </row>
    <row r="708" spans="2:24" ht="52.8" x14ac:dyDescent="0.3">
      <c r="B708" s="96">
        <f t="shared" si="10"/>
        <v>702</v>
      </c>
      <c r="C708" s="227" t="s">
        <v>3683</v>
      </c>
      <c r="D708" s="96" t="s">
        <v>5016</v>
      </c>
      <c r="E708" s="258" t="s">
        <v>5017</v>
      </c>
      <c r="F708" s="275" t="s">
        <v>4605</v>
      </c>
      <c r="G708" s="255">
        <v>6328842</v>
      </c>
      <c r="H708" s="255">
        <v>0</v>
      </c>
      <c r="I708" s="255">
        <f>+G708+H708</f>
        <v>6328842</v>
      </c>
      <c r="J708" s="96" t="s">
        <v>20</v>
      </c>
      <c r="K708" s="227" t="s">
        <v>4899</v>
      </c>
      <c r="L708" s="96" t="s">
        <v>12</v>
      </c>
      <c r="M708" s="127" t="s">
        <v>4678</v>
      </c>
      <c r="N708" s="96" t="s">
        <v>11</v>
      </c>
      <c r="O708" s="227" t="s">
        <v>2700</v>
      </c>
      <c r="P708" s="171"/>
      <c r="Q708" s="171"/>
      <c r="R708" s="171"/>
      <c r="S708" s="171"/>
      <c r="T708" s="171"/>
      <c r="U708" s="171"/>
      <c r="V708" s="171"/>
      <c r="W708" s="171"/>
      <c r="X708" s="171"/>
    </row>
    <row r="709" spans="2:24" ht="52.8" x14ac:dyDescent="0.3">
      <c r="B709" s="96">
        <f t="shared" si="10"/>
        <v>703</v>
      </c>
      <c r="C709" s="227" t="s">
        <v>3683</v>
      </c>
      <c r="D709" s="96" t="s">
        <v>5024</v>
      </c>
      <c r="E709" s="258" t="s">
        <v>5025</v>
      </c>
      <c r="F709" s="275" t="s">
        <v>4570</v>
      </c>
      <c r="G709" s="255">
        <v>8043837</v>
      </c>
      <c r="H709" s="255">
        <v>0</v>
      </c>
      <c r="I709" s="255">
        <f>+G709+H709</f>
        <v>8043837</v>
      </c>
      <c r="J709" s="96" t="s">
        <v>20</v>
      </c>
      <c r="K709" s="227" t="s">
        <v>4899</v>
      </c>
      <c r="L709" s="96" t="s">
        <v>12</v>
      </c>
      <c r="M709" s="127" t="s">
        <v>5026</v>
      </c>
      <c r="N709" s="96" t="s">
        <v>11</v>
      </c>
      <c r="O709" s="227" t="s">
        <v>2700</v>
      </c>
      <c r="P709" s="171"/>
      <c r="Q709" s="171"/>
      <c r="R709" s="171"/>
      <c r="S709" s="171"/>
      <c r="T709" s="171"/>
      <c r="U709" s="171"/>
      <c r="V709" s="171"/>
      <c r="W709" s="171"/>
      <c r="X709" s="171"/>
    </row>
    <row r="710" spans="2:24" ht="52.8" x14ac:dyDescent="0.3">
      <c r="B710" s="96">
        <f t="shared" si="10"/>
        <v>704</v>
      </c>
      <c r="C710" s="227" t="s">
        <v>3683</v>
      </c>
      <c r="D710" s="96" t="s">
        <v>5004</v>
      </c>
      <c r="E710" s="258" t="s">
        <v>5005</v>
      </c>
      <c r="F710" s="275" t="s">
        <v>4570</v>
      </c>
      <c r="G710" s="255">
        <v>8043837</v>
      </c>
      <c r="H710" s="255">
        <v>0</v>
      </c>
      <c r="I710" s="255">
        <f>+G710+H710</f>
        <v>8043837</v>
      </c>
      <c r="J710" s="96" t="s">
        <v>20</v>
      </c>
      <c r="K710" s="227" t="s">
        <v>4899</v>
      </c>
      <c r="L710" s="96" t="s">
        <v>12</v>
      </c>
      <c r="M710" s="127" t="s">
        <v>4669</v>
      </c>
      <c r="N710" s="96" t="s">
        <v>11</v>
      </c>
      <c r="O710" s="227" t="s">
        <v>2700</v>
      </c>
      <c r="P710" s="171"/>
      <c r="Q710" s="171"/>
      <c r="R710" s="171"/>
      <c r="S710" s="171"/>
      <c r="T710" s="171"/>
      <c r="U710" s="171"/>
      <c r="V710" s="171"/>
      <c r="W710" s="171"/>
      <c r="X710" s="171"/>
    </row>
    <row r="711" spans="2:24" ht="52.8" x14ac:dyDescent="0.3">
      <c r="B711" s="96">
        <f t="shared" si="10"/>
        <v>705</v>
      </c>
      <c r="C711" s="227" t="s">
        <v>3683</v>
      </c>
      <c r="D711" s="96" t="s">
        <v>5038</v>
      </c>
      <c r="E711" s="258" t="s">
        <v>5039</v>
      </c>
      <c r="F711" s="275" t="s">
        <v>4570</v>
      </c>
      <c r="G711" s="255">
        <v>8043837</v>
      </c>
      <c r="H711" s="255">
        <v>0</v>
      </c>
      <c r="I711" s="255">
        <f>+G711+H711</f>
        <v>8043837</v>
      </c>
      <c r="J711" s="96" t="s">
        <v>20</v>
      </c>
      <c r="K711" s="227" t="s">
        <v>4899</v>
      </c>
      <c r="L711" s="96" t="s">
        <v>12</v>
      </c>
      <c r="M711" s="127" t="s">
        <v>4687</v>
      </c>
      <c r="N711" s="96" t="s">
        <v>11</v>
      </c>
      <c r="O711" s="227" t="s">
        <v>2700</v>
      </c>
      <c r="P711" s="171"/>
      <c r="Q711" s="171"/>
      <c r="R711" s="171"/>
      <c r="S711" s="171"/>
      <c r="T711" s="171"/>
      <c r="U711" s="171"/>
      <c r="V711" s="171"/>
      <c r="W711" s="171"/>
      <c r="X711" s="171"/>
    </row>
    <row r="712" spans="2:24" ht="52.8" x14ac:dyDescent="0.3">
      <c r="B712" s="96">
        <f t="shared" si="10"/>
        <v>706</v>
      </c>
      <c r="C712" s="227" t="s">
        <v>3683</v>
      </c>
      <c r="D712" s="96" t="s">
        <v>5002</v>
      </c>
      <c r="E712" s="258" t="s">
        <v>5003</v>
      </c>
      <c r="F712" s="275" t="s">
        <v>4570</v>
      </c>
      <c r="G712" s="255">
        <v>8043837</v>
      </c>
      <c r="H712" s="255">
        <v>0</v>
      </c>
      <c r="I712" s="255">
        <f>+G712+H712</f>
        <v>8043837</v>
      </c>
      <c r="J712" s="96" t="s">
        <v>20</v>
      </c>
      <c r="K712" s="227" t="s">
        <v>4899</v>
      </c>
      <c r="L712" s="96" t="s">
        <v>12</v>
      </c>
      <c r="M712" s="127" t="s">
        <v>4666</v>
      </c>
      <c r="N712" s="96" t="s">
        <v>11</v>
      </c>
      <c r="O712" s="227" t="s">
        <v>2700</v>
      </c>
      <c r="P712" s="171"/>
      <c r="Q712" s="171"/>
      <c r="R712" s="171"/>
      <c r="S712" s="171"/>
      <c r="T712" s="171"/>
      <c r="U712" s="171"/>
      <c r="V712" s="171"/>
      <c r="W712" s="171"/>
      <c r="X712" s="171"/>
    </row>
    <row r="713" spans="2:24" ht="52.8" x14ac:dyDescent="0.3">
      <c r="B713" s="96">
        <f t="shared" ref="B713:B776" si="11">+B712+1</f>
        <v>707</v>
      </c>
      <c r="C713" s="227" t="s">
        <v>3683</v>
      </c>
      <c r="D713" s="96" t="s">
        <v>5011</v>
      </c>
      <c r="E713" s="258" t="s">
        <v>5012</v>
      </c>
      <c r="F713" s="275" t="s">
        <v>4570</v>
      </c>
      <c r="G713" s="255">
        <v>8043837</v>
      </c>
      <c r="H713" s="255">
        <v>0</v>
      </c>
      <c r="I713" s="255">
        <f>+G713+H713</f>
        <v>8043837</v>
      </c>
      <c r="J713" s="96" t="s">
        <v>20</v>
      </c>
      <c r="K713" s="227" t="s">
        <v>4899</v>
      </c>
      <c r="L713" s="96" t="s">
        <v>12</v>
      </c>
      <c r="M713" s="127" t="s">
        <v>4672</v>
      </c>
      <c r="N713" s="96" t="s">
        <v>11</v>
      </c>
      <c r="O713" s="227" t="s">
        <v>2700</v>
      </c>
      <c r="P713" s="171"/>
      <c r="Q713" s="171"/>
      <c r="R713" s="171"/>
      <c r="S713" s="171"/>
      <c r="T713" s="171"/>
      <c r="U713" s="171"/>
      <c r="V713" s="171"/>
      <c r="W713" s="171"/>
      <c r="X713" s="171"/>
    </row>
    <row r="714" spans="2:24" ht="52.8" x14ac:dyDescent="0.3">
      <c r="B714" s="96">
        <f t="shared" si="11"/>
        <v>708</v>
      </c>
      <c r="C714" s="227" t="s">
        <v>3683</v>
      </c>
      <c r="D714" s="96" t="s">
        <v>5018</v>
      </c>
      <c r="E714" s="258" t="s">
        <v>5019</v>
      </c>
      <c r="F714" s="275" t="s">
        <v>4570</v>
      </c>
      <c r="G714" s="255">
        <v>8043837</v>
      </c>
      <c r="H714" s="255">
        <v>0</v>
      </c>
      <c r="I714" s="255">
        <f>+G714+H714</f>
        <v>8043837</v>
      </c>
      <c r="J714" s="96" t="s">
        <v>20</v>
      </c>
      <c r="K714" s="227" t="s">
        <v>4899</v>
      </c>
      <c r="L714" s="96" t="s">
        <v>12</v>
      </c>
      <c r="M714" s="127" t="s">
        <v>4648</v>
      </c>
      <c r="N714" s="96" t="s">
        <v>11</v>
      </c>
      <c r="O714" s="227" t="s">
        <v>2700</v>
      </c>
      <c r="P714" s="171"/>
      <c r="Q714" s="171"/>
      <c r="R714" s="171"/>
      <c r="S714" s="171"/>
      <c r="T714" s="171"/>
      <c r="U714" s="171"/>
      <c r="V714" s="171"/>
      <c r="W714" s="171"/>
      <c r="X714" s="171"/>
    </row>
    <row r="715" spans="2:24" ht="52.8" x14ac:dyDescent="0.3">
      <c r="B715" s="96">
        <f t="shared" si="11"/>
        <v>709</v>
      </c>
      <c r="C715" s="227" t="s">
        <v>3683</v>
      </c>
      <c r="D715" s="96" t="s">
        <v>5000</v>
      </c>
      <c r="E715" s="258" t="s">
        <v>5001</v>
      </c>
      <c r="F715" s="275" t="s">
        <v>4570</v>
      </c>
      <c r="G715" s="255">
        <v>8043837</v>
      </c>
      <c r="H715" s="255">
        <v>0</v>
      </c>
      <c r="I715" s="255">
        <f>+G715+H715</f>
        <v>8043837</v>
      </c>
      <c r="J715" s="96" t="s">
        <v>20</v>
      </c>
      <c r="K715" s="227" t="s">
        <v>4899</v>
      </c>
      <c r="L715" s="96" t="s">
        <v>12</v>
      </c>
      <c r="M715" s="127" t="s">
        <v>4639</v>
      </c>
      <c r="N715" s="96" t="s">
        <v>11</v>
      </c>
      <c r="O715" s="227" t="s">
        <v>2700</v>
      </c>
      <c r="P715" s="171"/>
      <c r="Q715" s="171"/>
      <c r="R715" s="171"/>
      <c r="S715" s="171"/>
      <c r="T715" s="171"/>
      <c r="U715" s="171"/>
      <c r="V715" s="171"/>
      <c r="W715" s="171"/>
      <c r="X715" s="171"/>
    </row>
    <row r="716" spans="2:24" ht="52.8" x14ac:dyDescent="0.3">
      <c r="B716" s="96">
        <f t="shared" si="11"/>
        <v>710</v>
      </c>
      <c r="C716" s="227" t="s">
        <v>3683</v>
      </c>
      <c r="D716" s="96" t="s">
        <v>5030</v>
      </c>
      <c r="E716" s="258" t="s">
        <v>5031</v>
      </c>
      <c r="F716" s="275" t="s">
        <v>4570</v>
      </c>
      <c r="G716" s="255">
        <v>8043837</v>
      </c>
      <c r="H716" s="255">
        <v>0</v>
      </c>
      <c r="I716" s="255">
        <f>+G716+H716</f>
        <v>8043837</v>
      </c>
      <c r="J716" s="96" t="s">
        <v>20</v>
      </c>
      <c r="K716" s="227" t="s">
        <v>4899</v>
      </c>
      <c r="L716" s="96" t="s">
        <v>12</v>
      </c>
      <c r="M716" s="127" t="s">
        <v>4574</v>
      </c>
      <c r="N716" s="96" t="s">
        <v>11</v>
      </c>
      <c r="O716" s="227" t="s">
        <v>2700</v>
      </c>
      <c r="P716" s="171"/>
      <c r="Q716" s="171"/>
      <c r="R716" s="171"/>
      <c r="S716" s="171"/>
      <c r="T716" s="171"/>
      <c r="U716" s="171"/>
      <c r="V716" s="171"/>
      <c r="W716" s="171"/>
      <c r="X716" s="171"/>
    </row>
    <row r="717" spans="2:24" ht="52.8" x14ac:dyDescent="0.3">
      <c r="B717" s="96">
        <f t="shared" si="11"/>
        <v>711</v>
      </c>
      <c r="C717" s="227" t="s">
        <v>3683</v>
      </c>
      <c r="D717" s="96" t="s">
        <v>5032</v>
      </c>
      <c r="E717" s="258" t="s">
        <v>5033</v>
      </c>
      <c r="F717" s="275" t="s">
        <v>4570</v>
      </c>
      <c r="G717" s="255">
        <v>8043837</v>
      </c>
      <c r="H717" s="255">
        <v>0</v>
      </c>
      <c r="I717" s="255">
        <f>+G717+H717</f>
        <v>8043837</v>
      </c>
      <c r="J717" s="96" t="s">
        <v>20</v>
      </c>
      <c r="K717" s="227" t="s">
        <v>4899</v>
      </c>
      <c r="L717" s="96" t="s">
        <v>12</v>
      </c>
      <c r="M717" s="127" t="s">
        <v>5034</v>
      </c>
      <c r="N717" s="96" t="s">
        <v>11</v>
      </c>
      <c r="O717" s="227" t="s">
        <v>2700</v>
      </c>
      <c r="P717" s="171"/>
      <c r="Q717" s="171"/>
      <c r="R717" s="171"/>
      <c r="S717" s="171"/>
      <c r="T717" s="171"/>
      <c r="U717" s="171"/>
      <c r="V717" s="171"/>
      <c r="W717" s="171"/>
      <c r="X717" s="171"/>
    </row>
    <row r="718" spans="2:24" ht="52.8" x14ac:dyDescent="0.3">
      <c r="B718" s="96">
        <f t="shared" si="11"/>
        <v>712</v>
      </c>
      <c r="C718" s="227" t="s">
        <v>3683</v>
      </c>
      <c r="D718" s="96" t="s">
        <v>5035</v>
      </c>
      <c r="E718" s="258" t="s">
        <v>5036</v>
      </c>
      <c r="F718" s="275" t="s">
        <v>4570</v>
      </c>
      <c r="G718" s="255">
        <v>8043837</v>
      </c>
      <c r="H718" s="255">
        <v>0</v>
      </c>
      <c r="I718" s="255">
        <f>+G718+H718</f>
        <v>8043837</v>
      </c>
      <c r="J718" s="96" t="s">
        <v>20</v>
      </c>
      <c r="K718" s="227" t="s">
        <v>4899</v>
      </c>
      <c r="L718" s="96" t="s">
        <v>12</v>
      </c>
      <c r="M718" s="127" t="s">
        <v>5037</v>
      </c>
      <c r="N718" s="96" t="s">
        <v>11</v>
      </c>
      <c r="O718" s="227" t="s">
        <v>2700</v>
      </c>
      <c r="P718" s="171"/>
      <c r="Q718" s="171"/>
      <c r="R718" s="171"/>
      <c r="S718" s="171"/>
      <c r="T718" s="171"/>
      <c r="U718" s="171"/>
      <c r="V718" s="171"/>
      <c r="W718" s="171"/>
      <c r="X718" s="171"/>
    </row>
    <row r="719" spans="2:24" ht="52.8" x14ac:dyDescent="0.3">
      <c r="B719" s="96">
        <f t="shared" si="11"/>
        <v>713</v>
      </c>
      <c r="C719" s="227" t="s">
        <v>3683</v>
      </c>
      <c r="D719" s="96" t="s">
        <v>5027</v>
      </c>
      <c r="E719" s="258" t="s">
        <v>5028</v>
      </c>
      <c r="F719" s="275" t="s">
        <v>3793</v>
      </c>
      <c r="G719" s="255">
        <v>6328842</v>
      </c>
      <c r="H719" s="255">
        <v>0</v>
      </c>
      <c r="I719" s="255">
        <f>+G719+H719</f>
        <v>6328842</v>
      </c>
      <c r="J719" s="96" t="s">
        <v>20</v>
      </c>
      <c r="K719" s="227" t="s">
        <v>4899</v>
      </c>
      <c r="L719" s="96" t="s">
        <v>12</v>
      </c>
      <c r="M719" s="127" t="s">
        <v>5029</v>
      </c>
      <c r="N719" s="96" t="s">
        <v>11</v>
      </c>
      <c r="O719" s="227" t="s">
        <v>2700</v>
      </c>
      <c r="P719" s="171"/>
      <c r="Q719" s="171"/>
      <c r="R719" s="171"/>
      <c r="S719" s="171"/>
      <c r="T719" s="171"/>
      <c r="U719" s="171"/>
      <c r="V719" s="171"/>
      <c r="W719" s="171"/>
      <c r="X719" s="171"/>
    </row>
    <row r="720" spans="2:24" ht="66" x14ac:dyDescent="0.3">
      <c r="B720" s="96">
        <f t="shared" si="11"/>
        <v>714</v>
      </c>
      <c r="C720" s="227" t="s">
        <v>3683</v>
      </c>
      <c r="D720" s="96" t="s">
        <v>5045</v>
      </c>
      <c r="E720" s="258" t="s">
        <v>5046</v>
      </c>
      <c r="F720" s="275" t="s">
        <v>5047</v>
      </c>
      <c r="G720" s="255">
        <v>9384477</v>
      </c>
      <c r="H720" s="255">
        <v>0</v>
      </c>
      <c r="I720" s="255">
        <f>+G720+H720</f>
        <v>9384477</v>
      </c>
      <c r="J720" s="96" t="s">
        <v>20</v>
      </c>
      <c r="K720" s="227" t="s">
        <v>4899</v>
      </c>
      <c r="L720" s="96" t="s">
        <v>12</v>
      </c>
      <c r="M720" s="127" t="s">
        <v>4081</v>
      </c>
      <c r="N720" s="96" t="s">
        <v>11</v>
      </c>
      <c r="O720" s="227" t="s">
        <v>2700</v>
      </c>
      <c r="P720" s="171"/>
      <c r="Q720" s="171"/>
      <c r="R720" s="171"/>
      <c r="S720" s="171"/>
      <c r="T720" s="171"/>
      <c r="U720" s="171"/>
      <c r="V720" s="171"/>
      <c r="W720" s="171"/>
      <c r="X720" s="171"/>
    </row>
    <row r="721" spans="2:24" ht="52.8" x14ac:dyDescent="0.3">
      <c r="B721" s="96">
        <f t="shared" si="11"/>
        <v>715</v>
      </c>
      <c r="C721" s="227" t="s">
        <v>3683</v>
      </c>
      <c r="D721" s="96" t="s">
        <v>5048</v>
      </c>
      <c r="E721" s="258" t="s">
        <v>5049</v>
      </c>
      <c r="F721" s="275" t="s">
        <v>5050</v>
      </c>
      <c r="G721" s="255">
        <v>6327000</v>
      </c>
      <c r="H721" s="255">
        <v>0</v>
      </c>
      <c r="I721" s="255">
        <f>+G721+H721</f>
        <v>6327000</v>
      </c>
      <c r="J721" s="96" t="s">
        <v>20</v>
      </c>
      <c r="K721" s="227" t="s">
        <v>4899</v>
      </c>
      <c r="L721" s="96" t="s">
        <v>12</v>
      </c>
      <c r="M721" s="127" t="s">
        <v>5051</v>
      </c>
      <c r="N721" s="96" t="s">
        <v>11</v>
      </c>
      <c r="O721" s="227" t="s">
        <v>2700</v>
      </c>
      <c r="P721" s="171"/>
      <c r="Q721" s="171"/>
      <c r="R721" s="171"/>
      <c r="S721" s="171"/>
      <c r="T721" s="171"/>
      <c r="U721" s="171"/>
      <c r="V721" s="171"/>
      <c r="W721" s="171"/>
      <c r="X721" s="171"/>
    </row>
    <row r="722" spans="2:24" ht="52.8" x14ac:dyDescent="0.3">
      <c r="B722" s="96">
        <f t="shared" si="11"/>
        <v>716</v>
      </c>
      <c r="C722" s="227" t="s">
        <v>3683</v>
      </c>
      <c r="D722" s="96" t="s">
        <v>5052</v>
      </c>
      <c r="E722" s="258" t="s">
        <v>5053</v>
      </c>
      <c r="F722" s="275" t="s">
        <v>5054</v>
      </c>
      <c r="G722" s="255">
        <v>20280300</v>
      </c>
      <c r="H722" s="255">
        <v>0</v>
      </c>
      <c r="I722" s="255">
        <f>+G722+H722</f>
        <v>20280300</v>
      </c>
      <c r="J722" s="96" t="s">
        <v>20</v>
      </c>
      <c r="K722" s="227" t="s">
        <v>4899</v>
      </c>
      <c r="L722" s="96" t="s">
        <v>12</v>
      </c>
      <c r="M722" s="127" t="s">
        <v>5055</v>
      </c>
      <c r="N722" s="96" t="s">
        <v>11</v>
      </c>
      <c r="O722" s="227" t="s">
        <v>2700</v>
      </c>
      <c r="P722" s="171"/>
      <c r="Q722" s="171"/>
      <c r="R722" s="171"/>
      <c r="S722" s="171"/>
      <c r="T722" s="171"/>
      <c r="U722" s="171"/>
      <c r="V722" s="171"/>
      <c r="W722" s="171"/>
      <c r="X722" s="171"/>
    </row>
    <row r="723" spans="2:24" ht="52.8" x14ac:dyDescent="0.3">
      <c r="B723" s="96">
        <f t="shared" si="11"/>
        <v>717</v>
      </c>
      <c r="C723" s="227" t="s">
        <v>3683</v>
      </c>
      <c r="D723" s="96" t="s">
        <v>5042</v>
      </c>
      <c r="E723" s="258" t="s">
        <v>5043</v>
      </c>
      <c r="F723" s="275" t="s">
        <v>5044</v>
      </c>
      <c r="G723" s="255">
        <v>21649890</v>
      </c>
      <c r="H723" s="255">
        <v>0</v>
      </c>
      <c r="I723" s="255">
        <f>+G723+H723</f>
        <v>21649890</v>
      </c>
      <c r="J723" s="96" t="s">
        <v>20</v>
      </c>
      <c r="K723" s="227" t="s">
        <v>4899</v>
      </c>
      <c r="L723" s="96" t="s">
        <v>12</v>
      </c>
      <c r="M723" s="127" t="s">
        <v>3951</v>
      </c>
      <c r="N723" s="96" t="s">
        <v>11</v>
      </c>
      <c r="O723" s="227" t="s">
        <v>2700</v>
      </c>
      <c r="P723" s="171"/>
      <c r="Q723" s="171"/>
      <c r="R723" s="171"/>
      <c r="S723" s="171"/>
      <c r="T723" s="171"/>
      <c r="U723" s="171"/>
      <c r="V723" s="171"/>
      <c r="W723" s="171"/>
      <c r="X723" s="171"/>
    </row>
    <row r="724" spans="2:24" ht="52.8" x14ac:dyDescent="0.3">
      <c r="B724" s="96">
        <f t="shared" si="11"/>
        <v>718</v>
      </c>
      <c r="C724" s="227" t="s">
        <v>3683</v>
      </c>
      <c r="D724" s="96" t="s">
        <v>5060</v>
      </c>
      <c r="E724" s="258" t="s">
        <v>5061</v>
      </c>
      <c r="F724" s="275" t="s">
        <v>5062</v>
      </c>
      <c r="G724" s="255">
        <v>17500000</v>
      </c>
      <c r="H724" s="255">
        <v>0</v>
      </c>
      <c r="I724" s="255">
        <f>+G724+H724</f>
        <v>17500000</v>
      </c>
      <c r="J724" s="96" t="s">
        <v>20</v>
      </c>
      <c r="K724" s="227" t="s">
        <v>4899</v>
      </c>
      <c r="L724" s="96" t="s">
        <v>12</v>
      </c>
      <c r="M724" s="127" t="s">
        <v>5063</v>
      </c>
      <c r="N724" s="96" t="s">
        <v>11</v>
      </c>
      <c r="O724" s="227" t="s">
        <v>2700</v>
      </c>
      <c r="P724" s="171"/>
      <c r="Q724" s="171"/>
      <c r="R724" s="171"/>
      <c r="S724" s="171"/>
      <c r="T724" s="171"/>
      <c r="U724" s="171"/>
      <c r="V724" s="171"/>
      <c r="W724" s="171"/>
      <c r="X724" s="171"/>
    </row>
    <row r="725" spans="2:24" ht="52.8" x14ac:dyDescent="0.3">
      <c r="B725" s="96">
        <f t="shared" si="11"/>
        <v>719</v>
      </c>
      <c r="C725" s="227" t="s">
        <v>3683</v>
      </c>
      <c r="D725" s="96" t="s">
        <v>5056</v>
      </c>
      <c r="E725" s="258" t="s">
        <v>5057</v>
      </c>
      <c r="F725" s="275" t="s">
        <v>5058</v>
      </c>
      <c r="G725" s="255">
        <v>7150298</v>
      </c>
      <c r="H725" s="255">
        <v>0</v>
      </c>
      <c r="I725" s="255">
        <f>+G725+H725</f>
        <v>7150298</v>
      </c>
      <c r="J725" s="96" t="s">
        <v>20</v>
      </c>
      <c r="K725" s="227" t="s">
        <v>4899</v>
      </c>
      <c r="L725" s="96" t="s">
        <v>12</v>
      </c>
      <c r="M725" s="127" t="s">
        <v>5059</v>
      </c>
      <c r="N725" s="96" t="s">
        <v>11</v>
      </c>
      <c r="O725" s="227" t="s">
        <v>2700</v>
      </c>
      <c r="P725" s="171"/>
      <c r="Q725" s="171"/>
      <c r="R725" s="171"/>
      <c r="S725" s="171"/>
      <c r="T725" s="171"/>
      <c r="U725" s="171"/>
      <c r="V725" s="171"/>
      <c r="W725" s="171"/>
      <c r="X725" s="171"/>
    </row>
    <row r="726" spans="2:24" ht="52.8" x14ac:dyDescent="0.3">
      <c r="B726" s="96">
        <f t="shared" si="11"/>
        <v>720</v>
      </c>
      <c r="C726" s="227" t="s">
        <v>3683</v>
      </c>
      <c r="D726" s="96" t="s">
        <v>5068</v>
      </c>
      <c r="E726" s="258" t="s">
        <v>5069</v>
      </c>
      <c r="F726" s="275" t="s">
        <v>5070</v>
      </c>
      <c r="G726" s="255">
        <v>4756533</v>
      </c>
      <c r="H726" s="255">
        <v>0</v>
      </c>
      <c r="I726" s="255">
        <f>+G726+H726</f>
        <v>4756533</v>
      </c>
      <c r="J726" s="96" t="s">
        <v>20</v>
      </c>
      <c r="K726" s="227" t="s">
        <v>4899</v>
      </c>
      <c r="L726" s="96" t="s">
        <v>12</v>
      </c>
      <c r="M726" s="127" t="s">
        <v>5071</v>
      </c>
      <c r="N726" s="96" t="s">
        <v>11</v>
      </c>
      <c r="O726" s="227" t="s">
        <v>2700</v>
      </c>
      <c r="P726" s="171"/>
      <c r="Q726" s="171"/>
      <c r="R726" s="171"/>
      <c r="S726" s="171"/>
      <c r="T726" s="171"/>
      <c r="U726" s="171"/>
      <c r="V726" s="171"/>
      <c r="W726" s="171"/>
      <c r="X726" s="171"/>
    </row>
    <row r="727" spans="2:24" ht="52.8" x14ac:dyDescent="0.3">
      <c r="B727" s="96">
        <f t="shared" si="11"/>
        <v>721</v>
      </c>
      <c r="C727" s="227" t="s">
        <v>3683</v>
      </c>
      <c r="D727" s="96" t="s">
        <v>5064</v>
      </c>
      <c r="E727" s="258" t="s">
        <v>5065</v>
      </c>
      <c r="F727" s="275" t="s">
        <v>5066</v>
      </c>
      <c r="G727" s="255">
        <v>3164421</v>
      </c>
      <c r="H727" s="255">
        <v>0</v>
      </c>
      <c r="I727" s="255">
        <f>+G727+H727</f>
        <v>3164421</v>
      </c>
      <c r="J727" s="96" t="s">
        <v>20</v>
      </c>
      <c r="K727" s="227" t="s">
        <v>4899</v>
      </c>
      <c r="L727" s="96" t="s">
        <v>12</v>
      </c>
      <c r="M727" s="127" t="s">
        <v>5067</v>
      </c>
      <c r="N727" s="96" t="s">
        <v>11</v>
      </c>
      <c r="O727" s="227" t="s">
        <v>2700</v>
      </c>
      <c r="P727" s="171"/>
      <c r="Q727" s="171"/>
      <c r="R727" s="171"/>
      <c r="S727" s="171"/>
      <c r="T727" s="171"/>
      <c r="U727" s="171"/>
      <c r="V727" s="171"/>
      <c r="W727" s="171"/>
      <c r="X727" s="171"/>
    </row>
    <row r="728" spans="2:24" ht="66" x14ac:dyDescent="0.3">
      <c r="B728" s="96">
        <f t="shared" si="11"/>
        <v>722</v>
      </c>
      <c r="C728" s="227" t="s">
        <v>3683</v>
      </c>
      <c r="D728" s="96" t="s">
        <v>5072</v>
      </c>
      <c r="E728" s="258" t="s">
        <v>5073</v>
      </c>
      <c r="F728" s="275" t="s">
        <v>5074</v>
      </c>
      <c r="G728" s="255">
        <v>2109614</v>
      </c>
      <c r="H728" s="255">
        <v>0</v>
      </c>
      <c r="I728" s="255">
        <f>+G728+H728</f>
        <v>2109614</v>
      </c>
      <c r="J728" s="96" t="s">
        <v>20</v>
      </c>
      <c r="K728" s="227" t="s">
        <v>4858</v>
      </c>
      <c r="L728" s="96" t="s">
        <v>12</v>
      </c>
      <c r="M728" s="127" t="s">
        <v>5075</v>
      </c>
      <c r="N728" s="96" t="s">
        <v>11</v>
      </c>
      <c r="O728" s="227" t="s">
        <v>2700</v>
      </c>
      <c r="P728" s="171"/>
      <c r="Q728" s="171"/>
      <c r="R728" s="171"/>
      <c r="S728" s="171"/>
      <c r="T728" s="171"/>
      <c r="U728" s="171"/>
      <c r="V728" s="171"/>
      <c r="W728" s="171"/>
      <c r="X728" s="171"/>
    </row>
    <row r="729" spans="2:24" ht="66" x14ac:dyDescent="0.3">
      <c r="B729" s="96">
        <f t="shared" si="11"/>
        <v>723</v>
      </c>
      <c r="C729" s="227" t="s">
        <v>3683</v>
      </c>
      <c r="D729" s="96" t="s">
        <v>5076</v>
      </c>
      <c r="E729" s="258" t="s">
        <v>5077</v>
      </c>
      <c r="F729" s="275" t="s">
        <v>5078</v>
      </c>
      <c r="G729" s="255">
        <v>6000000</v>
      </c>
      <c r="H729" s="255">
        <v>0</v>
      </c>
      <c r="I729" s="255">
        <f>+G729+H729</f>
        <v>6000000</v>
      </c>
      <c r="J729" s="96" t="s">
        <v>20</v>
      </c>
      <c r="K729" s="227" t="s">
        <v>4858</v>
      </c>
      <c r="L729" s="96" t="s">
        <v>12</v>
      </c>
      <c r="M729" s="127" t="s">
        <v>5079</v>
      </c>
      <c r="N729" s="96" t="s">
        <v>11</v>
      </c>
      <c r="O729" s="227" t="s">
        <v>2700</v>
      </c>
      <c r="P729" s="171"/>
      <c r="Q729" s="171"/>
      <c r="R729" s="171"/>
      <c r="S729" s="171"/>
      <c r="T729" s="171"/>
      <c r="U729" s="171"/>
      <c r="V729" s="171"/>
      <c r="W729" s="171"/>
      <c r="X729" s="171"/>
    </row>
    <row r="730" spans="2:24" ht="66" x14ac:dyDescent="0.3">
      <c r="B730" s="96">
        <f t="shared" si="11"/>
        <v>724</v>
      </c>
      <c r="C730" s="227" t="s">
        <v>3683</v>
      </c>
      <c r="D730" s="96" t="s">
        <v>5080</v>
      </c>
      <c r="E730" s="258" t="s">
        <v>5081</v>
      </c>
      <c r="F730" s="275" t="s">
        <v>5082</v>
      </c>
      <c r="G730" s="255">
        <v>2860119</v>
      </c>
      <c r="H730" s="255">
        <v>0</v>
      </c>
      <c r="I730" s="255">
        <f>+G730+H730</f>
        <v>2860119</v>
      </c>
      <c r="J730" s="96" t="s">
        <v>20</v>
      </c>
      <c r="K730" s="227" t="s">
        <v>4858</v>
      </c>
      <c r="L730" s="96" t="s">
        <v>12</v>
      </c>
      <c r="M730" s="127" t="s">
        <v>4602</v>
      </c>
      <c r="N730" s="96" t="s">
        <v>11</v>
      </c>
      <c r="O730" s="227" t="s">
        <v>2700</v>
      </c>
      <c r="P730" s="171"/>
      <c r="Q730" s="171"/>
      <c r="R730" s="171"/>
      <c r="S730" s="171"/>
      <c r="T730" s="171"/>
      <c r="U730" s="171"/>
      <c r="V730" s="171"/>
      <c r="W730" s="171"/>
      <c r="X730" s="171"/>
    </row>
    <row r="731" spans="2:24" ht="66" x14ac:dyDescent="0.3">
      <c r="B731" s="96">
        <f t="shared" si="11"/>
        <v>725</v>
      </c>
      <c r="C731" s="227" t="s">
        <v>3683</v>
      </c>
      <c r="D731" s="96" t="s">
        <v>5083</v>
      </c>
      <c r="E731" s="258" t="s">
        <v>5084</v>
      </c>
      <c r="F731" s="275" t="s">
        <v>5082</v>
      </c>
      <c r="G731" s="255">
        <v>2860119</v>
      </c>
      <c r="H731" s="255">
        <v>0</v>
      </c>
      <c r="I731" s="255">
        <f>+G731+H731</f>
        <v>2860119</v>
      </c>
      <c r="J731" s="96" t="s">
        <v>20</v>
      </c>
      <c r="K731" s="227" t="s">
        <v>4858</v>
      </c>
      <c r="L731" s="96" t="s">
        <v>12</v>
      </c>
      <c r="M731" s="127" t="s">
        <v>4627</v>
      </c>
      <c r="N731" s="96" t="s">
        <v>11</v>
      </c>
      <c r="O731" s="227" t="s">
        <v>2700</v>
      </c>
      <c r="P731" s="171"/>
      <c r="Q731" s="171"/>
      <c r="R731" s="171"/>
      <c r="S731" s="171"/>
      <c r="T731" s="171"/>
      <c r="U731" s="171"/>
      <c r="V731" s="171"/>
      <c r="W731" s="171"/>
      <c r="X731" s="171"/>
    </row>
    <row r="732" spans="2:24" ht="52.8" x14ac:dyDescent="0.3">
      <c r="B732" s="96">
        <f t="shared" si="11"/>
        <v>726</v>
      </c>
      <c r="C732" s="227" t="s">
        <v>2699</v>
      </c>
      <c r="D732" s="126" t="s">
        <v>2061</v>
      </c>
      <c r="E732" s="126" t="s">
        <v>2062</v>
      </c>
      <c r="F732" s="275" t="s">
        <v>2063</v>
      </c>
      <c r="G732" s="255">
        <v>36000000</v>
      </c>
      <c r="H732" s="255">
        <v>27000000</v>
      </c>
      <c r="I732" s="255">
        <f>+G732+H732</f>
        <v>63000000</v>
      </c>
      <c r="J732" s="234" t="s">
        <v>20</v>
      </c>
      <c r="K732" s="253">
        <v>44561</v>
      </c>
      <c r="L732" s="96" t="s">
        <v>12</v>
      </c>
      <c r="M732" s="127" t="s">
        <v>2064</v>
      </c>
      <c r="N732" s="126" t="s">
        <v>11</v>
      </c>
      <c r="O732" s="227" t="s">
        <v>2700</v>
      </c>
      <c r="P732" s="171"/>
      <c r="Q732" s="171"/>
      <c r="R732" s="171"/>
      <c r="S732" s="171"/>
      <c r="T732" s="171"/>
      <c r="U732" s="171"/>
      <c r="V732" s="171"/>
      <c r="W732" s="171"/>
      <c r="X732" s="171"/>
    </row>
    <row r="733" spans="2:24" ht="52.8" x14ac:dyDescent="0.3">
      <c r="B733" s="96">
        <f t="shared" si="11"/>
        <v>727</v>
      </c>
      <c r="C733" s="227" t="s">
        <v>2699</v>
      </c>
      <c r="D733" s="126" t="s">
        <v>2221</v>
      </c>
      <c r="E733" s="173" t="s">
        <v>2222</v>
      </c>
      <c r="F733" s="275" t="s">
        <v>2223</v>
      </c>
      <c r="G733" s="255">
        <v>36000000</v>
      </c>
      <c r="H733" s="255">
        <v>23000000</v>
      </c>
      <c r="I733" s="255">
        <f>+G733+H733</f>
        <v>59000000</v>
      </c>
      <c r="J733" s="234" t="s">
        <v>20</v>
      </c>
      <c r="K733" s="253">
        <v>44561</v>
      </c>
      <c r="L733" s="96" t="s">
        <v>12</v>
      </c>
      <c r="M733" s="127" t="s">
        <v>2224</v>
      </c>
      <c r="N733" s="126" t="s">
        <v>11</v>
      </c>
      <c r="O733" s="227" t="s">
        <v>2700</v>
      </c>
      <c r="P733" s="171"/>
      <c r="Q733" s="171"/>
      <c r="R733" s="171"/>
      <c r="S733" s="171"/>
      <c r="T733" s="171"/>
      <c r="U733" s="171"/>
      <c r="V733" s="171"/>
      <c r="W733" s="171"/>
      <c r="X733" s="171"/>
    </row>
    <row r="734" spans="2:24" ht="52.8" x14ac:dyDescent="0.3">
      <c r="B734" s="96">
        <f t="shared" si="11"/>
        <v>728</v>
      </c>
      <c r="C734" s="227" t="s">
        <v>2699</v>
      </c>
      <c r="D734" s="126" t="s">
        <v>2049</v>
      </c>
      <c r="E734" s="126" t="s">
        <v>2050</v>
      </c>
      <c r="F734" s="275" t="s">
        <v>2051</v>
      </c>
      <c r="G734" s="255">
        <v>48000000</v>
      </c>
      <c r="H734" s="255">
        <v>36000000</v>
      </c>
      <c r="I734" s="255">
        <f>+G734+H734</f>
        <v>84000000</v>
      </c>
      <c r="J734" s="234" t="s">
        <v>20</v>
      </c>
      <c r="K734" s="253">
        <v>44561</v>
      </c>
      <c r="L734" s="96" t="s">
        <v>12</v>
      </c>
      <c r="M734" s="127" t="s">
        <v>2052</v>
      </c>
      <c r="N734" s="126" t="s">
        <v>11</v>
      </c>
      <c r="O734" s="227" t="s">
        <v>2700</v>
      </c>
      <c r="P734" s="171"/>
      <c r="Q734" s="171"/>
      <c r="R734" s="171"/>
      <c r="S734" s="171"/>
      <c r="T734" s="171"/>
      <c r="U734" s="171"/>
      <c r="V734" s="171"/>
      <c r="W734" s="171"/>
      <c r="X734" s="171"/>
    </row>
    <row r="735" spans="2:24" ht="66" x14ac:dyDescent="0.3">
      <c r="B735" s="96">
        <f t="shared" si="11"/>
        <v>729</v>
      </c>
      <c r="C735" s="227" t="s">
        <v>2699</v>
      </c>
      <c r="D735" s="126" t="s">
        <v>2249</v>
      </c>
      <c r="E735" s="126" t="s">
        <v>2250</v>
      </c>
      <c r="F735" s="275" t="s">
        <v>2251</v>
      </c>
      <c r="G735" s="255">
        <v>27000000</v>
      </c>
      <c r="H735" s="255">
        <v>9000000</v>
      </c>
      <c r="I735" s="255">
        <f>+G735+H735</f>
        <v>36000000</v>
      </c>
      <c r="J735" s="234" t="s">
        <v>20</v>
      </c>
      <c r="K735" s="253">
        <v>44561</v>
      </c>
      <c r="L735" s="96" t="s">
        <v>12</v>
      </c>
      <c r="M735" s="127" t="s">
        <v>2252</v>
      </c>
      <c r="N735" s="126" t="s">
        <v>11</v>
      </c>
      <c r="O735" s="227" t="s">
        <v>2700</v>
      </c>
      <c r="P735" s="171"/>
      <c r="Q735" s="171"/>
      <c r="R735" s="171"/>
      <c r="S735" s="171"/>
      <c r="T735" s="171"/>
      <c r="U735" s="171"/>
      <c r="V735" s="171"/>
      <c r="W735" s="171"/>
      <c r="X735" s="171"/>
    </row>
    <row r="736" spans="2:24" ht="79.2" x14ac:dyDescent="0.3">
      <c r="B736" s="96">
        <f t="shared" si="11"/>
        <v>730</v>
      </c>
      <c r="C736" s="227" t="s">
        <v>2699</v>
      </c>
      <c r="D736" s="126" t="s">
        <v>2005</v>
      </c>
      <c r="E736" s="126" t="s">
        <v>2006</v>
      </c>
      <c r="F736" s="275" t="s">
        <v>2007</v>
      </c>
      <c r="G736" s="255">
        <v>26400000</v>
      </c>
      <c r="H736" s="255">
        <v>22000000</v>
      </c>
      <c r="I736" s="255">
        <f>+G736+H736</f>
        <v>48400000</v>
      </c>
      <c r="J736" s="234" t="s">
        <v>20</v>
      </c>
      <c r="K736" s="253">
        <v>44561</v>
      </c>
      <c r="L736" s="96" t="s">
        <v>12</v>
      </c>
      <c r="M736" s="127" t="s">
        <v>2008</v>
      </c>
      <c r="N736" s="126" t="s">
        <v>11</v>
      </c>
      <c r="O736" s="227" t="s">
        <v>2700</v>
      </c>
      <c r="P736" s="171"/>
      <c r="Q736" s="171"/>
      <c r="R736" s="171"/>
      <c r="S736" s="171"/>
      <c r="T736" s="171"/>
      <c r="U736" s="171"/>
      <c r="V736" s="171"/>
      <c r="W736" s="171"/>
      <c r="X736" s="171"/>
    </row>
    <row r="737" spans="2:24" ht="66" x14ac:dyDescent="0.3">
      <c r="B737" s="96">
        <f t="shared" si="11"/>
        <v>731</v>
      </c>
      <c r="C737" s="227" t="s">
        <v>2699</v>
      </c>
      <c r="D737" s="126" t="s">
        <v>2009</v>
      </c>
      <c r="E737" s="126" t="s">
        <v>2010</v>
      </c>
      <c r="F737" s="275" t="s">
        <v>2011</v>
      </c>
      <c r="G737" s="255">
        <v>26400000</v>
      </c>
      <c r="H737" s="255">
        <v>22000000</v>
      </c>
      <c r="I737" s="255">
        <f>+G737+H737</f>
        <v>48400000</v>
      </c>
      <c r="J737" s="234" t="s">
        <v>20</v>
      </c>
      <c r="K737" s="253">
        <v>44561</v>
      </c>
      <c r="L737" s="96" t="s">
        <v>12</v>
      </c>
      <c r="M737" s="127" t="s">
        <v>2012</v>
      </c>
      <c r="N737" s="126" t="s">
        <v>11</v>
      </c>
      <c r="O737" s="227" t="s">
        <v>2700</v>
      </c>
      <c r="P737" s="171"/>
      <c r="Q737" s="171"/>
      <c r="R737" s="171"/>
      <c r="S737" s="171"/>
      <c r="T737" s="171"/>
      <c r="U737" s="171"/>
      <c r="V737" s="171"/>
      <c r="W737" s="171"/>
      <c r="X737" s="171"/>
    </row>
    <row r="738" spans="2:24" ht="66" x14ac:dyDescent="0.3">
      <c r="B738" s="96">
        <f t="shared" si="11"/>
        <v>732</v>
      </c>
      <c r="C738" s="227" t="s">
        <v>2699</v>
      </c>
      <c r="D738" s="126" t="s">
        <v>2238</v>
      </c>
      <c r="E738" s="173" t="s">
        <v>2239</v>
      </c>
      <c r="F738" s="275" t="s">
        <v>2240</v>
      </c>
      <c r="G738" s="255">
        <v>19020000</v>
      </c>
      <c r="H738" s="255">
        <v>0</v>
      </c>
      <c r="I738" s="255">
        <f>+G738+H738</f>
        <v>19020000</v>
      </c>
      <c r="J738" s="234" t="s">
        <v>20</v>
      </c>
      <c r="K738" s="253">
        <v>44469</v>
      </c>
      <c r="L738" s="96" t="s">
        <v>12</v>
      </c>
      <c r="M738" s="127" t="s">
        <v>2241</v>
      </c>
      <c r="N738" s="126" t="s">
        <v>11</v>
      </c>
      <c r="O738" s="227" t="s">
        <v>2700</v>
      </c>
      <c r="P738" s="171"/>
      <c r="Q738" s="171"/>
      <c r="R738" s="171"/>
      <c r="S738" s="171"/>
      <c r="T738" s="171"/>
      <c r="U738" s="171"/>
      <c r="V738" s="171"/>
      <c r="W738" s="171"/>
      <c r="X738" s="171"/>
    </row>
    <row r="739" spans="2:24" ht="92.4" x14ac:dyDescent="0.3">
      <c r="B739" s="96">
        <f t="shared" si="11"/>
        <v>733</v>
      </c>
      <c r="C739" s="227" t="s">
        <v>2699</v>
      </c>
      <c r="D739" s="126" t="s">
        <v>2189</v>
      </c>
      <c r="E739" s="173" t="s">
        <v>2190</v>
      </c>
      <c r="F739" s="275" t="s">
        <v>2191</v>
      </c>
      <c r="G739" s="255">
        <v>12654000</v>
      </c>
      <c r="H739" s="255">
        <v>8436000</v>
      </c>
      <c r="I739" s="255">
        <f>+G739+H739</f>
        <v>21090000</v>
      </c>
      <c r="J739" s="234" t="s">
        <v>20</v>
      </c>
      <c r="K739" s="253">
        <v>44561</v>
      </c>
      <c r="L739" s="96" t="s">
        <v>12</v>
      </c>
      <c r="M739" s="127" t="s">
        <v>2192</v>
      </c>
      <c r="N739" s="126" t="s">
        <v>11</v>
      </c>
      <c r="O739" s="227" t="s">
        <v>2700</v>
      </c>
      <c r="P739" s="171"/>
      <c r="Q739" s="171"/>
      <c r="R739" s="171"/>
      <c r="S739" s="171"/>
      <c r="T739" s="171"/>
      <c r="U739" s="171"/>
      <c r="V739" s="171"/>
      <c r="W739" s="171"/>
      <c r="X739" s="171"/>
    </row>
    <row r="740" spans="2:24" ht="105.6" x14ac:dyDescent="0.3">
      <c r="B740" s="96">
        <f t="shared" si="11"/>
        <v>734</v>
      </c>
      <c r="C740" s="227" t="s">
        <v>2699</v>
      </c>
      <c r="D740" s="126" t="s">
        <v>2017</v>
      </c>
      <c r="E740" s="126" t="s">
        <v>2018</v>
      </c>
      <c r="F740" s="275" t="s">
        <v>2019</v>
      </c>
      <c r="G740" s="255">
        <v>27000000</v>
      </c>
      <c r="H740" s="255">
        <v>22500000</v>
      </c>
      <c r="I740" s="255">
        <f>+G740+H740</f>
        <v>49500000</v>
      </c>
      <c r="J740" s="234" t="s">
        <v>20</v>
      </c>
      <c r="K740" s="253">
        <v>44561</v>
      </c>
      <c r="L740" s="96" t="s">
        <v>12</v>
      </c>
      <c r="M740" s="127" t="s">
        <v>2020</v>
      </c>
      <c r="N740" s="126" t="s">
        <v>11</v>
      </c>
      <c r="O740" s="227" t="s">
        <v>2700</v>
      </c>
      <c r="P740" s="171"/>
      <c r="Q740" s="171"/>
      <c r="R740" s="171"/>
      <c r="S740" s="171"/>
      <c r="T740" s="171"/>
      <c r="U740" s="171"/>
      <c r="V740" s="171"/>
      <c r="W740" s="171"/>
      <c r="X740" s="171"/>
    </row>
    <row r="741" spans="2:24" ht="92.4" x14ac:dyDescent="0.3">
      <c r="B741" s="96">
        <f t="shared" si="11"/>
        <v>735</v>
      </c>
      <c r="C741" s="227" t="s">
        <v>2699</v>
      </c>
      <c r="D741" s="126" t="s">
        <v>2140</v>
      </c>
      <c r="E741" s="126" t="s">
        <v>2141</v>
      </c>
      <c r="F741" s="275" t="s">
        <v>2142</v>
      </c>
      <c r="G741" s="255">
        <v>27000000</v>
      </c>
      <c r="H741" s="255">
        <v>18000000</v>
      </c>
      <c r="I741" s="255">
        <f>+G741+H741</f>
        <v>45000000</v>
      </c>
      <c r="J741" s="234" t="s">
        <v>20</v>
      </c>
      <c r="K741" s="253">
        <v>44561</v>
      </c>
      <c r="L741" s="96" t="s">
        <v>12</v>
      </c>
      <c r="M741" s="127" t="s">
        <v>2143</v>
      </c>
      <c r="N741" s="126" t="s">
        <v>11</v>
      </c>
      <c r="O741" s="227" t="s">
        <v>2700</v>
      </c>
      <c r="P741" s="171"/>
      <c r="Q741" s="171"/>
      <c r="R741" s="171"/>
      <c r="S741" s="171"/>
      <c r="T741" s="171"/>
      <c r="U741" s="171"/>
      <c r="V741" s="171"/>
      <c r="W741" s="171"/>
      <c r="X741" s="171"/>
    </row>
    <row r="742" spans="2:24" ht="92.4" x14ac:dyDescent="0.3">
      <c r="B742" s="96">
        <f t="shared" si="11"/>
        <v>736</v>
      </c>
      <c r="C742" s="227" t="s">
        <v>2699</v>
      </c>
      <c r="D742" s="126" t="s">
        <v>2021</v>
      </c>
      <c r="E742" s="126" t="s">
        <v>2022</v>
      </c>
      <c r="F742" s="275" t="s">
        <v>2023</v>
      </c>
      <c r="G742" s="255">
        <v>27000000</v>
      </c>
      <c r="H742" s="255">
        <v>22500000</v>
      </c>
      <c r="I742" s="255">
        <f>+G742+H742</f>
        <v>49500000</v>
      </c>
      <c r="J742" s="234" t="s">
        <v>20</v>
      </c>
      <c r="K742" s="253">
        <v>44561</v>
      </c>
      <c r="L742" s="96" t="s">
        <v>12</v>
      </c>
      <c r="M742" s="127" t="s">
        <v>2024</v>
      </c>
      <c r="N742" s="126" t="s">
        <v>11</v>
      </c>
      <c r="O742" s="227" t="s">
        <v>2700</v>
      </c>
      <c r="P742" s="171"/>
      <c r="Q742" s="171"/>
      <c r="R742" s="171"/>
      <c r="S742" s="171"/>
      <c r="T742" s="171"/>
      <c r="U742" s="171"/>
      <c r="V742" s="171"/>
      <c r="W742" s="171"/>
      <c r="X742" s="171"/>
    </row>
    <row r="743" spans="2:24" ht="66" x14ac:dyDescent="0.3">
      <c r="B743" s="96">
        <f t="shared" si="11"/>
        <v>737</v>
      </c>
      <c r="C743" s="227" t="s">
        <v>2699</v>
      </c>
      <c r="D743" s="126" t="s">
        <v>2013</v>
      </c>
      <c r="E743" s="126" t="s">
        <v>2014</v>
      </c>
      <c r="F743" s="275" t="s">
        <v>2015</v>
      </c>
      <c r="G743" s="255">
        <v>30000000</v>
      </c>
      <c r="H743" s="255">
        <v>25000000</v>
      </c>
      <c r="I743" s="255">
        <f>+G743+H743</f>
        <v>55000000</v>
      </c>
      <c r="J743" s="234" t="s">
        <v>20</v>
      </c>
      <c r="K743" s="253">
        <v>44561</v>
      </c>
      <c r="L743" s="96" t="s">
        <v>12</v>
      </c>
      <c r="M743" s="127" t="s">
        <v>2016</v>
      </c>
      <c r="N743" s="126" t="s">
        <v>11</v>
      </c>
      <c r="O743" s="227" t="s">
        <v>2700</v>
      </c>
      <c r="P743" s="171"/>
      <c r="Q743" s="171"/>
      <c r="R743" s="171"/>
      <c r="S743" s="171"/>
      <c r="T743" s="171"/>
      <c r="U743" s="171"/>
      <c r="V743" s="171"/>
      <c r="W743" s="171"/>
      <c r="X743" s="171"/>
    </row>
    <row r="744" spans="2:24" ht="92.4" x14ac:dyDescent="0.3">
      <c r="B744" s="96">
        <f t="shared" si="11"/>
        <v>738</v>
      </c>
      <c r="C744" s="227" t="s">
        <v>2699</v>
      </c>
      <c r="D744" s="126" t="s">
        <v>2025</v>
      </c>
      <c r="E744" s="126" t="s">
        <v>2026</v>
      </c>
      <c r="F744" s="275" t="s">
        <v>2027</v>
      </c>
      <c r="G744" s="255">
        <v>23400000</v>
      </c>
      <c r="H744" s="255">
        <v>19500000</v>
      </c>
      <c r="I744" s="255">
        <f>+G744+H744</f>
        <v>42900000</v>
      </c>
      <c r="J744" s="234" t="s">
        <v>20</v>
      </c>
      <c r="K744" s="253">
        <v>44561</v>
      </c>
      <c r="L744" s="96" t="s">
        <v>12</v>
      </c>
      <c r="M744" s="127" t="s">
        <v>2028</v>
      </c>
      <c r="N744" s="126" t="s">
        <v>11</v>
      </c>
      <c r="O744" s="227" t="s">
        <v>2700</v>
      </c>
      <c r="P744" s="171"/>
      <c r="Q744" s="171"/>
      <c r="R744" s="171"/>
      <c r="S744" s="171"/>
      <c r="T744" s="171"/>
      <c r="U744" s="171"/>
      <c r="V744" s="171"/>
      <c r="W744" s="171"/>
      <c r="X744" s="171"/>
    </row>
    <row r="745" spans="2:24" ht="79.2" x14ac:dyDescent="0.3">
      <c r="B745" s="96">
        <f t="shared" si="11"/>
        <v>739</v>
      </c>
      <c r="C745" s="227" t="s">
        <v>2699</v>
      </c>
      <c r="D745" s="126" t="s">
        <v>2177</v>
      </c>
      <c r="E745" s="173" t="s">
        <v>2178</v>
      </c>
      <c r="F745" s="275" t="s">
        <v>2179</v>
      </c>
      <c r="G745" s="255">
        <v>23400000</v>
      </c>
      <c r="H745" s="255">
        <v>15600000</v>
      </c>
      <c r="I745" s="255">
        <f>+G745+H745</f>
        <v>39000000</v>
      </c>
      <c r="J745" s="234" t="s">
        <v>20</v>
      </c>
      <c r="K745" s="253">
        <v>44561</v>
      </c>
      <c r="L745" s="96" t="s">
        <v>12</v>
      </c>
      <c r="M745" s="127" t="s">
        <v>2180</v>
      </c>
      <c r="N745" s="126" t="s">
        <v>11</v>
      </c>
      <c r="O745" s="227" t="s">
        <v>2700</v>
      </c>
      <c r="P745" s="171"/>
      <c r="Q745" s="171"/>
      <c r="R745" s="171"/>
      <c r="S745" s="171"/>
      <c r="T745" s="171"/>
      <c r="U745" s="171"/>
      <c r="V745" s="171"/>
      <c r="W745" s="171"/>
      <c r="X745" s="171"/>
    </row>
    <row r="746" spans="2:24" ht="105.6" x14ac:dyDescent="0.3">
      <c r="B746" s="96">
        <f t="shared" si="11"/>
        <v>740</v>
      </c>
      <c r="C746" s="227" t="s">
        <v>2699</v>
      </c>
      <c r="D746" s="126" t="s">
        <v>2181</v>
      </c>
      <c r="E746" s="173" t="s">
        <v>2182</v>
      </c>
      <c r="F746" s="275" t="s">
        <v>2183</v>
      </c>
      <c r="G746" s="255">
        <v>27000000</v>
      </c>
      <c r="H746" s="255">
        <v>18000000</v>
      </c>
      <c r="I746" s="255">
        <f>+G746+H746</f>
        <v>45000000</v>
      </c>
      <c r="J746" s="234" t="s">
        <v>20</v>
      </c>
      <c r="K746" s="253">
        <v>44561</v>
      </c>
      <c r="L746" s="96" t="s">
        <v>12</v>
      </c>
      <c r="M746" s="127" t="s">
        <v>2184</v>
      </c>
      <c r="N746" s="126" t="s">
        <v>11</v>
      </c>
      <c r="O746" s="227" t="s">
        <v>2700</v>
      </c>
      <c r="P746" s="171"/>
      <c r="Q746" s="171"/>
      <c r="R746" s="171"/>
      <c r="S746" s="171"/>
      <c r="T746" s="171"/>
      <c r="U746" s="171"/>
      <c r="V746" s="171"/>
      <c r="W746" s="171"/>
      <c r="X746" s="171"/>
    </row>
    <row r="747" spans="2:24" ht="105.6" x14ac:dyDescent="0.3">
      <c r="B747" s="96">
        <f t="shared" si="11"/>
        <v>741</v>
      </c>
      <c r="C747" s="227" t="s">
        <v>2699</v>
      </c>
      <c r="D747" s="126" t="s">
        <v>2144</v>
      </c>
      <c r="E747" s="126" t="s">
        <v>2145</v>
      </c>
      <c r="F747" s="275" t="s">
        <v>2146</v>
      </c>
      <c r="G747" s="255">
        <v>16500000</v>
      </c>
      <c r="H747" s="255">
        <v>0</v>
      </c>
      <c r="I747" s="255">
        <f>+G747+H747</f>
        <v>16500000</v>
      </c>
      <c r="J747" s="234" t="s">
        <v>20</v>
      </c>
      <c r="K747" s="253">
        <v>44439</v>
      </c>
      <c r="L747" s="96" t="s">
        <v>12</v>
      </c>
      <c r="M747" s="127" t="s">
        <v>2147</v>
      </c>
      <c r="N747" s="126" t="s">
        <v>11</v>
      </c>
      <c r="O747" s="227" t="s">
        <v>2700</v>
      </c>
      <c r="P747" s="171"/>
      <c r="Q747" s="171"/>
      <c r="R747" s="171"/>
      <c r="S747" s="171"/>
      <c r="T747" s="171"/>
      <c r="U747" s="171"/>
      <c r="V747" s="171"/>
      <c r="W747" s="171"/>
      <c r="X747" s="171"/>
    </row>
    <row r="748" spans="2:24" ht="52.8" x14ac:dyDescent="0.3">
      <c r="B748" s="96">
        <f t="shared" si="11"/>
        <v>742</v>
      </c>
      <c r="C748" s="227" t="s">
        <v>2699</v>
      </c>
      <c r="D748" s="126" t="s">
        <v>2197</v>
      </c>
      <c r="E748" s="173" t="s">
        <v>2198</v>
      </c>
      <c r="F748" s="275" t="s">
        <v>2199</v>
      </c>
      <c r="G748" s="255">
        <v>13500000</v>
      </c>
      <c r="H748" s="255">
        <v>9000000</v>
      </c>
      <c r="I748" s="255">
        <f>+G748+H748</f>
        <v>22500000</v>
      </c>
      <c r="J748" s="234" t="s">
        <v>20</v>
      </c>
      <c r="K748" s="253">
        <v>44561</v>
      </c>
      <c r="L748" s="96" t="s">
        <v>12</v>
      </c>
      <c r="M748" s="127" t="s">
        <v>2200</v>
      </c>
      <c r="N748" s="126" t="s">
        <v>11</v>
      </c>
      <c r="O748" s="227" t="s">
        <v>2700</v>
      </c>
      <c r="P748" s="171"/>
      <c r="Q748" s="171"/>
      <c r="R748" s="171"/>
      <c r="S748" s="171"/>
      <c r="T748" s="171"/>
      <c r="U748" s="171"/>
      <c r="V748" s="171"/>
      <c r="W748" s="171"/>
      <c r="X748" s="171"/>
    </row>
    <row r="749" spans="2:24" ht="79.2" x14ac:dyDescent="0.3">
      <c r="B749" s="96">
        <f t="shared" si="11"/>
        <v>743</v>
      </c>
      <c r="C749" s="227" t="s">
        <v>2699</v>
      </c>
      <c r="D749" s="126" t="s">
        <v>2065</v>
      </c>
      <c r="E749" s="126" t="s">
        <v>2066</v>
      </c>
      <c r="F749" s="275" t="s">
        <v>2031</v>
      </c>
      <c r="G749" s="255">
        <v>12654000</v>
      </c>
      <c r="H749" s="255">
        <v>8436000</v>
      </c>
      <c r="I749" s="255">
        <f>+G749+H749</f>
        <v>21090000</v>
      </c>
      <c r="J749" s="234" t="s">
        <v>20</v>
      </c>
      <c r="K749" s="253">
        <v>44547</v>
      </c>
      <c r="L749" s="96" t="s">
        <v>12</v>
      </c>
      <c r="M749" s="127" t="s">
        <v>2067</v>
      </c>
      <c r="N749" s="126" t="s">
        <v>11</v>
      </c>
      <c r="O749" s="227" t="s">
        <v>2700</v>
      </c>
      <c r="P749" s="171"/>
      <c r="Q749" s="171"/>
      <c r="R749" s="171"/>
      <c r="S749" s="171"/>
      <c r="T749" s="171"/>
      <c r="U749" s="171"/>
      <c r="V749" s="171"/>
      <c r="W749" s="171"/>
      <c r="X749" s="171"/>
    </row>
    <row r="750" spans="2:24" ht="79.2" x14ac:dyDescent="0.3">
      <c r="B750" s="96">
        <f t="shared" si="11"/>
        <v>744</v>
      </c>
      <c r="C750" s="227" t="s">
        <v>2699</v>
      </c>
      <c r="D750" s="126" t="s">
        <v>2029</v>
      </c>
      <c r="E750" s="126" t="s">
        <v>2030</v>
      </c>
      <c r="F750" s="275" t="s">
        <v>2031</v>
      </c>
      <c r="G750" s="255">
        <v>12654000</v>
      </c>
      <c r="H750" s="255">
        <v>0</v>
      </c>
      <c r="I750" s="255">
        <f>+G750+H750</f>
        <v>12654000</v>
      </c>
      <c r="J750" s="234" t="s">
        <v>20</v>
      </c>
      <c r="K750" s="253">
        <v>44419</v>
      </c>
      <c r="L750" s="96" t="s">
        <v>12</v>
      </c>
      <c r="M750" s="127" t="s">
        <v>2032</v>
      </c>
      <c r="N750" s="126" t="s">
        <v>11</v>
      </c>
      <c r="O750" s="227" t="s">
        <v>2700</v>
      </c>
      <c r="P750" s="171"/>
      <c r="Q750" s="171"/>
      <c r="R750" s="171"/>
      <c r="S750" s="171"/>
      <c r="T750" s="171"/>
      <c r="U750" s="171"/>
      <c r="V750" s="171"/>
      <c r="W750" s="171"/>
      <c r="X750" s="171"/>
    </row>
    <row r="751" spans="2:24" ht="158.4" x14ac:dyDescent="0.3">
      <c r="B751" s="96">
        <f t="shared" si="11"/>
        <v>745</v>
      </c>
      <c r="C751" s="227" t="s">
        <v>2699</v>
      </c>
      <c r="D751" s="126" t="s">
        <v>2068</v>
      </c>
      <c r="E751" s="126" t="s">
        <v>2069</v>
      </c>
      <c r="F751" s="275" t="s">
        <v>2070</v>
      </c>
      <c r="G751" s="255">
        <v>18000000</v>
      </c>
      <c r="H751" s="255">
        <v>12000000</v>
      </c>
      <c r="I751" s="255">
        <f>+G751+H751</f>
        <v>30000000</v>
      </c>
      <c r="J751" s="234" t="s">
        <v>20</v>
      </c>
      <c r="K751" s="253">
        <v>44547</v>
      </c>
      <c r="L751" s="96" t="s">
        <v>12</v>
      </c>
      <c r="M751" s="127" t="s">
        <v>2071</v>
      </c>
      <c r="N751" s="126" t="s">
        <v>11</v>
      </c>
      <c r="O751" s="227" t="s">
        <v>2700</v>
      </c>
      <c r="P751" s="171"/>
      <c r="Q751" s="171"/>
      <c r="R751" s="171"/>
      <c r="S751" s="171"/>
      <c r="T751" s="171"/>
      <c r="U751" s="171"/>
      <c r="V751" s="171"/>
      <c r="W751" s="171"/>
      <c r="X751" s="171"/>
    </row>
    <row r="752" spans="2:24" ht="145.19999999999999" x14ac:dyDescent="0.3">
      <c r="B752" s="96">
        <f t="shared" si="11"/>
        <v>746</v>
      </c>
      <c r="C752" s="227" t="s">
        <v>2699</v>
      </c>
      <c r="D752" s="126" t="s">
        <v>2072</v>
      </c>
      <c r="E752" s="126" t="s">
        <v>2073</v>
      </c>
      <c r="F752" s="275" t="s">
        <v>2074</v>
      </c>
      <c r="G752" s="255">
        <v>17160000</v>
      </c>
      <c r="H752" s="255">
        <v>11440000</v>
      </c>
      <c r="I752" s="255">
        <f>+G752+H752</f>
        <v>28600000</v>
      </c>
      <c r="J752" s="234" t="s">
        <v>20</v>
      </c>
      <c r="K752" s="253">
        <v>44547</v>
      </c>
      <c r="L752" s="96" t="s">
        <v>12</v>
      </c>
      <c r="M752" s="127" t="s">
        <v>2075</v>
      </c>
      <c r="N752" s="126" t="s">
        <v>11</v>
      </c>
      <c r="O752" s="227" t="s">
        <v>2700</v>
      </c>
      <c r="P752" s="171"/>
      <c r="Q752" s="171"/>
      <c r="R752" s="171"/>
      <c r="S752" s="171"/>
      <c r="T752" s="171"/>
      <c r="U752" s="171"/>
      <c r="V752" s="171"/>
      <c r="W752" s="171"/>
      <c r="X752" s="171"/>
    </row>
    <row r="753" spans="2:24" ht="118.8" x14ac:dyDescent="0.3">
      <c r="B753" s="96">
        <f t="shared" si="11"/>
        <v>747</v>
      </c>
      <c r="C753" s="227" t="s">
        <v>2699</v>
      </c>
      <c r="D753" s="126" t="s">
        <v>2076</v>
      </c>
      <c r="E753" s="126" t="s">
        <v>2077</v>
      </c>
      <c r="F753" s="275" t="s">
        <v>2078</v>
      </c>
      <c r="G753" s="255">
        <v>17160000</v>
      </c>
      <c r="H753" s="255">
        <v>11440000</v>
      </c>
      <c r="I753" s="255">
        <f>+G753+H753</f>
        <v>28600000</v>
      </c>
      <c r="J753" s="234" t="s">
        <v>20</v>
      </c>
      <c r="K753" s="253">
        <v>44547</v>
      </c>
      <c r="L753" s="96" t="s">
        <v>12</v>
      </c>
      <c r="M753" s="127" t="s">
        <v>2079</v>
      </c>
      <c r="N753" s="126" t="s">
        <v>11</v>
      </c>
      <c r="O753" s="227" t="s">
        <v>2700</v>
      </c>
      <c r="P753" s="171"/>
      <c r="Q753" s="171"/>
      <c r="R753" s="171"/>
      <c r="S753" s="171"/>
      <c r="T753" s="171"/>
      <c r="U753" s="171"/>
      <c r="V753" s="171"/>
      <c r="W753" s="171"/>
      <c r="X753" s="171"/>
    </row>
    <row r="754" spans="2:24" ht="105.6" x14ac:dyDescent="0.3">
      <c r="B754" s="96">
        <f t="shared" si="11"/>
        <v>748</v>
      </c>
      <c r="C754" s="227" t="s">
        <v>2699</v>
      </c>
      <c r="D754" s="126" t="s">
        <v>2080</v>
      </c>
      <c r="E754" s="126" t="s">
        <v>2081</v>
      </c>
      <c r="F754" s="275" t="s">
        <v>2082</v>
      </c>
      <c r="G754" s="255">
        <v>17160000</v>
      </c>
      <c r="H754" s="255">
        <v>11440000</v>
      </c>
      <c r="I754" s="255">
        <f>+G754+H754</f>
        <v>28600000</v>
      </c>
      <c r="J754" s="234" t="s">
        <v>20</v>
      </c>
      <c r="K754" s="253">
        <v>44547</v>
      </c>
      <c r="L754" s="96" t="s">
        <v>12</v>
      </c>
      <c r="M754" s="127" t="s">
        <v>2083</v>
      </c>
      <c r="N754" s="126" t="s">
        <v>11</v>
      </c>
      <c r="O754" s="227" t="s">
        <v>2700</v>
      </c>
      <c r="P754" s="171"/>
      <c r="Q754" s="171"/>
      <c r="R754" s="171"/>
      <c r="S754" s="171"/>
      <c r="T754" s="171"/>
      <c r="U754" s="171"/>
      <c r="V754" s="171"/>
      <c r="W754" s="171"/>
      <c r="X754" s="171"/>
    </row>
    <row r="755" spans="2:24" ht="92.4" x14ac:dyDescent="0.3">
      <c r="B755" s="96">
        <f t="shared" si="11"/>
        <v>749</v>
      </c>
      <c r="C755" s="227" t="s">
        <v>2699</v>
      </c>
      <c r="D755" s="126" t="s">
        <v>2084</v>
      </c>
      <c r="E755" s="126" t="s">
        <v>2085</v>
      </c>
      <c r="F755" s="275" t="s">
        <v>2086</v>
      </c>
      <c r="G755" s="255">
        <v>29280000</v>
      </c>
      <c r="H755" s="255">
        <v>19520000</v>
      </c>
      <c r="I755" s="255">
        <f>+G755+H755</f>
        <v>48800000</v>
      </c>
      <c r="J755" s="234" t="s">
        <v>20</v>
      </c>
      <c r="K755" s="253">
        <v>44547</v>
      </c>
      <c r="L755" s="96" t="s">
        <v>12</v>
      </c>
      <c r="M755" s="173" t="s">
        <v>2087</v>
      </c>
      <c r="N755" s="126" t="s">
        <v>11</v>
      </c>
      <c r="O755" s="227" t="s">
        <v>2700</v>
      </c>
      <c r="P755" s="171"/>
      <c r="Q755" s="171"/>
      <c r="R755" s="171"/>
      <c r="S755" s="171"/>
      <c r="T755" s="171"/>
      <c r="U755" s="171"/>
      <c r="V755" s="171"/>
      <c r="W755" s="171"/>
      <c r="X755" s="171"/>
    </row>
    <row r="756" spans="2:24" ht="118.8" x14ac:dyDescent="0.3">
      <c r="B756" s="96">
        <f t="shared" si="11"/>
        <v>750</v>
      </c>
      <c r="C756" s="227" t="s">
        <v>2699</v>
      </c>
      <c r="D756" s="126" t="s">
        <v>2201</v>
      </c>
      <c r="E756" s="173" t="s">
        <v>2202</v>
      </c>
      <c r="F756" s="275" t="s">
        <v>2203</v>
      </c>
      <c r="G756" s="255">
        <v>23400000</v>
      </c>
      <c r="H756" s="255">
        <v>15600000</v>
      </c>
      <c r="I756" s="255">
        <f>+G756+H756</f>
        <v>39000000</v>
      </c>
      <c r="J756" s="234" t="s">
        <v>20</v>
      </c>
      <c r="K756" s="253">
        <v>44561</v>
      </c>
      <c r="L756" s="96" t="s">
        <v>12</v>
      </c>
      <c r="M756" s="259" t="s">
        <v>2204</v>
      </c>
      <c r="N756" s="126" t="s">
        <v>11</v>
      </c>
      <c r="O756" s="227" t="s">
        <v>2700</v>
      </c>
      <c r="P756" s="171"/>
      <c r="Q756" s="171"/>
      <c r="R756" s="171"/>
      <c r="S756" s="171"/>
      <c r="T756" s="171"/>
      <c r="U756" s="171"/>
      <c r="V756" s="171"/>
      <c r="W756" s="171"/>
      <c r="X756" s="171"/>
    </row>
    <row r="757" spans="2:24" ht="79.2" x14ac:dyDescent="0.3">
      <c r="B757" s="96">
        <f t="shared" si="11"/>
        <v>751</v>
      </c>
      <c r="C757" s="227" t="s">
        <v>2699</v>
      </c>
      <c r="D757" s="126" t="s">
        <v>2033</v>
      </c>
      <c r="E757" s="126" t="s">
        <v>2034</v>
      </c>
      <c r="F757" s="275" t="s">
        <v>2035</v>
      </c>
      <c r="G757" s="255">
        <v>32400000</v>
      </c>
      <c r="H757" s="255">
        <v>0</v>
      </c>
      <c r="I757" s="255">
        <f>+G757+H757</f>
        <v>32400000</v>
      </c>
      <c r="J757" s="234" t="s">
        <v>20</v>
      </c>
      <c r="K757" s="253">
        <v>44327</v>
      </c>
      <c r="L757" s="96" t="s">
        <v>12</v>
      </c>
      <c r="M757" s="260" t="s">
        <v>2036</v>
      </c>
      <c r="N757" s="126" t="s">
        <v>11</v>
      </c>
      <c r="O757" s="227" t="s">
        <v>2700</v>
      </c>
      <c r="P757" s="171"/>
      <c r="Q757" s="171"/>
      <c r="R757" s="171"/>
      <c r="S757" s="171"/>
      <c r="T757" s="171"/>
      <c r="U757" s="171"/>
      <c r="V757" s="171"/>
      <c r="W757" s="171"/>
      <c r="X757" s="171"/>
    </row>
    <row r="758" spans="2:24" ht="105.6" x14ac:dyDescent="0.3">
      <c r="B758" s="96">
        <f t="shared" si="11"/>
        <v>752</v>
      </c>
      <c r="C758" s="227" t="s">
        <v>2699</v>
      </c>
      <c r="D758" s="126" t="s">
        <v>2205</v>
      </c>
      <c r="E758" s="173" t="s">
        <v>2206</v>
      </c>
      <c r="F758" s="275" t="s">
        <v>2207</v>
      </c>
      <c r="G758" s="255">
        <v>18000000</v>
      </c>
      <c r="H758" s="255">
        <v>0</v>
      </c>
      <c r="I758" s="255">
        <f>+G758+H758</f>
        <v>18000000</v>
      </c>
      <c r="J758" s="234" t="s">
        <v>20</v>
      </c>
      <c r="K758" s="253">
        <v>44439</v>
      </c>
      <c r="L758" s="96" t="s">
        <v>12</v>
      </c>
      <c r="M758" s="126" t="s">
        <v>2208</v>
      </c>
      <c r="N758" s="126" t="s">
        <v>11</v>
      </c>
      <c r="O758" s="227" t="s">
        <v>2700</v>
      </c>
      <c r="P758" s="171"/>
      <c r="Q758" s="171"/>
      <c r="R758" s="171"/>
      <c r="S758" s="171"/>
      <c r="T758" s="171"/>
      <c r="U758" s="171"/>
      <c r="V758" s="171"/>
      <c r="W758" s="171"/>
      <c r="X758" s="171"/>
    </row>
    <row r="759" spans="2:24" ht="92.4" x14ac:dyDescent="0.3">
      <c r="B759" s="96">
        <f t="shared" si="11"/>
        <v>753</v>
      </c>
      <c r="C759" s="227" t="s">
        <v>2699</v>
      </c>
      <c r="D759" s="126" t="s">
        <v>2088</v>
      </c>
      <c r="E759" s="126" t="s">
        <v>2089</v>
      </c>
      <c r="F759" s="275" t="s">
        <v>2090</v>
      </c>
      <c r="G759" s="255">
        <v>16080000</v>
      </c>
      <c r="H759" s="255">
        <v>10720000</v>
      </c>
      <c r="I759" s="255">
        <f>+G759+H759</f>
        <v>26800000</v>
      </c>
      <c r="J759" s="234" t="s">
        <v>20</v>
      </c>
      <c r="K759" s="253">
        <v>44547</v>
      </c>
      <c r="L759" s="96" t="s">
        <v>12</v>
      </c>
      <c r="M759" s="126" t="s">
        <v>2091</v>
      </c>
      <c r="N759" s="126" t="s">
        <v>11</v>
      </c>
      <c r="O759" s="227" t="s">
        <v>2700</v>
      </c>
      <c r="P759" s="171"/>
      <c r="Q759" s="171"/>
      <c r="R759" s="171"/>
      <c r="S759" s="171"/>
      <c r="T759" s="171"/>
      <c r="U759" s="171"/>
      <c r="V759" s="171"/>
      <c r="W759" s="171"/>
      <c r="X759" s="171"/>
    </row>
    <row r="760" spans="2:24" ht="66" x14ac:dyDescent="0.3">
      <c r="B760" s="96">
        <f t="shared" si="11"/>
        <v>754</v>
      </c>
      <c r="C760" s="227" t="s">
        <v>2699</v>
      </c>
      <c r="D760" s="126" t="s">
        <v>2037</v>
      </c>
      <c r="E760" s="126" t="s">
        <v>2038</v>
      </c>
      <c r="F760" s="275" t="s">
        <v>2039</v>
      </c>
      <c r="G760" s="255">
        <v>16080000</v>
      </c>
      <c r="H760" s="255">
        <v>10720000</v>
      </c>
      <c r="I760" s="255">
        <f>+G760+H760</f>
        <v>26800000</v>
      </c>
      <c r="J760" s="234" t="s">
        <v>20</v>
      </c>
      <c r="K760" s="253">
        <v>44548</v>
      </c>
      <c r="L760" s="96" t="s">
        <v>12</v>
      </c>
      <c r="M760" s="126" t="s">
        <v>2040</v>
      </c>
      <c r="N760" s="126" t="s">
        <v>11</v>
      </c>
      <c r="O760" s="227" t="s">
        <v>2700</v>
      </c>
      <c r="P760" s="171"/>
      <c r="Q760" s="171"/>
      <c r="R760" s="171"/>
      <c r="S760" s="171"/>
      <c r="T760" s="171"/>
      <c r="U760" s="171"/>
      <c r="V760" s="171"/>
      <c r="W760" s="171"/>
      <c r="X760" s="171"/>
    </row>
    <row r="761" spans="2:24" ht="66" x14ac:dyDescent="0.3">
      <c r="B761" s="96">
        <f t="shared" si="11"/>
        <v>755</v>
      </c>
      <c r="C761" s="227" t="s">
        <v>2699</v>
      </c>
      <c r="D761" s="126" t="s">
        <v>2092</v>
      </c>
      <c r="E761" s="126" t="s">
        <v>2093</v>
      </c>
      <c r="F761" s="275" t="s">
        <v>2094</v>
      </c>
      <c r="G761" s="255">
        <v>21000000</v>
      </c>
      <c r="H761" s="255">
        <v>14000000</v>
      </c>
      <c r="I761" s="255">
        <f>+G761+H761</f>
        <v>35000000</v>
      </c>
      <c r="J761" s="234" t="s">
        <v>20</v>
      </c>
      <c r="K761" s="253">
        <v>44547</v>
      </c>
      <c r="L761" s="96" t="s">
        <v>12</v>
      </c>
      <c r="M761" s="173" t="s">
        <v>2095</v>
      </c>
      <c r="N761" s="126" t="s">
        <v>11</v>
      </c>
      <c r="O761" s="227" t="s">
        <v>2700</v>
      </c>
      <c r="P761" s="171"/>
      <c r="Q761" s="171"/>
      <c r="R761" s="171"/>
      <c r="S761" s="171"/>
      <c r="T761" s="171"/>
      <c r="U761" s="171"/>
      <c r="V761" s="171"/>
      <c r="W761" s="171"/>
      <c r="X761" s="171"/>
    </row>
    <row r="762" spans="2:24" ht="52.8" x14ac:dyDescent="0.3">
      <c r="B762" s="96">
        <f t="shared" si="11"/>
        <v>756</v>
      </c>
      <c r="C762" s="227" t="s">
        <v>2699</v>
      </c>
      <c r="D762" s="126" t="s">
        <v>2096</v>
      </c>
      <c r="E762" s="126" t="s">
        <v>2097</v>
      </c>
      <c r="F762" s="275" t="s">
        <v>2098</v>
      </c>
      <c r="G762" s="255">
        <v>15600000</v>
      </c>
      <c r="H762" s="255">
        <v>10400000</v>
      </c>
      <c r="I762" s="255">
        <f>+G762+H762</f>
        <v>26000000</v>
      </c>
      <c r="J762" s="234" t="s">
        <v>20</v>
      </c>
      <c r="K762" s="253">
        <v>44547</v>
      </c>
      <c r="L762" s="96" t="s">
        <v>12</v>
      </c>
      <c r="M762" s="173" t="s">
        <v>2099</v>
      </c>
      <c r="N762" s="126" t="s">
        <v>11</v>
      </c>
      <c r="O762" s="227" t="s">
        <v>2700</v>
      </c>
      <c r="P762" s="171"/>
      <c r="Q762" s="171"/>
      <c r="R762" s="171"/>
      <c r="S762" s="171"/>
      <c r="T762" s="171"/>
      <c r="U762" s="171"/>
      <c r="V762" s="171"/>
      <c r="W762" s="171"/>
      <c r="X762" s="171"/>
    </row>
    <row r="763" spans="2:24" ht="79.2" x14ac:dyDescent="0.3">
      <c r="B763" s="96">
        <f t="shared" si="11"/>
        <v>757</v>
      </c>
      <c r="C763" s="227" t="s">
        <v>2699</v>
      </c>
      <c r="D763" s="126" t="s">
        <v>2100</v>
      </c>
      <c r="E763" s="126" t="s">
        <v>2101</v>
      </c>
      <c r="F763" s="275" t="s">
        <v>2102</v>
      </c>
      <c r="G763" s="255">
        <v>15600000</v>
      </c>
      <c r="H763" s="255">
        <v>10400000</v>
      </c>
      <c r="I763" s="255">
        <f>+G763+H763</f>
        <v>26000000</v>
      </c>
      <c r="J763" s="234" t="s">
        <v>20</v>
      </c>
      <c r="K763" s="253">
        <v>44547</v>
      </c>
      <c r="L763" s="96" t="s">
        <v>12</v>
      </c>
      <c r="M763" s="173" t="s">
        <v>2103</v>
      </c>
      <c r="N763" s="126" t="s">
        <v>11</v>
      </c>
      <c r="O763" s="227" t="s">
        <v>2700</v>
      </c>
      <c r="P763" s="171"/>
      <c r="Q763" s="171"/>
      <c r="R763" s="171"/>
      <c r="S763" s="171"/>
      <c r="T763" s="171"/>
      <c r="U763" s="171"/>
      <c r="V763" s="171"/>
      <c r="W763" s="171"/>
      <c r="X763" s="171"/>
    </row>
    <row r="764" spans="2:24" ht="52.8" x14ac:dyDescent="0.3">
      <c r="B764" s="96">
        <f t="shared" si="11"/>
        <v>758</v>
      </c>
      <c r="C764" s="227" t="s">
        <v>2699</v>
      </c>
      <c r="D764" s="126" t="s">
        <v>2104</v>
      </c>
      <c r="E764" s="126" t="s">
        <v>2105</v>
      </c>
      <c r="F764" s="275" t="s">
        <v>2098</v>
      </c>
      <c r="G764" s="255">
        <v>15600000</v>
      </c>
      <c r="H764" s="255">
        <v>10400000</v>
      </c>
      <c r="I764" s="255">
        <f>+G764+H764</f>
        <v>26000000</v>
      </c>
      <c r="J764" s="234" t="s">
        <v>20</v>
      </c>
      <c r="K764" s="253">
        <v>44547</v>
      </c>
      <c r="L764" s="96" t="s">
        <v>12</v>
      </c>
      <c r="M764" s="173" t="s">
        <v>2106</v>
      </c>
      <c r="N764" s="126" t="s">
        <v>11</v>
      </c>
      <c r="O764" s="227" t="s">
        <v>2700</v>
      </c>
      <c r="P764" s="171"/>
      <c r="Q764" s="171"/>
      <c r="R764" s="171"/>
      <c r="S764" s="171"/>
      <c r="T764" s="171"/>
      <c r="U764" s="171"/>
      <c r="V764" s="171"/>
      <c r="W764" s="171"/>
      <c r="X764" s="171"/>
    </row>
    <row r="765" spans="2:24" ht="79.2" x14ac:dyDescent="0.3">
      <c r="B765" s="96">
        <f t="shared" si="11"/>
        <v>759</v>
      </c>
      <c r="C765" s="227" t="s">
        <v>2699</v>
      </c>
      <c r="D765" s="126" t="s">
        <v>2107</v>
      </c>
      <c r="E765" s="126" t="s">
        <v>2108</v>
      </c>
      <c r="F765" s="275" t="s">
        <v>2102</v>
      </c>
      <c r="G765" s="255">
        <v>15600000</v>
      </c>
      <c r="H765" s="255">
        <v>10400000</v>
      </c>
      <c r="I765" s="255">
        <f>+G765+H765</f>
        <v>26000000</v>
      </c>
      <c r="J765" s="234" t="s">
        <v>20</v>
      </c>
      <c r="K765" s="253">
        <v>44547</v>
      </c>
      <c r="L765" s="96" t="s">
        <v>12</v>
      </c>
      <c r="M765" s="173" t="s">
        <v>2109</v>
      </c>
      <c r="N765" s="126" t="s">
        <v>11</v>
      </c>
      <c r="O765" s="227" t="s">
        <v>2700</v>
      </c>
      <c r="P765" s="171"/>
      <c r="Q765" s="171"/>
      <c r="R765" s="171"/>
      <c r="S765" s="171"/>
      <c r="T765" s="171"/>
      <c r="U765" s="171"/>
      <c r="V765" s="171"/>
      <c r="W765" s="171"/>
      <c r="X765" s="171"/>
    </row>
    <row r="766" spans="2:24" ht="79.2" x14ac:dyDescent="0.3">
      <c r="B766" s="96">
        <f t="shared" si="11"/>
        <v>760</v>
      </c>
      <c r="C766" s="227" t="s">
        <v>2699</v>
      </c>
      <c r="D766" s="126" t="s">
        <v>2213</v>
      </c>
      <c r="E766" s="173" t="s">
        <v>2214</v>
      </c>
      <c r="F766" s="275" t="s">
        <v>2215</v>
      </c>
      <c r="G766" s="255">
        <v>23481482</v>
      </c>
      <c r="H766" s="255">
        <v>11740740</v>
      </c>
      <c r="I766" s="255">
        <f>+G766+H766</f>
        <v>35222222</v>
      </c>
      <c r="J766" s="234" t="s">
        <v>20</v>
      </c>
      <c r="K766" s="253">
        <v>44561</v>
      </c>
      <c r="L766" s="96" t="s">
        <v>12</v>
      </c>
      <c r="M766" s="173" t="s">
        <v>2216</v>
      </c>
      <c r="N766" s="126" t="s">
        <v>11</v>
      </c>
      <c r="O766" s="227" t="s">
        <v>2700</v>
      </c>
      <c r="P766" s="171"/>
      <c r="Q766" s="171"/>
      <c r="R766" s="171"/>
      <c r="S766" s="171"/>
      <c r="T766" s="171"/>
      <c r="U766" s="171"/>
      <c r="V766" s="171"/>
      <c r="W766" s="171"/>
      <c r="X766" s="171"/>
    </row>
    <row r="767" spans="2:24" ht="52.8" x14ac:dyDescent="0.3">
      <c r="B767" s="96">
        <f t="shared" si="11"/>
        <v>761</v>
      </c>
      <c r="C767" s="227" t="s">
        <v>2699</v>
      </c>
      <c r="D767" s="126" t="s">
        <v>2217</v>
      </c>
      <c r="E767" s="173" t="s">
        <v>2218</v>
      </c>
      <c r="F767" s="275" t="s">
        <v>2219</v>
      </c>
      <c r="G767" s="255">
        <v>26700000</v>
      </c>
      <c r="H767" s="255">
        <v>13350000</v>
      </c>
      <c r="I767" s="255">
        <f>+G767+H767</f>
        <v>40050000</v>
      </c>
      <c r="J767" s="234" t="s">
        <v>20</v>
      </c>
      <c r="K767" s="253">
        <v>44561</v>
      </c>
      <c r="L767" s="96" t="s">
        <v>12</v>
      </c>
      <c r="M767" s="261" t="s">
        <v>2220</v>
      </c>
      <c r="N767" s="126" t="s">
        <v>11</v>
      </c>
      <c r="O767" s="227" t="s">
        <v>2700</v>
      </c>
      <c r="P767" s="171"/>
      <c r="Q767" s="171"/>
      <c r="R767" s="171"/>
      <c r="S767" s="171"/>
      <c r="T767" s="171"/>
      <c r="U767" s="171"/>
      <c r="V767" s="171"/>
      <c r="W767" s="171"/>
      <c r="X767" s="171"/>
    </row>
    <row r="768" spans="2:24" ht="184.8" x14ac:dyDescent="0.3">
      <c r="B768" s="96">
        <f t="shared" si="11"/>
        <v>762</v>
      </c>
      <c r="C768" s="227" t="s">
        <v>2699</v>
      </c>
      <c r="D768" s="126" t="s">
        <v>2053</v>
      </c>
      <c r="E768" s="126" t="s">
        <v>2054</v>
      </c>
      <c r="F768" s="275" t="s">
        <v>2055</v>
      </c>
      <c r="G768" s="255">
        <v>24000000</v>
      </c>
      <c r="H768" s="255">
        <v>16000000</v>
      </c>
      <c r="I768" s="255">
        <f>+G768+H768</f>
        <v>40000000</v>
      </c>
      <c r="J768" s="234" t="s">
        <v>20</v>
      </c>
      <c r="K768" s="253">
        <v>44547</v>
      </c>
      <c r="L768" s="96" t="s">
        <v>12</v>
      </c>
      <c r="M768" s="173" t="s">
        <v>2056</v>
      </c>
      <c r="N768" s="126" t="s">
        <v>11</v>
      </c>
      <c r="O768" s="227" t="s">
        <v>2700</v>
      </c>
      <c r="P768" s="171"/>
      <c r="Q768" s="171"/>
      <c r="R768" s="171"/>
      <c r="S768" s="171"/>
      <c r="T768" s="171"/>
      <c r="U768" s="171"/>
      <c r="V768" s="171"/>
      <c r="W768" s="171"/>
      <c r="X768" s="171"/>
    </row>
    <row r="769" spans="2:24" ht="92.4" x14ac:dyDescent="0.3">
      <c r="B769" s="96">
        <f t="shared" si="11"/>
        <v>763</v>
      </c>
      <c r="C769" s="227" t="s">
        <v>2699</v>
      </c>
      <c r="D769" s="126" t="s">
        <v>2057</v>
      </c>
      <c r="E769" s="126" t="s">
        <v>2058</v>
      </c>
      <c r="F769" s="275" t="s">
        <v>2059</v>
      </c>
      <c r="G769" s="255">
        <v>30000000</v>
      </c>
      <c r="H769" s="255">
        <v>0</v>
      </c>
      <c r="I769" s="255">
        <f>+G769+H769</f>
        <v>30000000</v>
      </c>
      <c r="J769" s="234" t="s">
        <v>20</v>
      </c>
      <c r="K769" s="253">
        <v>44377</v>
      </c>
      <c r="L769" s="96" t="s">
        <v>12</v>
      </c>
      <c r="M769" s="173" t="s">
        <v>2060</v>
      </c>
      <c r="N769" s="126" t="s">
        <v>11</v>
      </c>
      <c r="O769" s="227" t="s">
        <v>2700</v>
      </c>
      <c r="P769" s="171"/>
      <c r="Q769" s="171"/>
      <c r="R769" s="171"/>
      <c r="S769" s="171"/>
      <c r="T769" s="171"/>
      <c r="U769" s="171"/>
      <c r="V769" s="171"/>
      <c r="W769" s="171"/>
      <c r="X769" s="171"/>
    </row>
    <row r="770" spans="2:24" ht="118.8" x14ac:dyDescent="0.3">
      <c r="B770" s="96">
        <f t="shared" si="11"/>
        <v>764</v>
      </c>
      <c r="C770" s="227" t="s">
        <v>2699</v>
      </c>
      <c r="D770" s="126" t="s">
        <v>2041</v>
      </c>
      <c r="E770" s="126" t="s">
        <v>2042</v>
      </c>
      <c r="F770" s="275" t="s">
        <v>2043</v>
      </c>
      <c r="G770" s="255">
        <v>21960000</v>
      </c>
      <c r="H770" s="255">
        <v>14640000</v>
      </c>
      <c r="I770" s="255">
        <f>+G770+H770</f>
        <v>36600000</v>
      </c>
      <c r="J770" s="234" t="s">
        <v>20</v>
      </c>
      <c r="K770" s="253">
        <v>44542</v>
      </c>
      <c r="L770" s="96" t="s">
        <v>12</v>
      </c>
      <c r="M770" s="173" t="s">
        <v>2044</v>
      </c>
      <c r="N770" s="126" t="s">
        <v>11</v>
      </c>
      <c r="O770" s="227" t="s">
        <v>2700</v>
      </c>
      <c r="P770" s="171"/>
      <c r="Q770" s="171"/>
      <c r="R770" s="171"/>
      <c r="S770" s="171"/>
      <c r="T770" s="171"/>
      <c r="U770" s="171"/>
      <c r="V770" s="171"/>
      <c r="W770" s="171"/>
      <c r="X770" s="171"/>
    </row>
    <row r="771" spans="2:24" ht="132" x14ac:dyDescent="0.3">
      <c r="B771" s="96">
        <f t="shared" si="11"/>
        <v>765</v>
      </c>
      <c r="C771" s="227" t="s">
        <v>2699</v>
      </c>
      <c r="D771" s="126" t="s">
        <v>2152</v>
      </c>
      <c r="E771" s="126" t="s">
        <v>2153</v>
      </c>
      <c r="F771" s="275" t="s">
        <v>2154</v>
      </c>
      <c r="G771" s="255">
        <v>19200000</v>
      </c>
      <c r="H771" s="255">
        <v>12800000</v>
      </c>
      <c r="I771" s="255">
        <f>+G771+H771</f>
        <v>32000000</v>
      </c>
      <c r="J771" s="234" t="s">
        <v>20</v>
      </c>
      <c r="K771" s="253">
        <v>44561</v>
      </c>
      <c r="L771" s="96" t="s">
        <v>12</v>
      </c>
      <c r="M771" s="173" t="s">
        <v>2155</v>
      </c>
      <c r="N771" s="126" t="s">
        <v>11</v>
      </c>
      <c r="O771" s="227" t="s">
        <v>2700</v>
      </c>
      <c r="P771" s="171"/>
      <c r="Q771" s="171"/>
      <c r="R771" s="171"/>
      <c r="S771" s="171"/>
      <c r="T771" s="171"/>
      <c r="U771" s="171"/>
      <c r="V771" s="171"/>
      <c r="W771" s="171"/>
      <c r="X771" s="171"/>
    </row>
    <row r="772" spans="2:24" ht="145.19999999999999" x14ac:dyDescent="0.3">
      <c r="B772" s="96">
        <f t="shared" si="11"/>
        <v>766</v>
      </c>
      <c r="C772" s="227" t="s">
        <v>2699</v>
      </c>
      <c r="D772" s="126" t="s">
        <v>2110</v>
      </c>
      <c r="E772" s="126" t="s">
        <v>2111</v>
      </c>
      <c r="F772" s="275" t="s">
        <v>2112</v>
      </c>
      <c r="G772" s="255">
        <v>27660000</v>
      </c>
      <c r="H772" s="255">
        <v>18440000</v>
      </c>
      <c r="I772" s="255">
        <f>+G772+H772</f>
        <v>46100000</v>
      </c>
      <c r="J772" s="234" t="s">
        <v>20</v>
      </c>
      <c r="K772" s="253">
        <v>44547</v>
      </c>
      <c r="L772" s="96" t="s">
        <v>12</v>
      </c>
      <c r="M772" s="173" t="s">
        <v>2113</v>
      </c>
      <c r="N772" s="126" t="s">
        <v>11</v>
      </c>
      <c r="O772" s="227" t="s">
        <v>2700</v>
      </c>
      <c r="P772" s="171"/>
      <c r="Q772" s="171"/>
      <c r="R772" s="171"/>
      <c r="S772" s="171"/>
      <c r="T772" s="171"/>
      <c r="U772" s="171"/>
      <c r="V772" s="171"/>
      <c r="W772" s="171"/>
      <c r="X772" s="171"/>
    </row>
    <row r="773" spans="2:24" ht="158.4" x14ac:dyDescent="0.3">
      <c r="B773" s="96">
        <f t="shared" si="11"/>
        <v>767</v>
      </c>
      <c r="C773" s="227" t="s">
        <v>2699</v>
      </c>
      <c r="D773" s="126" t="s">
        <v>2156</v>
      </c>
      <c r="E773" s="126" t="s">
        <v>2157</v>
      </c>
      <c r="F773" s="275" t="s">
        <v>2116</v>
      </c>
      <c r="G773" s="255">
        <v>20160000</v>
      </c>
      <c r="H773" s="255">
        <v>13440000</v>
      </c>
      <c r="I773" s="255">
        <f>+G773+H773</f>
        <v>33600000</v>
      </c>
      <c r="J773" s="234" t="s">
        <v>20</v>
      </c>
      <c r="K773" s="253">
        <v>44561</v>
      </c>
      <c r="L773" s="96" t="s">
        <v>12</v>
      </c>
      <c r="M773" s="173" t="s">
        <v>2158</v>
      </c>
      <c r="N773" s="126" t="s">
        <v>11</v>
      </c>
      <c r="O773" s="227" t="s">
        <v>2700</v>
      </c>
      <c r="P773" s="171"/>
      <c r="Q773" s="171"/>
      <c r="R773" s="171"/>
      <c r="S773" s="171"/>
      <c r="T773" s="171"/>
      <c r="U773" s="171"/>
      <c r="V773" s="171"/>
      <c r="W773" s="171"/>
      <c r="X773" s="171"/>
    </row>
    <row r="774" spans="2:24" ht="158.4" x14ac:dyDescent="0.3">
      <c r="B774" s="96">
        <f t="shared" si="11"/>
        <v>768</v>
      </c>
      <c r="C774" s="227" t="s">
        <v>2699</v>
      </c>
      <c r="D774" s="126" t="s">
        <v>2114</v>
      </c>
      <c r="E774" s="126" t="s">
        <v>2115</v>
      </c>
      <c r="F774" s="275" t="s">
        <v>2116</v>
      </c>
      <c r="G774" s="255">
        <v>20160000</v>
      </c>
      <c r="H774" s="255">
        <v>13440000</v>
      </c>
      <c r="I774" s="255">
        <f>+G774+H774</f>
        <v>33600000</v>
      </c>
      <c r="J774" s="234" t="s">
        <v>20</v>
      </c>
      <c r="K774" s="253">
        <v>44547</v>
      </c>
      <c r="L774" s="96" t="s">
        <v>12</v>
      </c>
      <c r="M774" s="173" t="s">
        <v>2117</v>
      </c>
      <c r="N774" s="126" t="s">
        <v>11</v>
      </c>
      <c r="O774" s="227" t="s">
        <v>2700</v>
      </c>
      <c r="P774" s="171"/>
      <c r="Q774" s="171"/>
      <c r="R774" s="171"/>
      <c r="S774" s="171"/>
      <c r="T774" s="171"/>
      <c r="U774" s="171"/>
      <c r="V774" s="171"/>
      <c r="W774" s="171"/>
      <c r="X774" s="171"/>
    </row>
    <row r="775" spans="2:24" ht="158.4" x14ac:dyDescent="0.3">
      <c r="B775" s="96">
        <f t="shared" si="11"/>
        <v>769</v>
      </c>
      <c r="C775" s="227" t="s">
        <v>2699</v>
      </c>
      <c r="D775" s="126" t="s">
        <v>2159</v>
      </c>
      <c r="E775" s="262" t="s">
        <v>2160</v>
      </c>
      <c r="F775" s="275" t="s">
        <v>2116</v>
      </c>
      <c r="G775" s="255">
        <v>20160000</v>
      </c>
      <c r="H775" s="255">
        <v>0</v>
      </c>
      <c r="I775" s="255">
        <f>+G775+H775</f>
        <v>20160000</v>
      </c>
      <c r="J775" s="234" t="s">
        <v>20</v>
      </c>
      <c r="K775" s="253">
        <v>44439</v>
      </c>
      <c r="L775" s="96" t="s">
        <v>12</v>
      </c>
      <c r="M775" s="173" t="s">
        <v>2161</v>
      </c>
      <c r="N775" s="126" t="s">
        <v>11</v>
      </c>
      <c r="O775" s="227" t="s">
        <v>2700</v>
      </c>
      <c r="P775" s="171"/>
      <c r="Q775" s="171"/>
      <c r="R775" s="171"/>
      <c r="S775" s="171"/>
      <c r="T775" s="171"/>
      <c r="U775" s="171"/>
      <c r="V775" s="171"/>
      <c r="W775" s="171"/>
      <c r="X775" s="171"/>
    </row>
    <row r="776" spans="2:24" ht="158.4" x14ac:dyDescent="0.3">
      <c r="B776" s="96">
        <f t="shared" si="11"/>
        <v>770</v>
      </c>
      <c r="C776" s="227" t="s">
        <v>2699</v>
      </c>
      <c r="D776" s="126" t="s">
        <v>2118</v>
      </c>
      <c r="E776" s="126" t="s">
        <v>2119</v>
      </c>
      <c r="F776" s="275" t="s">
        <v>2116</v>
      </c>
      <c r="G776" s="255">
        <v>20160000</v>
      </c>
      <c r="H776" s="255">
        <v>13440000</v>
      </c>
      <c r="I776" s="255">
        <f>+G776+H776</f>
        <v>33600000</v>
      </c>
      <c r="J776" s="234" t="s">
        <v>20</v>
      </c>
      <c r="K776" s="253">
        <v>44547</v>
      </c>
      <c r="L776" s="96" t="s">
        <v>12</v>
      </c>
      <c r="M776" s="173" t="s">
        <v>2120</v>
      </c>
      <c r="N776" s="126" t="s">
        <v>11</v>
      </c>
      <c r="O776" s="227" t="s">
        <v>2700</v>
      </c>
      <c r="P776" s="171"/>
      <c r="Q776" s="171"/>
      <c r="R776" s="171"/>
      <c r="S776" s="171"/>
      <c r="T776" s="171"/>
      <c r="U776" s="171"/>
      <c r="V776" s="171"/>
      <c r="W776" s="171"/>
      <c r="X776" s="171"/>
    </row>
    <row r="777" spans="2:24" ht="158.4" x14ac:dyDescent="0.3">
      <c r="B777" s="96">
        <f t="shared" ref="B777:B840" si="12">+B776+1</f>
        <v>771</v>
      </c>
      <c r="C777" s="227" t="s">
        <v>2699</v>
      </c>
      <c r="D777" s="126" t="s">
        <v>2121</v>
      </c>
      <c r="E777" s="126" t="s">
        <v>2122</v>
      </c>
      <c r="F777" s="275" t="s">
        <v>2116</v>
      </c>
      <c r="G777" s="255">
        <v>20160000</v>
      </c>
      <c r="H777" s="255">
        <v>13440000</v>
      </c>
      <c r="I777" s="255">
        <f>+G777+H777</f>
        <v>33600000</v>
      </c>
      <c r="J777" s="234" t="s">
        <v>20</v>
      </c>
      <c r="K777" s="253">
        <v>44547</v>
      </c>
      <c r="L777" s="96" t="s">
        <v>12</v>
      </c>
      <c r="M777" s="173" t="s">
        <v>2123</v>
      </c>
      <c r="N777" s="126" t="s">
        <v>11</v>
      </c>
      <c r="O777" s="227" t="s">
        <v>2700</v>
      </c>
      <c r="P777" s="171"/>
      <c r="Q777" s="171"/>
      <c r="R777" s="171"/>
      <c r="S777" s="171"/>
      <c r="T777" s="171"/>
      <c r="U777" s="171"/>
      <c r="V777" s="171"/>
      <c r="W777" s="171"/>
      <c r="X777" s="171"/>
    </row>
    <row r="778" spans="2:24" ht="132" x14ac:dyDescent="0.3">
      <c r="B778" s="96">
        <f t="shared" si="12"/>
        <v>772</v>
      </c>
      <c r="C778" s="227" t="s">
        <v>2699</v>
      </c>
      <c r="D778" s="126" t="s">
        <v>2185</v>
      </c>
      <c r="E778" s="173" t="s">
        <v>2186</v>
      </c>
      <c r="F778" s="275" t="s">
        <v>2187</v>
      </c>
      <c r="G778" s="255">
        <v>16800000</v>
      </c>
      <c r="H778" s="255">
        <v>11200000</v>
      </c>
      <c r="I778" s="255">
        <f>+G778+H778</f>
        <v>28000000</v>
      </c>
      <c r="J778" s="234" t="s">
        <v>20</v>
      </c>
      <c r="K778" s="253">
        <v>44561</v>
      </c>
      <c r="L778" s="96" t="s">
        <v>12</v>
      </c>
      <c r="M778" s="173" t="s">
        <v>2188</v>
      </c>
      <c r="N778" s="126" t="s">
        <v>11</v>
      </c>
      <c r="O778" s="227" t="s">
        <v>2700</v>
      </c>
      <c r="P778" s="171"/>
      <c r="Q778" s="171"/>
      <c r="R778" s="171"/>
      <c r="S778" s="171"/>
      <c r="T778" s="171"/>
      <c r="U778" s="171"/>
      <c r="V778" s="171"/>
      <c r="W778" s="171"/>
      <c r="X778" s="171"/>
    </row>
    <row r="779" spans="2:24" ht="158.4" x14ac:dyDescent="0.3">
      <c r="B779" s="96">
        <f t="shared" si="12"/>
        <v>773</v>
      </c>
      <c r="C779" s="227" t="s">
        <v>2699</v>
      </c>
      <c r="D779" s="126" t="s">
        <v>2162</v>
      </c>
      <c r="E779" s="126" t="s">
        <v>2163</v>
      </c>
      <c r="F779" s="275" t="s">
        <v>2126</v>
      </c>
      <c r="G779" s="255">
        <v>29280000</v>
      </c>
      <c r="H779" s="255">
        <v>19520000</v>
      </c>
      <c r="I779" s="255">
        <f>+G779+H779</f>
        <v>48800000</v>
      </c>
      <c r="J779" s="234" t="s">
        <v>20</v>
      </c>
      <c r="K779" s="253">
        <v>44561</v>
      </c>
      <c r="L779" s="96" t="s">
        <v>12</v>
      </c>
      <c r="M779" s="173" t="s">
        <v>2164</v>
      </c>
      <c r="N779" s="126" t="s">
        <v>11</v>
      </c>
      <c r="O779" s="227" t="s">
        <v>2700</v>
      </c>
      <c r="P779" s="171"/>
      <c r="Q779" s="171"/>
      <c r="R779" s="171"/>
      <c r="S779" s="171"/>
      <c r="T779" s="171"/>
      <c r="U779" s="171"/>
      <c r="V779" s="171"/>
      <c r="W779" s="171"/>
      <c r="X779" s="171"/>
    </row>
    <row r="780" spans="2:24" ht="158.4" x14ac:dyDescent="0.3">
      <c r="B780" s="96">
        <f t="shared" si="12"/>
        <v>774</v>
      </c>
      <c r="C780" s="227" t="s">
        <v>2699</v>
      </c>
      <c r="D780" s="126" t="s">
        <v>2124</v>
      </c>
      <c r="E780" s="126" t="s">
        <v>2125</v>
      </c>
      <c r="F780" s="275" t="s">
        <v>2126</v>
      </c>
      <c r="G780" s="255">
        <v>29280000</v>
      </c>
      <c r="H780" s="255">
        <v>19520000</v>
      </c>
      <c r="I780" s="255">
        <f>+G780+H780</f>
        <v>48800000</v>
      </c>
      <c r="J780" s="234" t="s">
        <v>20</v>
      </c>
      <c r="K780" s="253">
        <v>44547</v>
      </c>
      <c r="L780" s="96" t="s">
        <v>12</v>
      </c>
      <c r="M780" s="173" t="s">
        <v>2127</v>
      </c>
      <c r="N780" s="126" t="s">
        <v>11</v>
      </c>
      <c r="O780" s="227" t="s">
        <v>2700</v>
      </c>
      <c r="P780" s="171"/>
      <c r="Q780" s="171"/>
      <c r="R780" s="171"/>
      <c r="S780" s="171"/>
      <c r="T780" s="171"/>
      <c r="U780" s="171"/>
      <c r="V780" s="171"/>
      <c r="W780" s="171"/>
      <c r="X780" s="171"/>
    </row>
    <row r="781" spans="2:24" ht="145.19999999999999" x14ac:dyDescent="0.3">
      <c r="B781" s="96">
        <f t="shared" si="12"/>
        <v>775</v>
      </c>
      <c r="C781" s="227" t="s">
        <v>2699</v>
      </c>
      <c r="D781" s="126" t="s">
        <v>2231</v>
      </c>
      <c r="E781" s="173" t="s">
        <v>2232</v>
      </c>
      <c r="F781" s="275" t="s">
        <v>2112</v>
      </c>
      <c r="G781" s="255">
        <v>27660000</v>
      </c>
      <c r="H781" s="255">
        <v>13830000</v>
      </c>
      <c r="I781" s="255">
        <f>+G781+H781</f>
        <v>41490000</v>
      </c>
      <c r="J781" s="234" t="s">
        <v>20</v>
      </c>
      <c r="K781" s="253">
        <v>44561</v>
      </c>
      <c r="L781" s="96" t="s">
        <v>12</v>
      </c>
      <c r="M781" s="126" t="s">
        <v>2233</v>
      </c>
      <c r="N781" s="126" t="s">
        <v>11</v>
      </c>
      <c r="O781" s="227" t="s">
        <v>2700</v>
      </c>
      <c r="P781" s="171"/>
      <c r="Q781" s="171"/>
      <c r="R781" s="171"/>
      <c r="S781" s="171"/>
      <c r="T781" s="171"/>
      <c r="U781" s="171"/>
      <c r="V781" s="171"/>
      <c r="W781" s="171"/>
      <c r="X781" s="171"/>
    </row>
    <row r="782" spans="2:24" ht="118.8" x14ac:dyDescent="0.3">
      <c r="B782" s="96">
        <f t="shared" si="12"/>
        <v>776</v>
      </c>
      <c r="C782" s="227" t="s">
        <v>2699</v>
      </c>
      <c r="D782" s="263" t="s">
        <v>2165</v>
      </c>
      <c r="E782" s="126" t="s">
        <v>2166</v>
      </c>
      <c r="F782" s="275" t="s">
        <v>2167</v>
      </c>
      <c r="G782" s="255">
        <v>19020000</v>
      </c>
      <c r="H782" s="255">
        <v>0</v>
      </c>
      <c r="I782" s="255">
        <f>+G782+H782</f>
        <v>19020000</v>
      </c>
      <c r="J782" s="234" t="s">
        <v>20</v>
      </c>
      <c r="K782" s="253">
        <v>44439</v>
      </c>
      <c r="L782" s="96" t="s">
        <v>12</v>
      </c>
      <c r="M782" s="126" t="s">
        <v>2168</v>
      </c>
      <c r="N782" s="126" t="s">
        <v>11</v>
      </c>
      <c r="O782" s="227" t="s">
        <v>2700</v>
      </c>
      <c r="P782" s="171"/>
      <c r="Q782" s="171"/>
      <c r="R782" s="171"/>
      <c r="S782" s="171"/>
      <c r="T782" s="171"/>
      <c r="U782" s="171"/>
      <c r="V782" s="171"/>
      <c r="W782" s="171"/>
      <c r="X782" s="171"/>
    </row>
    <row r="783" spans="2:24" ht="66" x14ac:dyDescent="0.3">
      <c r="B783" s="96">
        <f t="shared" si="12"/>
        <v>777</v>
      </c>
      <c r="C783" s="227" t="s">
        <v>2699</v>
      </c>
      <c r="D783" s="126" t="s">
        <v>2128</v>
      </c>
      <c r="E783" s="126" t="s">
        <v>2129</v>
      </c>
      <c r="F783" s="275" t="s">
        <v>2130</v>
      </c>
      <c r="G783" s="255">
        <v>20580000</v>
      </c>
      <c r="H783" s="255">
        <v>13720000</v>
      </c>
      <c r="I783" s="255">
        <f>+G783+H783</f>
        <v>34300000</v>
      </c>
      <c r="J783" s="234" t="s">
        <v>20</v>
      </c>
      <c r="K783" s="253">
        <v>44547</v>
      </c>
      <c r="L783" s="96" t="s">
        <v>12</v>
      </c>
      <c r="M783" s="126" t="s">
        <v>2131</v>
      </c>
      <c r="N783" s="126" t="s">
        <v>11</v>
      </c>
      <c r="O783" s="227" t="s">
        <v>2700</v>
      </c>
      <c r="P783" s="171"/>
      <c r="Q783" s="171"/>
      <c r="R783" s="171"/>
      <c r="S783" s="171"/>
      <c r="T783" s="171"/>
      <c r="U783" s="171"/>
      <c r="V783" s="171"/>
      <c r="W783" s="171"/>
      <c r="X783" s="171"/>
    </row>
    <row r="784" spans="2:24" ht="171.6" x14ac:dyDescent="0.3">
      <c r="B784" s="96">
        <f t="shared" si="12"/>
        <v>778</v>
      </c>
      <c r="C784" s="227" t="s">
        <v>2699</v>
      </c>
      <c r="D784" s="126" t="s">
        <v>2169</v>
      </c>
      <c r="E784" s="126" t="s">
        <v>2170</v>
      </c>
      <c r="F784" s="275" t="s">
        <v>2171</v>
      </c>
      <c r="G784" s="255">
        <v>19020000</v>
      </c>
      <c r="H784" s="255">
        <v>12680000</v>
      </c>
      <c r="I784" s="255">
        <f>+G784+H784</f>
        <v>31700000</v>
      </c>
      <c r="J784" s="234" t="s">
        <v>20</v>
      </c>
      <c r="K784" s="253">
        <v>44561</v>
      </c>
      <c r="L784" s="96" t="s">
        <v>12</v>
      </c>
      <c r="M784" s="173" t="s">
        <v>2172</v>
      </c>
      <c r="N784" s="126" t="s">
        <v>11</v>
      </c>
      <c r="O784" s="227" t="s">
        <v>2700</v>
      </c>
      <c r="P784" s="171"/>
      <c r="Q784" s="171"/>
      <c r="R784" s="171"/>
      <c r="S784" s="171"/>
      <c r="T784" s="171"/>
      <c r="U784" s="171"/>
      <c r="V784" s="171"/>
      <c r="W784" s="171"/>
      <c r="X784" s="171"/>
    </row>
    <row r="785" spans="2:24" ht="211.2" x14ac:dyDescent="0.3">
      <c r="B785" s="96">
        <f t="shared" si="12"/>
        <v>779</v>
      </c>
      <c r="C785" s="227" t="s">
        <v>2699</v>
      </c>
      <c r="D785" s="126" t="s">
        <v>2045</v>
      </c>
      <c r="E785" s="126" t="s">
        <v>2046</v>
      </c>
      <c r="F785" s="275" t="s">
        <v>2047</v>
      </c>
      <c r="G785" s="255">
        <v>39000000</v>
      </c>
      <c r="H785" s="255">
        <v>26000000</v>
      </c>
      <c r="I785" s="255">
        <f>+G785+H785</f>
        <v>65000000</v>
      </c>
      <c r="J785" s="234" t="s">
        <v>20</v>
      </c>
      <c r="K785" s="253">
        <v>44548</v>
      </c>
      <c r="L785" s="96" t="s">
        <v>12</v>
      </c>
      <c r="M785" s="173" t="s">
        <v>2048</v>
      </c>
      <c r="N785" s="126" t="s">
        <v>11</v>
      </c>
      <c r="O785" s="227" t="s">
        <v>2700</v>
      </c>
      <c r="P785" s="171"/>
      <c r="Q785" s="171"/>
      <c r="R785" s="171"/>
      <c r="S785" s="171"/>
      <c r="T785" s="171"/>
      <c r="U785" s="171"/>
      <c r="V785" s="171"/>
      <c r="W785" s="171"/>
      <c r="X785" s="171"/>
    </row>
    <row r="786" spans="2:24" ht="158.4" x14ac:dyDescent="0.3">
      <c r="B786" s="96">
        <f t="shared" si="12"/>
        <v>780</v>
      </c>
      <c r="C786" s="227" t="s">
        <v>2699</v>
      </c>
      <c r="D786" s="126" t="s">
        <v>2132</v>
      </c>
      <c r="E786" s="126" t="s">
        <v>2133</v>
      </c>
      <c r="F786" s="275" t="s">
        <v>2134</v>
      </c>
      <c r="G786" s="255">
        <v>17160000</v>
      </c>
      <c r="H786" s="255">
        <v>11440000</v>
      </c>
      <c r="I786" s="255">
        <f>+G786+H786</f>
        <v>28600000</v>
      </c>
      <c r="J786" s="234" t="s">
        <v>20</v>
      </c>
      <c r="K786" s="253">
        <v>44547</v>
      </c>
      <c r="L786" s="96" t="s">
        <v>12</v>
      </c>
      <c r="M786" s="259" t="s">
        <v>2135</v>
      </c>
      <c r="N786" s="126" t="s">
        <v>11</v>
      </c>
      <c r="O786" s="227" t="s">
        <v>2700</v>
      </c>
      <c r="P786" s="171"/>
      <c r="Q786" s="171"/>
      <c r="R786" s="171"/>
      <c r="S786" s="171"/>
      <c r="T786" s="171"/>
      <c r="U786" s="171"/>
      <c r="V786" s="171"/>
      <c r="W786" s="171"/>
      <c r="X786" s="171"/>
    </row>
    <row r="787" spans="2:24" ht="79.2" x14ac:dyDescent="0.3">
      <c r="B787" s="96">
        <f t="shared" si="12"/>
        <v>781</v>
      </c>
      <c r="C787" s="227" t="s">
        <v>2699</v>
      </c>
      <c r="D787" s="126" t="s">
        <v>2173</v>
      </c>
      <c r="E787" s="173" t="s">
        <v>2174</v>
      </c>
      <c r="F787" s="275" t="s">
        <v>2175</v>
      </c>
      <c r="G787" s="255">
        <v>17160000</v>
      </c>
      <c r="H787" s="255">
        <v>11440000</v>
      </c>
      <c r="I787" s="255">
        <f>+G787+H787</f>
        <v>28600000</v>
      </c>
      <c r="J787" s="234" t="s">
        <v>20</v>
      </c>
      <c r="K787" s="253">
        <v>44561</v>
      </c>
      <c r="L787" s="96" t="s">
        <v>12</v>
      </c>
      <c r="M787" s="173" t="s">
        <v>2176</v>
      </c>
      <c r="N787" s="126" t="s">
        <v>11</v>
      </c>
      <c r="O787" s="227" t="s">
        <v>2700</v>
      </c>
      <c r="P787" s="171"/>
      <c r="Q787" s="171"/>
      <c r="R787" s="171"/>
      <c r="S787" s="171"/>
      <c r="T787" s="171"/>
      <c r="U787" s="171"/>
      <c r="V787" s="171"/>
      <c r="W787" s="171"/>
      <c r="X787" s="171"/>
    </row>
    <row r="788" spans="2:24" ht="66" x14ac:dyDescent="0.3">
      <c r="B788" s="96">
        <f t="shared" si="12"/>
        <v>782</v>
      </c>
      <c r="C788" s="227" t="s">
        <v>2699</v>
      </c>
      <c r="D788" s="126" t="s">
        <v>2193</v>
      </c>
      <c r="E788" s="126" t="s">
        <v>2194</v>
      </c>
      <c r="F788" s="275" t="s">
        <v>2195</v>
      </c>
      <c r="G788" s="255">
        <v>16200000</v>
      </c>
      <c r="H788" s="255">
        <v>10800000</v>
      </c>
      <c r="I788" s="255">
        <f>+G788+H788</f>
        <v>27000000</v>
      </c>
      <c r="J788" s="234" t="s">
        <v>20</v>
      </c>
      <c r="K788" s="253">
        <v>44561</v>
      </c>
      <c r="L788" s="96" t="s">
        <v>12</v>
      </c>
      <c r="M788" s="173" t="s">
        <v>2196</v>
      </c>
      <c r="N788" s="126" t="s">
        <v>11</v>
      </c>
      <c r="O788" s="227" t="s">
        <v>2700</v>
      </c>
      <c r="P788" s="171"/>
      <c r="Q788" s="171"/>
      <c r="R788" s="171"/>
      <c r="S788" s="171"/>
      <c r="T788" s="171"/>
      <c r="U788" s="171"/>
      <c r="V788" s="171"/>
      <c r="W788" s="171"/>
      <c r="X788" s="171"/>
    </row>
    <row r="789" spans="2:24" ht="66" x14ac:dyDescent="0.3">
      <c r="B789" s="96">
        <f t="shared" si="12"/>
        <v>783</v>
      </c>
      <c r="C789" s="227" t="s">
        <v>2699</v>
      </c>
      <c r="D789" s="126" t="s">
        <v>2136</v>
      </c>
      <c r="E789" s="126" t="s">
        <v>2137</v>
      </c>
      <c r="F789" s="275" t="s">
        <v>2138</v>
      </c>
      <c r="G789" s="255">
        <v>12654000</v>
      </c>
      <c r="H789" s="255">
        <v>8436000</v>
      </c>
      <c r="I789" s="255">
        <f>+G789+H789</f>
        <v>21090000</v>
      </c>
      <c r="J789" s="234" t="s">
        <v>20</v>
      </c>
      <c r="K789" s="253">
        <v>44547</v>
      </c>
      <c r="L789" s="96" t="s">
        <v>12</v>
      </c>
      <c r="M789" s="234" t="s">
        <v>2139</v>
      </c>
      <c r="N789" s="126" t="s">
        <v>11</v>
      </c>
      <c r="O789" s="227" t="s">
        <v>2700</v>
      </c>
      <c r="P789" s="171"/>
      <c r="Q789" s="171"/>
      <c r="R789" s="171"/>
      <c r="S789" s="171"/>
      <c r="T789" s="171"/>
      <c r="U789" s="171"/>
      <c r="V789" s="171"/>
      <c r="W789" s="171"/>
      <c r="X789" s="171"/>
    </row>
    <row r="790" spans="2:24" ht="79.2" x14ac:dyDescent="0.3">
      <c r="B790" s="96">
        <f t="shared" si="12"/>
        <v>784</v>
      </c>
      <c r="C790" s="227" t="s">
        <v>2699</v>
      </c>
      <c r="D790" s="126" t="s">
        <v>2148</v>
      </c>
      <c r="E790" s="126" t="s">
        <v>2149</v>
      </c>
      <c r="F790" s="275" t="s">
        <v>2150</v>
      </c>
      <c r="G790" s="255">
        <v>29280000</v>
      </c>
      <c r="H790" s="255">
        <v>0</v>
      </c>
      <c r="I790" s="255">
        <f>+G790+H790</f>
        <v>29280000</v>
      </c>
      <c r="J790" s="234" t="s">
        <v>20</v>
      </c>
      <c r="K790" s="253">
        <v>44439</v>
      </c>
      <c r="L790" s="96" t="s">
        <v>12</v>
      </c>
      <c r="M790" s="173" t="s">
        <v>2151</v>
      </c>
      <c r="N790" s="126" t="s">
        <v>11</v>
      </c>
      <c r="O790" s="227" t="s">
        <v>2700</v>
      </c>
      <c r="P790" s="171"/>
      <c r="Q790" s="171"/>
      <c r="R790" s="171"/>
      <c r="S790" s="171"/>
      <c r="T790" s="171"/>
      <c r="U790" s="171"/>
      <c r="V790" s="171"/>
      <c r="W790" s="171"/>
      <c r="X790" s="171"/>
    </row>
    <row r="791" spans="2:24" ht="158.4" x14ac:dyDescent="0.3">
      <c r="B791" s="96">
        <f t="shared" si="12"/>
        <v>785</v>
      </c>
      <c r="C791" s="227" t="s">
        <v>2699</v>
      </c>
      <c r="D791" s="126" t="s">
        <v>2225</v>
      </c>
      <c r="E791" s="126" t="s">
        <v>2226</v>
      </c>
      <c r="F791" s="275" t="s">
        <v>2126</v>
      </c>
      <c r="G791" s="255">
        <v>29280000</v>
      </c>
      <c r="H791" s="255">
        <v>14640000</v>
      </c>
      <c r="I791" s="255">
        <f>+G791+H791</f>
        <v>43920000</v>
      </c>
      <c r="J791" s="234" t="s">
        <v>20</v>
      </c>
      <c r="K791" s="253">
        <v>44561</v>
      </c>
      <c r="L791" s="96" t="s">
        <v>12</v>
      </c>
      <c r="M791" s="173" t="s">
        <v>2227</v>
      </c>
      <c r="N791" s="126" t="s">
        <v>11</v>
      </c>
      <c r="O791" s="227" t="s">
        <v>2700</v>
      </c>
      <c r="P791" s="171"/>
      <c r="Q791" s="171"/>
      <c r="R791" s="171"/>
      <c r="S791" s="171"/>
      <c r="T791" s="171"/>
      <c r="U791" s="171"/>
      <c r="V791" s="171"/>
      <c r="W791" s="171"/>
      <c r="X791" s="171"/>
    </row>
    <row r="792" spans="2:24" ht="158.4" x14ac:dyDescent="0.3">
      <c r="B792" s="96">
        <f t="shared" si="12"/>
        <v>786</v>
      </c>
      <c r="C792" s="227" t="s">
        <v>2699</v>
      </c>
      <c r="D792" s="126" t="s">
        <v>2266</v>
      </c>
      <c r="E792" s="126" t="s">
        <v>2267</v>
      </c>
      <c r="F792" s="275" t="s">
        <v>2268</v>
      </c>
      <c r="G792" s="255">
        <v>29280000</v>
      </c>
      <c r="H792" s="255">
        <v>9760000</v>
      </c>
      <c r="I792" s="255">
        <f>+G792+H792</f>
        <v>39040000</v>
      </c>
      <c r="J792" s="234" t="s">
        <v>20</v>
      </c>
      <c r="K792" s="253">
        <v>44561</v>
      </c>
      <c r="L792" s="96" t="s">
        <v>12</v>
      </c>
      <c r="M792" s="173" t="s">
        <v>2269</v>
      </c>
      <c r="N792" s="126" t="s">
        <v>11</v>
      </c>
      <c r="O792" s="227" t="s">
        <v>2700</v>
      </c>
      <c r="P792" s="171"/>
      <c r="Q792" s="171"/>
      <c r="R792" s="171"/>
      <c r="S792" s="171"/>
      <c r="T792" s="171"/>
      <c r="U792" s="171"/>
      <c r="V792" s="171"/>
      <c r="W792" s="171"/>
      <c r="X792" s="171"/>
    </row>
    <row r="793" spans="2:24" ht="158.4" x14ac:dyDescent="0.3">
      <c r="B793" s="96">
        <f t="shared" si="12"/>
        <v>787</v>
      </c>
      <c r="C793" s="227" t="s">
        <v>2699</v>
      </c>
      <c r="D793" s="126" t="s">
        <v>2242</v>
      </c>
      <c r="E793" s="126" t="s">
        <v>2243</v>
      </c>
      <c r="F793" s="275" t="s">
        <v>2126</v>
      </c>
      <c r="G793" s="255">
        <v>29280000</v>
      </c>
      <c r="H793" s="255">
        <v>14640000</v>
      </c>
      <c r="I793" s="255">
        <f>+G793+H793</f>
        <v>43920000</v>
      </c>
      <c r="J793" s="234" t="s">
        <v>20</v>
      </c>
      <c r="K793" s="253">
        <v>44561</v>
      </c>
      <c r="L793" s="96" t="s">
        <v>12</v>
      </c>
      <c r="M793" s="173" t="s">
        <v>2244</v>
      </c>
      <c r="N793" s="126" t="s">
        <v>11</v>
      </c>
      <c r="O793" s="227" t="s">
        <v>2700</v>
      </c>
      <c r="P793" s="171"/>
      <c r="Q793" s="171"/>
      <c r="R793" s="171"/>
      <c r="S793" s="171"/>
      <c r="T793" s="171"/>
      <c r="U793" s="171"/>
      <c r="V793" s="171"/>
      <c r="W793" s="171"/>
      <c r="X793" s="171"/>
    </row>
    <row r="794" spans="2:24" ht="145.19999999999999" x14ac:dyDescent="0.3">
      <c r="B794" s="96">
        <f t="shared" si="12"/>
        <v>788</v>
      </c>
      <c r="C794" s="227" t="s">
        <v>2699</v>
      </c>
      <c r="D794" s="126" t="s">
        <v>2228</v>
      </c>
      <c r="E794" s="126" t="s">
        <v>2229</v>
      </c>
      <c r="F794" s="275" t="s">
        <v>2112</v>
      </c>
      <c r="G794" s="255">
        <v>27660000</v>
      </c>
      <c r="H794" s="255">
        <v>13830000</v>
      </c>
      <c r="I794" s="255">
        <f>+G794+H794</f>
        <v>41490000</v>
      </c>
      <c r="J794" s="234" t="s">
        <v>20</v>
      </c>
      <c r="K794" s="253">
        <v>44561</v>
      </c>
      <c r="L794" s="96" t="s">
        <v>12</v>
      </c>
      <c r="M794" s="173" t="s">
        <v>2230</v>
      </c>
      <c r="N794" s="126" t="s">
        <v>11</v>
      </c>
      <c r="O794" s="227" t="s">
        <v>2700</v>
      </c>
      <c r="P794" s="171"/>
      <c r="Q794" s="171"/>
      <c r="R794" s="171"/>
      <c r="S794" s="171"/>
      <c r="T794" s="171"/>
      <c r="U794" s="171"/>
      <c r="V794" s="171"/>
      <c r="W794" s="171"/>
      <c r="X794" s="171"/>
    </row>
    <row r="795" spans="2:24" ht="118.8" x14ac:dyDescent="0.3">
      <c r="B795" s="96">
        <f t="shared" si="12"/>
        <v>789</v>
      </c>
      <c r="C795" s="227" t="s">
        <v>2699</v>
      </c>
      <c r="D795" s="126" t="s">
        <v>2234</v>
      </c>
      <c r="E795" s="126" t="s">
        <v>2235</v>
      </c>
      <c r="F795" s="275" t="s">
        <v>2236</v>
      </c>
      <c r="G795" s="255">
        <v>22800000</v>
      </c>
      <c r="H795" s="255">
        <v>11400000</v>
      </c>
      <c r="I795" s="255">
        <f>+G795+H795</f>
        <v>34200000</v>
      </c>
      <c r="J795" s="234" t="s">
        <v>20</v>
      </c>
      <c r="K795" s="253">
        <v>44561</v>
      </c>
      <c r="L795" s="96" t="s">
        <v>12</v>
      </c>
      <c r="M795" s="173" t="s">
        <v>2237</v>
      </c>
      <c r="N795" s="126" t="s">
        <v>11</v>
      </c>
      <c r="O795" s="227" t="s">
        <v>2700</v>
      </c>
      <c r="P795" s="171"/>
      <c r="Q795" s="171"/>
      <c r="R795" s="171"/>
      <c r="S795" s="171"/>
      <c r="T795" s="171"/>
      <c r="U795" s="171"/>
      <c r="V795" s="171"/>
      <c r="W795" s="171"/>
      <c r="X795" s="171"/>
    </row>
    <row r="796" spans="2:24" ht="92.4" x14ac:dyDescent="0.3">
      <c r="B796" s="96">
        <f t="shared" si="12"/>
        <v>790</v>
      </c>
      <c r="C796" s="227" t="s">
        <v>2699</v>
      </c>
      <c r="D796" s="126" t="s">
        <v>2245</v>
      </c>
      <c r="E796" s="126" t="s">
        <v>2246</v>
      </c>
      <c r="F796" s="275" t="s">
        <v>2247</v>
      </c>
      <c r="G796" s="255">
        <v>16800000</v>
      </c>
      <c r="H796" s="255">
        <v>5600000</v>
      </c>
      <c r="I796" s="255">
        <f>+G796+H796</f>
        <v>22400000</v>
      </c>
      <c r="J796" s="234" t="s">
        <v>20</v>
      </c>
      <c r="K796" s="253">
        <v>44561</v>
      </c>
      <c r="L796" s="96" t="s">
        <v>12</v>
      </c>
      <c r="M796" s="173" t="s">
        <v>2248</v>
      </c>
      <c r="N796" s="126" t="s">
        <v>11</v>
      </c>
      <c r="O796" s="227" t="s">
        <v>2700</v>
      </c>
      <c r="P796" s="171"/>
      <c r="Q796" s="171"/>
      <c r="R796" s="171"/>
      <c r="S796" s="171"/>
      <c r="T796" s="171"/>
      <c r="U796" s="171"/>
      <c r="V796" s="171"/>
      <c r="W796" s="171"/>
      <c r="X796" s="171"/>
    </row>
    <row r="797" spans="2:24" ht="158.4" x14ac:dyDescent="0.3">
      <c r="B797" s="96">
        <f t="shared" si="12"/>
        <v>791</v>
      </c>
      <c r="C797" s="227" t="s">
        <v>2699</v>
      </c>
      <c r="D797" s="126" t="s">
        <v>2263</v>
      </c>
      <c r="E797" s="126" t="s">
        <v>2264</v>
      </c>
      <c r="F797" s="275" t="s">
        <v>2116</v>
      </c>
      <c r="G797" s="255">
        <v>20160000</v>
      </c>
      <c r="H797" s="255">
        <v>6720000</v>
      </c>
      <c r="I797" s="255">
        <f>+G797+H797</f>
        <v>26880000</v>
      </c>
      <c r="J797" s="234" t="s">
        <v>20</v>
      </c>
      <c r="K797" s="253">
        <v>44561</v>
      </c>
      <c r="L797" s="96" t="s">
        <v>12</v>
      </c>
      <c r="M797" s="173" t="s">
        <v>2265</v>
      </c>
      <c r="N797" s="126" t="s">
        <v>11</v>
      </c>
      <c r="O797" s="227" t="s">
        <v>2700</v>
      </c>
      <c r="P797" s="171"/>
      <c r="Q797" s="171"/>
      <c r="R797" s="171"/>
      <c r="S797" s="171"/>
      <c r="T797" s="171"/>
      <c r="U797" s="171"/>
      <c r="V797" s="171"/>
      <c r="W797" s="171"/>
      <c r="X797" s="171"/>
    </row>
    <row r="798" spans="2:24" ht="158.4" x14ac:dyDescent="0.3">
      <c r="B798" s="96">
        <f t="shared" si="12"/>
        <v>792</v>
      </c>
      <c r="C798" s="227" t="s">
        <v>2699</v>
      </c>
      <c r="D798" s="126" t="s">
        <v>2256</v>
      </c>
      <c r="E798" s="126" t="s">
        <v>2257</v>
      </c>
      <c r="F798" s="275" t="s">
        <v>2116</v>
      </c>
      <c r="G798" s="255">
        <v>20160000</v>
      </c>
      <c r="H798" s="255">
        <v>0</v>
      </c>
      <c r="I798" s="255">
        <f>+G798+H798</f>
        <v>20160000</v>
      </c>
      <c r="J798" s="234" t="s">
        <v>20</v>
      </c>
      <c r="K798" s="253">
        <v>44500</v>
      </c>
      <c r="L798" s="96" t="s">
        <v>12</v>
      </c>
      <c r="M798" s="173" t="s">
        <v>2258</v>
      </c>
      <c r="N798" s="126" t="s">
        <v>11</v>
      </c>
      <c r="O798" s="227" t="s">
        <v>2700</v>
      </c>
      <c r="P798" s="171"/>
      <c r="Q798" s="171"/>
      <c r="R798" s="171"/>
      <c r="S798" s="171"/>
      <c r="T798" s="171"/>
      <c r="U798" s="171"/>
      <c r="V798" s="171"/>
      <c r="W798" s="171"/>
      <c r="X798" s="171"/>
    </row>
    <row r="799" spans="2:24" ht="158.4" x14ac:dyDescent="0.3">
      <c r="B799" s="96">
        <f t="shared" si="12"/>
        <v>793</v>
      </c>
      <c r="C799" s="227" t="s">
        <v>2699</v>
      </c>
      <c r="D799" s="126" t="s">
        <v>2253</v>
      </c>
      <c r="E799" s="126" t="s">
        <v>2254</v>
      </c>
      <c r="F799" s="275" t="s">
        <v>2116</v>
      </c>
      <c r="G799" s="255">
        <v>19020000</v>
      </c>
      <c r="H799" s="255">
        <v>6340000</v>
      </c>
      <c r="I799" s="255">
        <f>+G799+H799</f>
        <v>25360000</v>
      </c>
      <c r="J799" s="234" t="s">
        <v>20</v>
      </c>
      <c r="K799" s="253">
        <v>44561</v>
      </c>
      <c r="L799" s="96" t="s">
        <v>12</v>
      </c>
      <c r="M799" s="173" t="s">
        <v>2255</v>
      </c>
      <c r="N799" s="126" t="s">
        <v>11</v>
      </c>
      <c r="O799" s="227" t="s">
        <v>2700</v>
      </c>
      <c r="P799" s="171"/>
      <c r="Q799" s="171"/>
      <c r="R799" s="171"/>
      <c r="S799" s="171"/>
      <c r="T799" s="171"/>
      <c r="U799" s="171"/>
      <c r="V799" s="171"/>
      <c r="W799" s="171"/>
      <c r="X799" s="171"/>
    </row>
    <row r="800" spans="2:24" ht="52.8" x14ac:dyDescent="0.3">
      <c r="B800" s="96">
        <f t="shared" si="12"/>
        <v>794</v>
      </c>
      <c r="C800" s="227" t="s">
        <v>2699</v>
      </c>
      <c r="D800" s="126" t="s">
        <v>2259</v>
      </c>
      <c r="E800" s="126" t="s">
        <v>2260</v>
      </c>
      <c r="F800" s="275" t="s">
        <v>2261</v>
      </c>
      <c r="G800" s="255">
        <v>8400000</v>
      </c>
      <c r="H800" s="255">
        <v>0</v>
      </c>
      <c r="I800" s="255">
        <f>+G800+H800</f>
        <v>8400000</v>
      </c>
      <c r="J800" s="234" t="s">
        <v>20</v>
      </c>
      <c r="K800" s="253">
        <v>44500</v>
      </c>
      <c r="L800" s="96" t="s">
        <v>12</v>
      </c>
      <c r="M800" s="173" t="s">
        <v>2262</v>
      </c>
      <c r="N800" s="126" t="s">
        <v>11</v>
      </c>
      <c r="O800" s="227" t="s">
        <v>2700</v>
      </c>
      <c r="P800" s="171"/>
      <c r="Q800" s="171"/>
      <c r="R800" s="171"/>
      <c r="S800" s="171"/>
      <c r="T800" s="171"/>
      <c r="U800" s="171"/>
      <c r="V800" s="171"/>
      <c r="W800" s="171"/>
      <c r="X800" s="171"/>
    </row>
    <row r="801" spans="2:24" ht="79.2" x14ac:dyDescent="0.3">
      <c r="B801" s="96">
        <f t="shared" si="12"/>
        <v>795</v>
      </c>
      <c r="C801" s="227" t="s">
        <v>2699</v>
      </c>
      <c r="D801" s="126" t="s">
        <v>2209</v>
      </c>
      <c r="E801" s="173" t="s">
        <v>2210</v>
      </c>
      <c r="F801" s="275" t="s">
        <v>2211</v>
      </c>
      <c r="G801" s="255">
        <v>26840000</v>
      </c>
      <c r="H801" s="255">
        <v>0</v>
      </c>
      <c r="I801" s="255">
        <f>+G801+H801</f>
        <v>26840000</v>
      </c>
      <c r="J801" s="234" t="s">
        <v>20</v>
      </c>
      <c r="K801" s="253">
        <v>44439</v>
      </c>
      <c r="L801" s="96" t="s">
        <v>12</v>
      </c>
      <c r="M801" s="173" t="s">
        <v>2212</v>
      </c>
      <c r="N801" s="126" t="s">
        <v>11</v>
      </c>
      <c r="O801" s="227" t="s">
        <v>2700</v>
      </c>
      <c r="P801" s="171"/>
      <c r="Q801" s="171"/>
      <c r="R801" s="171"/>
      <c r="S801" s="171"/>
      <c r="T801" s="171"/>
      <c r="U801" s="171"/>
      <c r="V801" s="171"/>
      <c r="W801" s="171"/>
      <c r="X801" s="171"/>
    </row>
    <row r="802" spans="2:24" ht="66" x14ac:dyDescent="0.3">
      <c r="B802" s="96">
        <f t="shared" si="12"/>
        <v>796</v>
      </c>
      <c r="C802" s="227" t="s">
        <v>2699</v>
      </c>
      <c r="D802" s="126" t="s">
        <v>2270</v>
      </c>
      <c r="E802" s="126" t="s">
        <v>2271</v>
      </c>
      <c r="F802" s="275" t="s">
        <v>2130</v>
      </c>
      <c r="G802" s="255">
        <v>19020000</v>
      </c>
      <c r="H802" s="255">
        <v>6340000</v>
      </c>
      <c r="I802" s="255">
        <f>+G802+H802</f>
        <v>25360000</v>
      </c>
      <c r="J802" s="234" t="s">
        <v>20</v>
      </c>
      <c r="K802" s="253">
        <v>44561</v>
      </c>
      <c r="L802" s="96" t="s">
        <v>12</v>
      </c>
      <c r="M802" s="126" t="s">
        <v>2272</v>
      </c>
      <c r="N802" s="126" t="s">
        <v>11</v>
      </c>
      <c r="O802" s="227" t="s">
        <v>2700</v>
      </c>
      <c r="P802" s="171"/>
      <c r="Q802" s="171"/>
      <c r="R802" s="171"/>
      <c r="S802" s="171"/>
      <c r="T802" s="171"/>
      <c r="U802" s="171"/>
      <c r="V802" s="171"/>
      <c r="W802" s="171"/>
      <c r="X802" s="171"/>
    </row>
    <row r="803" spans="2:24" ht="105.6" x14ac:dyDescent="0.3">
      <c r="B803" s="96">
        <f t="shared" si="12"/>
        <v>797</v>
      </c>
      <c r="C803" s="227" t="s">
        <v>2699</v>
      </c>
      <c r="D803" s="126" t="s">
        <v>2273</v>
      </c>
      <c r="E803" s="126" t="s">
        <v>2274</v>
      </c>
      <c r="F803" s="275" t="s">
        <v>2275</v>
      </c>
      <c r="G803" s="255">
        <v>7500000</v>
      </c>
      <c r="H803" s="255">
        <v>10000000</v>
      </c>
      <c r="I803" s="255">
        <f>+G803+H803</f>
        <v>17500000</v>
      </c>
      <c r="J803" s="234" t="s">
        <v>20</v>
      </c>
      <c r="K803" s="253">
        <v>44561</v>
      </c>
      <c r="L803" s="96" t="s">
        <v>12</v>
      </c>
      <c r="M803" s="173" t="s">
        <v>2276</v>
      </c>
      <c r="N803" s="126" t="s">
        <v>11</v>
      </c>
      <c r="O803" s="227" t="s">
        <v>2700</v>
      </c>
      <c r="P803" s="171"/>
      <c r="Q803" s="171"/>
      <c r="R803" s="171"/>
      <c r="S803" s="171"/>
      <c r="T803" s="171"/>
      <c r="U803" s="171"/>
      <c r="V803" s="171"/>
      <c r="W803" s="171"/>
      <c r="X803" s="171"/>
    </row>
    <row r="804" spans="2:24" ht="105.6" x14ac:dyDescent="0.3">
      <c r="B804" s="96">
        <f t="shared" si="12"/>
        <v>798</v>
      </c>
      <c r="C804" s="227" t="s">
        <v>2699</v>
      </c>
      <c r="D804" s="126" t="s">
        <v>2277</v>
      </c>
      <c r="E804" s="126" t="s">
        <v>2278</v>
      </c>
      <c r="F804" s="275" t="s">
        <v>2275</v>
      </c>
      <c r="G804" s="255">
        <v>7500000</v>
      </c>
      <c r="H804" s="255">
        <v>10000000</v>
      </c>
      <c r="I804" s="255">
        <f>+G804+H804</f>
        <v>17500000</v>
      </c>
      <c r="J804" s="234" t="s">
        <v>20</v>
      </c>
      <c r="K804" s="253">
        <v>44561</v>
      </c>
      <c r="L804" s="96" t="s">
        <v>12</v>
      </c>
      <c r="M804" s="173" t="s">
        <v>2279</v>
      </c>
      <c r="N804" s="126" t="s">
        <v>11</v>
      </c>
      <c r="O804" s="227" t="s">
        <v>2700</v>
      </c>
      <c r="P804" s="171"/>
      <c r="Q804" s="171"/>
      <c r="R804" s="171"/>
      <c r="S804" s="171"/>
      <c r="T804" s="171"/>
      <c r="U804" s="171"/>
      <c r="V804" s="171"/>
      <c r="W804" s="171"/>
      <c r="X804" s="171"/>
    </row>
    <row r="805" spans="2:24" ht="105.6" x14ac:dyDescent="0.3">
      <c r="B805" s="96">
        <f t="shared" si="12"/>
        <v>799</v>
      </c>
      <c r="C805" s="227" t="s">
        <v>2699</v>
      </c>
      <c r="D805" s="126" t="s">
        <v>2280</v>
      </c>
      <c r="E805" s="126" t="s">
        <v>2281</v>
      </c>
      <c r="F805" s="275" t="s">
        <v>2275</v>
      </c>
      <c r="G805" s="255">
        <v>7500000</v>
      </c>
      <c r="H805" s="255">
        <v>10000000</v>
      </c>
      <c r="I805" s="255">
        <f>+G805+H805</f>
        <v>17500000</v>
      </c>
      <c r="J805" s="234" t="s">
        <v>20</v>
      </c>
      <c r="K805" s="253">
        <v>44561</v>
      </c>
      <c r="L805" s="96" t="s">
        <v>12</v>
      </c>
      <c r="M805" s="173" t="s">
        <v>2282</v>
      </c>
      <c r="N805" s="126" t="s">
        <v>11</v>
      </c>
      <c r="O805" s="227" t="s">
        <v>2700</v>
      </c>
      <c r="P805" s="171"/>
      <c r="Q805" s="171"/>
      <c r="R805" s="171"/>
      <c r="S805" s="171"/>
      <c r="T805" s="171"/>
      <c r="U805" s="171"/>
      <c r="V805" s="171"/>
      <c r="W805" s="171"/>
      <c r="X805" s="171"/>
    </row>
    <row r="806" spans="2:24" ht="105.6" x14ac:dyDescent="0.3">
      <c r="B806" s="96">
        <f t="shared" si="12"/>
        <v>800</v>
      </c>
      <c r="C806" s="227" t="s">
        <v>2699</v>
      </c>
      <c r="D806" s="126" t="s">
        <v>2283</v>
      </c>
      <c r="E806" s="126" t="s">
        <v>2284</v>
      </c>
      <c r="F806" s="275" t="s">
        <v>2285</v>
      </c>
      <c r="G806" s="255">
        <v>5400000</v>
      </c>
      <c r="H806" s="255">
        <v>0</v>
      </c>
      <c r="I806" s="255">
        <f>+G806+H806</f>
        <v>5400000</v>
      </c>
      <c r="J806" s="234" t="s">
        <v>20</v>
      </c>
      <c r="K806" s="253">
        <v>44439</v>
      </c>
      <c r="L806" s="96" t="s">
        <v>12</v>
      </c>
      <c r="M806" s="173" t="s">
        <v>2286</v>
      </c>
      <c r="N806" s="126" t="s">
        <v>11</v>
      </c>
      <c r="O806" s="227" t="s">
        <v>2700</v>
      </c>
      <c r="P806" s="171"/>
      <c r="Q806" s="171"/>
      <c r="R806" s="171"/>
      <c r="S806" s="171"/>
      <c r="T806" s="171"/>
      <c r="U806" s="171"/>
      <c r="V806" s="171"/>
      <c r="W806" s="171"/>
      <c r="X806" s="171"/>
    </row>
    <row r="807" spans="2:24" ht="105.6" x14ac:dyDescent="0.3">
      <c r="B807" s="96">
        <f t="shared" si="12"/>
        <v>801</v>
      </c>
      <c r="C807" s="227" t="s">
        <v>2699</v>
      </c>
      <c r="D807" s="126" t="s">
        <v>2287</v>
      </c>
      <c r="E807" s="126" t="s">
        <v>2288</v>
      </c>
      <c r="F807" s="275" t="s">
        <v>2285</v>
      </c>
      <c r="G807" s="255">
        <v>5400000</v>
      </c>
      <c r="H807" s="255">
        <v>0</v>
      </c>
      <c r="I807" s="255">
        <f>+G807+H807</f>
        <v>5400000</v>
      </c>
      <c r="J807" s="234" t="s">
        <v>20</v>
      </c>
      <c r="K807" s="253">
        <v>44439</v>
      </c>
      <c r="L807" s="96" t="s">
        <v>12</v>
      </c>
      <c r="M807" s="173" t="s">
        <v>2289</v>
      </c>
      <c r="N807" s="126" t="s">
        <v>11</v>
      </c>
      <c r="O807" s="227" t="s">
        <v>2700</v>
      </c>
      <c r="P807" s="171"/>
      <c r="Q807" s="171"/>
      <c r="R807" s="171"/>
      <c r="S807" s="171"/>
      <c r="T807" s="171"/>
      <c r="U807" s="171"/>
      <c r="V807" s="171"/>
      <c r="W807" s="171"/>
      <c r="X807" s="171"/>
    </row>
    <row r="808" spans="2:24" ht="105.6" x14ac:dyDescent="0.3">
      <c r="B808" s="96">
        <f t="shared" si="12"/>
        <v>802</v>
      </c>
      <c r="C808" s="227" t="s">
        <v>2699</v>
      </c>
      <c r="D808" s="126" t="s">
        <v>2290</v>
      </c>
      <c r="E808" s="126" t="s">
        <v>2291</v>
      </c>
      <c r="F808" s="275" t="s">
        <v>2285</v>
      </c>
      <c r="G808" s="255">
        <v>5400000</v>
      </c>
      <c r="H808" s="255">
        <v>7200000</v>
      </c>
      <c r="I808" s="255">
        <f>+G808+H808</f>
        <v>12600000</v>
      </c>
      <c r="J808" s="234" t="s">
        <v>20</v>
      </c>
      <c r="K808" s="253">
        <v>44561</v>
      </c>
      <c r="L808" s="96" t="s">
        <v>12</v>
      </c>
      <c r="M808" s="173" t="s">
        <v>2292</v>
      </c>
      <c r="N808" s="126" t="s">
        <v>11</v>
      </c>
      <c r="O808" s="227" t="s">
        <v>2700</v>
      </c>
      <c r="P808" s="171"/>
      <c r="Q808" s="171"/>
      <c r="R808" s="171"/>
      <c r="S808" s="171"/>
      <c r="T808" s="171"/>
      <c r="U808" s="171"/>
      <c r="V808" s="171"/>
      <c r="W808" s="171"/>
      <c r="X808" s="171"/>
    </row>
    <row r="809" spans="2:24" ht="105.6" x14ac:dyDescent="0.3">
      <c r="B809" s="96">
        <f t="shared" si="12"/>
        <v>803</v>
      </c>
      <c r="C809" s="227" t="s">
        <v>2699</v>
      </c>
      <c r="D809" s="126" t="s">
        <v>2293</v>
      </c>
      <c r="E809" s="126" t="s">
        <v>2294</v>
      </c>
      <c r="F809" s="275" t="s">
        <v>2285</v>
      </c>
      <c r="G809" s="255">
        <v>5400000</v>
      </c>
      <c r="H809" s="255">
        <v>0</v>
      </c>
      <c r="I809" s="255">
        <f>+G809+H809</f>
        <v>5400000</v>
      </c>
      <c r="J809" s="234" t="s">
        <v>20</v>
      </c>
      <c r="K809" s="253">
        <v>44439</v>
      </c>
      <c r="L809" s="96" t="s">
        <v>12</v>
      </c>
      <c r="M809" s="173" t="s">
        <v>2295</v>
      </c>
      <c r="N809" s="126" t="s">
        <v>11</v>
      </c>
      <c r="O809" s="227" t="s">
        <v>2700</v>
      </c>
      <c r="P809" s="171"/>
      <c r="Q809" s="171"/>
      <c r="R809" s="171"/>
      <c r="S809" s="171"/>
      <c r="T809" s="171"/>
      <c r="U809" s="171"/>
      <c r="V809" s="171"/>
      <c r="W809" s="171"/>
      <c r="X809" s="171"/>
    </row>
    <row r="810" spans="2:24" ht="145.19999999999999" x14ac:dyDescent="0.3">
      <c r="B810" s="96">
        <f t="shared" si="12"/>
        <v>804</v>
      </c>
      <c r="C810" s="227" t="s">
        <v>2699</v>
      </c>
      <c r="D810" s="126" t="s">
        <v>2296</v>
      </c>
      <c r="E810" s="126" t="s">
        <v>2297</v>
      </c>
      <c r="F810" s="275" t="s">
        <v>2298</v>
      </c>
      <c r="G810" s="255">
        <v>19020000</v>
      </c>
      <c r="H810" s="255">
        <v>0</v>
      </c>
      <c r="I810" s="255">
        <f>+G810+H810</f>
        <v>19020000</v>
      </c>
      <c r="J810" s="234" t="s">
        <v>20</v>
      </c>
      <c r="K810" s="253">
        <v>44561</v>
      </c>
      <c r="L810" s="96" t="s">
        <v>12</v>
      </c>
      <c r="M810" s="126" t="s">
        <v>2299</v>
      </c>
      <c r="N810" s="126" t="s">
        <v>11</v>
      </c>
      <c r="O810" s="227" t="s">
        <v>2700</v>
      </c>
      <c r="P810" s="171"/>
      <c r="Q810" s="171"/>
      <c r="R810" s="171"/>
      <c r="S810" s="171"/>
      <c r="T810" s="171"/>
      <c r="U810" s="171"/>
      <c r="V810" s="171"/>
      <c r="W810" s="171"/>
      <c r="X810" s="171"/>
    </row>
    <row r="811" spans="2:24" ht="66" x14ac:dyDescent="0.3">
      <c r="B811" s="96">
        <f t="shared" si="12"/>
        <v>805</v>
      </c>
      <c r="C811" s="227" t="s">
        <v>2699</v>
      </c>
      <c r="D811" s="126" t="s">
        <v>2300</v>
      </c>
      <c r="E811" s="126" t="s">
        <v>2301</v>
      </c>
      <c r="F811" s="275" t="s">
        <v>2302</v>
      </c>
      <c r="G811" s="255">
        <v>17160000</v>
      </c>
      <c r="H811" s="255">
        <v>0</v>
      </c>
      <c r="I811" s="255">
        <f>+G811+H811</f>
        <v>17160000</v>
      </c>
      <c r="J811" s="234" t="s">
        <v>20</v>
      </c>
      <c r="K811" s="253">
        <v>44561</v>
      </c>
      <c r="L811" s="96" t="s">
        <v>12</v>
      </c>
      <c r="M811" s="126" t="s">
        <v>2303</v>
      </c>
      <c r="N811" s="126" t="s">
        <v>11</v>
      </c>
      <c r="O811" s="227" t="s">
        <v>2700</v>
      </c>
      <c r="P811" s="171"/>
      <c r="Q811" s="171"/>
      <c r="R811" s="171"/>
      <c r="S811" s="171"/>
      <c r="T811" s="171"/>
      <c r="U811" s="171"/>
      <c r="V811" s="171"/>
      <c r="W811" s="171"/>
      <c r="X811" s="171"/>
    </row>
    <row r="812" spans="2:24" ht="66" x14ac:dyDescent="0.3">
      <c r="B812" s="96">
        <f t="shared" si="12"/>
        <v>806</v>
      </c>
      <c r="C812" s="227" t="s">
        <v>2699</v>
      </c>
      <c r="D812" s="126" t="s">
        <v>2304</v>
      </c>
      <c r="E812" s="126" t="s">
        <v>2305</v>
      </c>
      <c r="F812" s="275" t="s">
        <v>2302</v>
      </c>
      <c r="G812" s="255">
        <v>17160000</v>
      </c>
      <c r="H812" s="255">
        <v>0</v>
      </c>
      <c r="I812" s="255">
        <f>+G812+H812</f>
        <v>17160000</v>
      </c>
      <c r="J812" s="234" t="s">
        <v>20</v>
      </c>
      <c r="K812" s="253">
        <v>44561</v>
      </c>
      <c r="L812" s="96" t="s">
        <v>12</v>
      </c>
      <c r="M812" s="173" t="s">
        <v>2306</v>
      </c>
      <c r="N812" s="126" t="s">
        <v>11</v>
      </c>
      <c r="O812" s="227" t="s">
        <v>2700</v>
      </c>
      <c r="P812" s="171"/>
      <c r="Q812" s="171"/>
      <c r="R812" s="171"/>
      <c r="S812" s="171"/>
      <c r="T812" s="171"/>
      <c r="U812" s="171"/>
      <c r="V812" s="171"/>
      <c r="W812" s="171"/>
      <c r="X812" s="171"/>
    </row>
    <row r="813" spans="2:24" ht="92.4" x14ac:dyDescent="0.3">
      <c r="B813" s="96">
        <f t="shared" si="12"/>
        <v>807</v>
      </c>
      <c r="C813" s="227" t="s">
        <v>2699</v>
      </c>
      <c r="D813" s="126" t="s">
        <v>2313</v>
      </c>
      <c r="E813" s="126" t="s">
        <v>2314</v>
      </c>
      <c r="F813" s="275" t="s">
        <v>2315</v>
      </c>
      <c r="G813" s="255">
        <v>17160000</v>
      </c>
      <c r="H813" s="255">
        <v>0</v>
      </c>
      <c r="I813" s="255">
        <f>+G813+H813</f>
        <v>17160000</v>
      </c>
      <c r="J813" s="234" t="s">
        <v>20</v>
      </c>
      <c r="K813" s="253">
        <v>44561</v>
      </c>
      <c r="L813" s="96" t="s">
        <v>12</v>
      </c>
      <c r="M813" s="173" t="s">
        <v>2316</v>
      </c>
      <c r="N813" s="126" t="s">
        <v>11</v>
      </c>
      <c r="O813" s="227" t="s">
        <v>2700</v>
      </c>
      <c r="P813" s="171"/>
      <c r="Q813" s="171"/>
      <c r="R813" s="171"/>
      <c r="S813" s="171"/>
      <c r="T813" s="171"/>
      <c r="U813" s="171"/>
      <c r="V813" s="171"/>
      <c r="W813" s="171"/>
      <c r="X813" s="171"/>
    </row>
    <row r="814" spans="2:24" ht="105.6" x14ac:dyDescent="0.3">
      <c r="B814" s="96">
        <f t="shared" si="12"/>
        <v>808</v>
      </c>
      <c r="C814" s="227" t="s">
        <v>2699</v>
      </c>
      <c r="D814" s="126" t="s">
        <v>2307</v>
      </c>
      <c r="E814" s="126" t="s">
        <v>2308</v>
      </c>
      <c r="F814" s="275" t="s">
        <v>2285</v>
      </c>
      <c r="G814" s="255">
        <v>10800000</v>
      </c>
      <c r="H814" s="255">
        <v>0</v>
      </c>
      <c r="I814" s="255">
        <f>+G814+H814</f>
        <v>10800000</v>
      </c>
      <c r="J814" s="234" t="s">
        <v>20</v>
      </c>
      <c r="K814" s="253">
        <v>44561</v>
      </c>
      <c r="L814" s="96" t="s">
        <v>12</v>
      </c>
      <c r="M814" s="173" t="s">
        <v>2309</v>
      </c>
      <c r="N814" s="126" t="s">
        <v>11</v>
      </c>
      <c r="O814" s="227" t="s">
        <v>2700</v>
      </c>
      <c r="P814" s="171"/>
      <c r="Q814" s="171"/>
      <c r="R814" s="171"/>
      <c r="S814" s="171"/>
      <c r="T814" s="171"/>
      <c r="U814" s="171"/>
      <c r="V814" s="171"/>
      <c r="W814" s="171"/>
      <c r="X814" s="171"/>
    </row>
    <row r="815" spans="2:24" ht="105.6" x14ac:dyDescent="0.3">
      <c r="B815" s="96">
        <f t="shared" si="12"/>
        <v>809</v>
      </c>
      <c r="C815" s="227" t="s">
        <v>2699</v>
      </c>
      <c r="D815" s="126" t="s">
        <v>2310</v>
      </c>
      <c r="E815" s="126" t="s">
        <v>2311</v>
      </c>
      <c r="F815" s="275" t="s">
        <v>2285</v>
      </c>
      <c r="G815" s="255">
        <v>10800000</v>
      </c>
      <c r="H815" s="255">
        <v>0</v>
      </c>
      <c r="I815" s="255">
        <f>+G815+H815</f>
        <v>10800000</v>
      </c>
      <c r="J815" s="234" t="s">
        <v>20</v>
      </c>
      <c r="K815" s="253">
        <v>44561</v>
      </c>
      <c r="L815" s="96" t="s">
        <v>12</v>
      </c>
      <c r="M815" s="173" t="s">
        <v>2312</v>
      </c>
      <c r="N815" s="126" t="s">
        <v>11</v>
      </c>
      <c r="O815" s="227" t="s">
        <v>2700</v>
      </c>
      <c r="P815" s="171"/>
      <c r="Q815" s="171"/>
      <c r="R815" s="171"/>
      <c r="S815" s="171"/>
      <c r="T815" s="171"/>
      <c r="U815" s="171"/>
      <c r="V815" s="171"/>
      <c r="W815" s="171"/>
      <c r="X815" s="171"/>
    </row>
    <row r="816" spans="2:24" ht="66" x14ac:dyDescent="0.3">
      <c r="B816" s="96">
        <f t="shared" si="12"/>
        <v>810</v>
      </c>
      <c r="C816" s="227" t="s">
        <v>2699</v>
      </c>
      <c r="D816" s="126" t="s">
        <v>2324</v>
      </c>
      <c r="E816" s="126" t="s">
        <v>2325</v>
      </c>
      <c r="F816" s="275" t="s">
        <v>2302</v>
      </c>
      <c r="G816" s="255">
        <v>17160000</v>
      </c>
      <c r="H816" s="255">
        <v>0</v>
      </c>
      <c r="I816" s="255">
        <f>+G816+H816</f>
        <v>17160000</v>
      </c>
      <c r="J816" s="234" t="s">
        <v>20</v>
      </c>
      <c r="K816" s="253">
        <v>44561</v>
      </c>
      <c r="L816" s="96" t="s">
        <v>12</v>
      </c>
      <c r="M816" s="173" t="s">
        <v>2326</v>
      </c>
      <c r="N816" s="126" t="s">
        <v>11</v>
      </c>
      <c r="O816" s="227" t="s">
        <v>2700</v>
      </c>
      <c r="P816" s="171"/>
      <c r="Q816" s="171"/>
      <c r="R816" s="171"/>
      <c r="S816" s="171"/>
      <c r="T816" s="171"/>
      <c r="U816" s="171"/>
      <c r="V816" s="171"/>
      <c r="W816" s="171"/>
      <c r="X816" s="171"/>
    </row>
    <row r="817" spans="2:24" ht="79.2" x14ac:dyDescent="0.3">
      <c r="B817" s="96">
        <f t="shared" si="12"/>
        <v>811</v>
      </c>
      <c r="C817" s="227" t="s">
        <v>2699</v>
      </c>
      <c r="D817" s="126" t="s">
        <v>2317</v>
      </c>
      <c r="E817" s="126" t="s">
        <v>2318</v>
      </c>
      <c r="F817" s="275" t="s">
        <v>2319</v>
      </c>
      <c r="G817" s="255">
        <v>14100000</v>
      </c>
      <c r="H817" s="255">
        <v>0</v>
      </c>
      <c r="I817" s="255">
        <f>+G817+H817</f>
        <v>14100000</v>
      </c>
      <c r="J817" s="234" t="s">
        <v>20</v>
      </c>
      <c r="K817" s="253">
        <v>44561</v>
      </c>
      <c r="L817" s="96" t="s">
        <v>12</v>
      </c>
      <c r="M817" s="173" t="s">
        <v>2320</v>
      </c>
      <c r="N817" s="126" t="s">
        <v>11</v>
      </c>
      <c r="O817" s="227" t="s">
        <v>2700</v>
      </c>
      <c r="P817" s="171"/>
      <c r="Q817" s="171"/>
      <c r="R817" s="171"/>
      <c r="S817" s="171"/>
      <c r="T817" s="171"/>
      <c r="U817" s="171"/>
      <c r="V817" s="171"/>
      <c r="W817" s="171"/>
      <c r="X817" s="171"/>
    </row>
    <row r="818" spans="2:24" ht="79.2" x14ac:dyDescent="0.3">
      <c r="B818" s="96">
        <f t="shared" si="12"/>
        <v>812</v>
      </c>
      <c r="C818" s="227" t="s">
        <v>2699</v>
      </c>
      <c r="D818" s="126" t="s">
        <v>2321</v>
      </c>
      <c r="E818" s="126" t="s">
        <v>2322</v>
      </c>
      <c r="F818" s="275" t="s">
        <v>2319</v>
      </c>
      <c r="G818" s="255">
        <v>14100000</v>
      </c>
      <c r="H818" s="255">
        <v>0</v>
      </c>
      <c r="I818" s="255">
        <f>+G818+H818</f>
        <v>14100000</v>
      </c>
      <c r="J818" s="234" t="s">
        <v>20</v>
      </c>
      <c r="K818" s="253">
        <v>44561</v>
      </c>
      <c r="L818" s="96" t="s">
        <v>12</v>
      </c>
      <c r="M818" s="173" t="s">
        <v>2323</v>
      </c>
      <c r="N818" s="126" t="s">
        <v>11</v>
      </c>
      <c r="O818" s="227" t="s">
        <v>2700</v>
      </c>
      <c r="P818" s="171"/>
      <c r="Q818" s="171"/>
      <c r="R818" s="171"/>
      <c r="S818" s="171"/>
      <c r="T818" s="171"/>
      <c r="U818" s="171"/>
      <c r="V818" s="171"/>
      <c r="W818" s="171"/>
      <c r="X818" s="171"/>
    </row>
    <row r="819" spans="2:24" ht="92.4" x14ac:dyDescent="0.3">
      <c r="B819" s="96">
        <f t="shared" si="12"/>
        <v>813</v>
      </c>
      <c r="C819" s="227" t="s">
        <v>2699</v>
      </c>
      <c r="D819" s="126" t="s">
        <v>2408</v>
      </c>
      <c r="E819" s="126" t="s">
        <v>2409</v>
      </c>
      <c r="F819" s="275" t="s">
        <v>2410</v>
      </c>
      <c r="G819" s="255">
        <v>24500000</v>
      </c>
      <c r="H819" s="255">
        <v>0</v>
      </c>
      <c r="I819" s="255">
        <f>+G819+H819</f>
        <v>24500000</v>
      </c>
      <c r="J819" s="234" t="s">
        <v>20</v>
      </c>
      <c r="K819" s="253">
        <v>44561</v>
      </c>
      <c r="L819" s="96" t="s">
        <v>12</v>
      </c>
      <c r="M819" s="173" t="s">
        <v>2411</v>
      </c>
      <c r="N819" s="126" t="s">
        <v>11</v>
      </c>
      <c r="O819" s="227" t="s">
        <v>2700</v>
      </c>
      <c r="P819" s="171"/>
      <c r="Q819" s="171"/>
      <c r="R819" s="171"/>
      <c r="S819" s="171"/>
      <c r="T819" s="171"/>
      <c r="U819" s="171"/>
      <c r="V819" s="171"/>
      <c r="W819" s="171"/>
      <c r="X819" s="171"/>
    </row>
    <row r="820" spans="2:24" ht="79.2" x14ac:dyDescent="0.3">
      <c r="B820" s="96">
        <f t="shared" si="12"/>
        <v>814</v>
      </c>
      <c r="C820" s="227" t="s">
        <v>2699</v>
      </c>
      <c r="D820" s="126" t="s">
        <v>2327</v>
      </c>
      <c r="E820" s="126" t="s">
        <v>2328</v>
      </c>
      <c r="F820" s="275" t="s">
        <v>2329</v>
      </c>
      <c r="G820" s="255">
        <v>12654000</v>
      </c>
      <c r="H820" s="255">
        <v>0</v>
      </c>
      <c r="I820" s="255">
        <f>+G820+H820</f>
        <v>12654000</v>
      </c>
      <c r="J820" s="234" t="s">
        <v>20</v>
      </c>
      <c r="K820" s="253">
        <v>44561</v>
      </c>
      <c r="L820" s="96" t="s">
        <v>12</v>
      </c>
      <c r="M820" s="173" t="s">
        <v>2330</v>
      </c>
      <c r="N820" s="126" t="s">
        <v>11</v>
      </c>
      <c r="O820" s="227" t="s">
        <v>2700</v>
      </c>
      <c r="P820" s="171"/>
      <c r="Q820" s="171"/>
      <c r="R820" s="171"/>
      <c r="S820" s="171"/>
      <c r="T820" s="171"/>
      <c r="U820" s="171"/>
      <c r="V820" s="171"/>
      <c r="W820" s="171"/>
      <c r="X820" s="171"/>
    </row>
    <row r="821" spans="2:24" ht="79.2" x14ac:dyDescent="0.3">
      <c r="B821" s="96">
        <f t="shared" si="12"/>
        <v>815</v>
      </c>
      <c r="C821" s="227" t="s">
        <v>2699</v>
      </c>
      <c r="D821" s="126" t="s">
        <v>2331</v>
      </c>
      <c r="E821" s="126" t="s">
        <v>2332</v>
      </c>
      <c r="F821" s="275" t="s">
        <v>2329</v>
      </c>
      <c r="G821" s="255">
        <v>12654000</v>
      </c>
      <c r="H821" s="255">
        <v>0</v>
      </c>
      <c r="I821" s="255">
        <f>+G821+H821</f>
        <v>12654000</v>
      </c>
      <c r="J821" s="234" t="s">
        <v>20</v>
      </c>
      <c r="K821" s="253">
        <v>44561</v>
      </c>
      <c r="L821" s="96" t="s">
        <v>12</v>
      </c>
      <c r="M821" s="173" t="s">
        <v>2333</v>
      </c>
      <c r="N821" s="126" t="s">
        <v>11</v>
      </c>
      <c r="O821" s="227" t="s">
        <v>2700</v>
      </c>
      <c r="P821" s="171"/>
      <c r="Q821" s="171"/>
      <c r="R821" s="171"/>
      <c r="S821" s="171"/>
      <c r="T821" s="171"/>
      <c r="U821" s="171"/>
      <c r="V821" s="171"/>
      <c r="W821" s="171"/>
      <c r="X821" s="171"/>
    </row>
    <row r="822" spans="2:24" ht="79.2" x14ac:dyDescent="0.3">
      <c r="B822" s="96">
        <f t="shared" si="12"/>
        <v>816</v>
      </c>
      <c r="C822" s="227" t="s">
        <v>2699</v>
      </c>
      <c r="D822" s="126" t="s">
        <v>2334</v>
      </c>
      <c r="E822" s="126" t="s">
        <v>2335</v>
      </c>
      <c r="F822" s="275" t="s">
        <v>2329</v>
      </c>
      <c r="G822" s="255">
        <v>12654000</v>
      </c>
      <c r="H822" s="255">
        <v>0</v>
      </c>
      <c r="I822" s="255">
        <f>+G822+H822</f>
        <v>12654000</v>
      </c>
      <c r="J822" s="234" t="s">
        <v>20</v>
      </c>
      <c r="K822" s="253">
        <v>44561</v>
      </c>
      <c r="L822" s="96" t="s">
        <v>12</v>
      </c>
      <c r="M822" s="173" t="s">
        <v>2336</v>
      </c>
      <c r="N822" s="126" t="s">
        <v>11</v>
      </c>
      <c r="O822" s="227" t="s">
        <v>2700</v>
      </c>
      <c r="P822" s="171"/>
      <c r="Q822" s="171"/>
      <c r="R822" s="171"/>
      <c r="S822" s="171"/>
      <c r="T822" s="171"/>
      <c r="U822" s="171"/>
      <c r="V822" s="171"/>
      <c r="W822" s="171"/>
      <c r="X822" s="171"/>
    </row>
    <row r="823" spans="2:24" ht="66" x14ac:dyDescent="0.3">
      <c r="B823" s="96">
        <f t="shared" si="12"/>
        <v>817</v>
      </c>
      <c r="C823" s="227" t="s">
        <v>2699</v>
      </c>
      <c r="D823" s="126" t="s">
        <v>2337</v>
      </c>
      <c r="E823" s="126" t="s">
        <v>2338</v>
      </c>
      <c r="F823" s="275" t="s">
        <v>2302</v>
      </c>
      <c r="G823" s="255">
        <v>11750000</v>
      </c>
      <c r="H823" s="255">
        <v>0</v>
      </c>
      <c r="I823" s="255">
        <f>+G823+H823</f>
        <v>11750000</v>
      </c>
      <c r="J823" s="234" t="s">
        <v>20</v>
      </c>
      <c r="K823" s="253">
        <v>44561</v>
      </c>
      <c r="L823" s="96" t="s">
        <v>12</v>
      </c>
      <c r="M823" s="173" t="s">
        <v>2339</v>
      </c>
      <c r="N823" s="126" t="s">
        <v>11</v>
      </c>
      <c r="O823" s="227" t="s">
        <v>2700</v>
      </c>
      <c r="P823" s="171"/>
      <c r="Q823" s="171"/>
      <c r="R823" s="171"/>
      <c r="S823" s="171"/>
      <c r="T823" s="171"/>
      <c r="U823" s="171"/>
      <c r="V823" s="171"/>
      <c r="W823" s="171"/>
      <c r="X823" s="171"/>
    </row>
    <row r="824" spans="2:24" ht="66" x14ac:dyDescent="0.3">
      <c r="B824" s="96">
        <f t="shared" si="12"/>
        <v>818</v>
      </c>
      <c r="C824" s="227" t="s">
        <v>2699</v>
      </c>
      <c r="D824" s="126" t="s">
        <v>2340</v>
      </c>
      <c r="E824" s="126" t="s">
        <v>2341</v>
      </c>
      <c r="F824" s="275" t="s">
        <v>2302</v>
      </c>
      <c r="G824" s="255">
        <v>11750000</v>
      </c>
      <c r="H824" s="255">
        <v>0</v>
      </c>
      <c r="I824" s="255">
        <f>+G824+H824</f>
        <v>11750000</v>
      </c>
      <c r="J824" s="234" t="s">
        <v>20</v>
      </c>
      <c r="K824" s="253">
        <v>44561</v>
      </c>
      <c r="L824" s="96" t="s">
        <v>12</v>
      </c>
      <c r="M824" s="173" t="s">
        <v>2342</v>
      </c>
      <c r="N824" s="126" t="s">
        <v>11</v>
      </c>
      <c r="O824" s="227" t="s">
        <v>2700</v>
      </c>
      <c r="P824" s="171"/>
      <c r="Q824" s="171"/>
      <c r="R824" s="171"/>
      <c r="S824" s="171"/>
      <c r="T824" s="171"/>
      <c r="U824" s="171"/>
      <c r="V824" s="171"/>
      <c r="W824" s="171"/>
      <c r="X824" s="171"/>
    </row>
    <row r="825" spans="2:24" ht="66" x14ac:dyDescent="0.3">
      <c r="B825" s="96">
        <f t="shared" si="12"/>
        <v>819</v>
      </c>
      <c r="C825" s="227" t="s">
        <v>2699</v>
      </c>
      <c r="D825" s="126" t="s">
        <v>2343</v>
      </c>
      <c r="E825" s="126" t="s">
        <v>2344</v>
      </c>
      <c r="F825" s="275" t="s">
        <v>2302</v>
      </c>
      <c r="G825" s="255">
        <v>11750000</v>
      </c>
      <c r="H825" s="255">
        <v>0</v>
      </c>
      <c r="I825" s="255">
        <f>+G825+H825</f>
        <v>11750000</v>
      </c>
      <c r="J825" s="234" t="s">
        <v>20</v>
      </c>
      <c r="K825" s="253">
        <v>44561</v>
      </c>
      <c r="L825" s="96" t="s">
        <v>12</v>
      </c>
      <c r="M825" s="173" t="s">
        <v>2345</v>
      </c>
      <c r="N825" s="126" t="s">
        <v>11</v>
      </c>
      <c r="O825" s="227" t="s">
        <v>2700</v>
      </c>
      <c r="P825" s="171"/>
      <c r="Q825" s="171"/>
      <c r="R825" s="171"/>
      <c r="S825" s="171"/>
      <c r="T825" s="171"/>
      <c r="U825" s="171"/>
      <c r="V825" s="171"/>
      <c r="W825" s="171"/>
      <c r="X825" s="171"/>
    </row>
    <row r="826" spans="2:24" ht="66" x14ac:dyDescent="0.3">
      <c r="B826" s="96">
        <f t="shared" si="12"/>
        <v>820</v>
      </c>
      <c r="C826" s="227" t="s">
        <v>2699</v>
      </c>
      <c r="D826" s="126" t="s">
        <v>2346</v>
      </c>
      <c r="E826" s="126" t="s">
        <v>2347</v>
      </c>
      <c r="F826" s="275" t="s">
        <v>2302</v>
      </c>
      <c r="G826" s="255">
        <v>11750000</v>
      </c>
      <c r="H826" s="255">
        <v>0</v>
      </c>
      <c r="I826" s="255">
        <f>+G826+H826</f>
        <v>11750000</v>
      </c>
      <c r="J826" s="234" t="s">
        <v>20</v>
      </c>
      <c r="K826" s="253">
        <v>44561</v>
      </c>
      <c r="L826" s="96" t="s">
        <v>12</v>
      </c>
      <c r="M826" s="173" t="s">
        <v>2348</v>
      </c>
      <c r="N826" s="126" t="s">
        <v>11</v>
      </c>
      <c r="O826" s="227" t="s">
        <v>2700</v>
      </c>
      <c r="P826" s="171"/>
      <c r="Q826" s="171"/>
      <c r="R826" s="171"/>
      <c r="S826" s="171"/>
      <c r="T826" s="171"/>
      <c r="U826" s="171"/>
      <c r="V826" s="171"/>
      <c r="W826" s="171"/>
      <c r="X826" s="171"/>
    </row>
    <row r="827" spans="2:24" ht="66" x14ac:dyDescent="0.3">
      <c r="B827" s="96">
        <f t="shared" si="12"/>
        <v>821</v>
      </c>
      <c r="C827" s="227" t="s">
        <v>2699</v>
      </c>
      <c r="D827" s="126" t="s">
        <v>2349</v>
      </c>
      <c r="E827" s="126" t="s">
        <v>2350</v>
      </c>
      <c r="F827" s="275" t="s">
        <v>2302</v>
      </c>
      <c r="G827" s="255">
        <v>11750000</v>
      </c>
      <c r="H827" s="255">
        <v>0</v>
      </c>
      <c r="I827" s="255">
        <f>+G827+H827</f>
        <v>11750000</v>
      </c>
      <c r="J827" s="234" t="s">
        <v>20</v>
      </c>
      <c r="K827" s="253">
        <v>44561</v>
      </c>
      <c r="L827" s="96" t="s">
        <v>12</v>
      </c>
      <c r="M827" s="173" t="s">
        <v>2351</v>
      </c>
      <c r="N827" s="126" t="s">
        <v>11</v>
      </c>
      <c r="O827" s="227" t="s">
        <v>2700</v>
      </c>
      <c r="P827" s="171"/>
      <c r="Q827" s="171"/>
      <c r="R827" s="171"/>
      <c r="S827" s="171"/>
      <c r="T827" s="171"/>
      <c r="U827" s="171"/>
      <c r="V827" s="171"/>
      <c r="W827" s="171"/>
      <c r="X827" s="171"/>
    </row>
    <row r="828" spans="2:24" ht="66" x14ac:dyDescent="0.3">
      <c r="B828" s="96">
        <f t="shared" si="12"/>
        <v>822</v>
      </c>
      <c r="C828" s="227" t="s">
        <v>2699</v>
      </c>
      <c r="D828" s="126" t="s">
        <v>2352</v>
      </c>
      <c r="E828" s="126" t="s">
        <v>2353</v>
      </c>
      <c r="F828" s="275" t="s">
        <v>2302</v>
      </c>
      <c r="G828" s="255">
        <v>11750000</v>
      </c>
      <c r="H828" s="255">
        <v>0</v>
      </c>
      <c r="I828" s="255">
        <f>+G828+H828</f>
        <v>11750000</v>
      </c>
      <c r="J828" s="234" t="s">
        <v>20</v>
      </c>
      <c r="K828" s="253">
        <v>44561</v>
      </c>
      <c r="L828" s="96" t="s">
        <v>12</v>
      </c>
      <c r="M828" s="173" t="s">
        <v>2354</v>
      </c>
      <c r="N828" s="126" t="s">
        <v>11</v>
      </c>
      <c r="O828" s="227" t="s">
        <v>2700</v>
      </c>
      <c r="P828" s="171"/>
      <c r="Q828" s="171"/>
      <c r="R828" s="171"/>
      <c r="S828" s="171"/>
      <c r="T828" s="171"/>
      <c r="U828" s="171"/>
      <c r="V828" s="171"/>
      <c r="W828" s="171"/>
      <c r="X828" s="171"/>
    </row>
    <row r="829" spans="2:24" ht="66" x14ac:dyDescent="0.3">
      <c r="B829" s="96">
        <f t="shared" si="12"/>
        <v>823</v>
      </c>
      <c r="C829" s="227" t="s">
        <v>2699</v>
      </c>
      <c r="D829" s="126" t="s">
        <v>2355</v>
      </c>
      <c r="E829" s="126" t="s">
        <v>2356</v>
      </c>
      <c r="F829" s="275" t="s">
        <v>2302</v>
      </c>
      <c r="G829" s="255">
        <v>11750000</v>
      </c>
      <c r="H829" s="255">
        <v>0</v>
      </c>
      <c r="I829" s="255">
        <f>+G829+H829</f>
        <v>11750000</v>
      </c>
      <c r="J829" s="234" t="s">
        <v>20</v>
      </c>
      <c r="K829" s="253">
        <v>44561</v>
      </c>
      <c r="L829" s="96" t="s">
        <v>12</v>
      </c>
      <c r="M829" s="173" t="s">
        <v>2357</v>
      </c>
      <c r="N829" s="126" t="s">
        <v>11</v>
      </c>
      <c r="O829" s="227" t="s">
        <v>2700</v>
      </c>
      <c r="P829" s="171"/>
      <c r="Q829" s="171"/>
      <c r="R829" s="171"/>
      <c r="S829" s="171"/>
      <c r="T829" s="171"/>
      <c r="U829" s="171"/>
      <c r="V829" s="171"/>
      <c r="W829" s="171"/>
      <c r="X829" s="171"/>
    </row>
    <row r="830" spans="2:24" ht="66" x14ac:dyDescent="0.3">
      <c r="B830" s="96">
        <f t="shared" si="12"/>
        <v>824</v>
      </c>
      <c r="C830" s="227" t="s">
        <v>2699</v>
      </c>
      <c r="D830" s="263" t="s">
        <v>2358</v>
      </c>
      <c r="E830" s="126" t="s">
        <v>2359</v>
      </c>
      <c r="F830" s="275" t="s">
        <v>2302</v>
      </c>
      <c r="G830" s="255">
        <v>11750000</v>
      </c>
      <c r="H830" s="255">
        <v>0</v>
      </c>
      <c r="I830" s="255">
        <f>+G830+H830</f>
        <v>11750000</v>
      </c>
      <c r="J830" s="234" t="s">
        <v>20</v>
      </c>
      <c r="K830" s="253">
        <v>44561</v>
      </c>
      <c r="L830" s="96" t="s">
        <v>12</v>
      </c>
      <c r="M830" s="173" t="s">
        <v>2360</v>
      </c>
      <c r="N830" s="126" t="s">
        <v>11</v>
      </c>
      <c r="O830" s="227" t="s">
        <v>2700</v>
      </c>
      <c r="P830" s="171"/>
      <c r="Q830" s="171"/>
      <c r="R830" s="171"/>
      <c r="S830" s="171"/>
      <c r="T830" s="171"/>
      <c r="U830" s="171"/>
      <c r="V830" s="171"/>
      <c r="W830" s="171"/>
      <c r="X830" s="171"/>
    </row>
    <row r="831" spans="2:24" ht="66" x14ac:dyDescent="0.3">
      <c r="B831" s="96">
        <f t="shared" si="12"/>
        <v>825</v>
      </c>
      <c r="C831" s="227" t="s">
        <v>2699</v>
      </c>
      <c r="D831" s="126" t="s">
        <v>2361</v>
      </c>
      <c r="E831" s="126" t="s">
        <v>2362</v>
      </c>
      <c r="F831" s="275" t="s">
        <v>2302</v>
      </c>
      <c r="G831" s="255">
        <v>11750000</v>
      </c>
      <c r="H831" s="255">
        <v>0</v>
      </c>
      <c r="I831" s="255">
        <f>+G831+H831</f>
        <v>11750000</v>
      </c>
      <c r="J831" s="234" t="s">
        <v>20</v>
      </c>
      <c r="K831" s="253">
        <v>44561</v>
      </c>
      <c r="L831" s="96" t="s">
        <v>12</v>
      </c>
      <c r="M831" s="173" t="s">
        <v>2363</v>
      </c>
      <c r="N831" s="126" t="s">
        <v>11</v>
      </c>
      <c r="O831" s="227" t="s">
        <v>2700</v>
      </c>
      <c r="P831" s="171"/>
      <c r="Q831" s="171"/>
      <c r="R831" s="171"/>
      <c r="S831" s="171"/>
      <c r="T831" s="171"/>
      <c r="U831" s="171"/>
      <c r="V831" s="171"/>
      <c r="W831" s="171"/>
      <c r="X831" s="171"/>
    </row>
    <row r="832" spans="2:24" ht="66" x14ac:dyDescent="0.3">
      <c r="B832" s="96">
        <f t="shared" si="12"/>
        <v>826</v>
      </c>
      <c r="C832" s="227" t="s">
        <v>2699</v>
      </c>
      <c r="D832" s="126" t="s">
        <v>2364</v>
      </c>
      <c r="E832" s="126" t="s">
        <v>2365</v>
      </c>
      <c r="F832" s="275" t="s">
        <v>2302</v>
      </c>
      <c r="G832" s="255">
        <v>11750000</v>
      </c>
      <c r="H832" s="255">
        <v>0</v>
      </c>
      <c r="I832" s="255">
        <f>+G832+H832</f>
        <v>11750000</v>
      </c>
      <c r="J832" s="234" t="s">
        <v>20</v>
      </c>
      <c r="K832" s="253">
        <v>44561</v>
      </c>
      <c r="L832" s="96" t="s">
        <v>12</v>
      </c>
      <c r="M832" s="173" t="s">
        <v>2366</v>
      </c>
      <c r="N832" s="126" t="s">
        <v>11</v>
      </c>
      <c r="O832" s="227" t="s">
        <v>2700</v>
      </c>
      <c r="P832" s="171"/>
      <c r="Q832" s="171"/>
      <c r="R832" s="171"/>
      <c r="S832" s="171"/>
      <c r="T832" s="171"/>
      <c r="U832" s="171"/>
      <c r="V832" s="171"/>
      <c r="W832" s="171"/>
      <c r="X832" s="171"/>
    </row>
    <row r="833" spans="2:24" ht="66" x14ac:dyDescent="0.3">
      <c r="B833" s="96">
        <f t="shared" si="12"/>
        <v>827</v>
      </c>
      <c r="C833" s="227" t="s">
        <v>2699</v>
      </c>
      <c r="D833" s="126" t="s">
        <v>2367</v>
      </c>
      <c r="E833" s="264" t="s">
        <v>2368</v>
      </c>
      <c r="F833" s="275" t="s">
        <v>2302</v>
      </c>
      <c r="G833" s="255">
        <v>11750000</v>
      </c>
      <c r="H833" s="255">
        <v>0</v>
      </c>
      <c r="I833" s="255">
        <f>+G833+H833</f>
        <v>11750000</v>
      </c>
      <c r="J833" s="234" t="s">
        <v>20</v>
      </c>
      <c r="K833" s="253">
        <v>44561</v>
      </c>
      <c r="L833" s="96" t="s">
        <v>12</v>
      </c>
      <c r="M833" s="173" t="s">
        <v>2369</v>
      </c>
      <c r="N833" s="126" t="s">
        <v>11</v>
      </c>
      <c r="O833" s="227" t="s">
        <v>2700</v>
      </c>
      <c r="P833" s="171"/>
      <c r="Q833" s="171"/>
      <c r="R833" s="171"/>
      <c r="S833" s="171"/>
      <c r="T833" s="171"/>
      <c r="U833" s="171"/>
      <c r="V833" s="171"/>
      <c r="W833" s="171"/>
      <c r="X833" s="171"/>
    </row>
    <row r="834" spans="2:24" ht="66" x14ac:dyDescent="0.3">
      <c r="B834" s="96">
        <f t="shared" si="12"/>
        <v>828</v>
      </c>
      <c r="C834" s="227" t="s">
        <v>2699</v>
      </c>
      <c r="D834" s="126" t="s">
        <v>2370</v>
      </c>
      <c r="E834" s="126" t="s">
        <v>2371</v>
      </c>
      <c r="F834" s="275" t="s">
        <v>2302</v>
      </c>
      <c r="G834" s="255">
        <v>11750000</v>
      </c>
      <c r="H834" s="255">
        <v>0</v>
      </c>
      <c r="I834" s="255">
        <f>+G834+H834</f>
        <v>11750000</v>
      </c>
      <c r="J834" s="234" t="s">
        <v>20</v>
      </c>
      <c r="K834" s="253">
        <v>44561</v>
      </c>
      <c r="L834" s="96" t="s">
        <v>12</v>
      </c>
      <c r="M834" s="173" t="s">
        <v>2372</v>
      </c>
      <c r="N834" s="126" t="s">
        <v>11</v>
      </c>
      <c r="O834" s="227" t="s">
        <v>2700</v>
      </c>
      <c r="P834" s="171"/>
      <c r="Q834" s="171"/>
      <c r="R834" s="171"/>
      <c r="S834" s="171"/>
      <c r="T834" s="171"/>
      <c r="U834" s="171"/>
      <c r="V834" s="171"/>
      <c r="W834" s="171"/>
      <c r="X834" s="171"/>
    </row>
    <row r="835" spans="2:24" ht="66" x14ac:dyDescent="0.3">
      <c r="B835" s="96">
        <f t="shared" si="12"/>
        <v>829</v>
      </c>
      <c r="C835" s="227" t="s">
        <v>2699</v>
      </c>
      <c r="D835" s="126" t="s">
        <v>2373</v>
      </c>
      <c r="E835" s="264" t="s">
        <v>2374</v>
      </c>
      <c r="F835" s="275" t="s">
        <v>2302</v>
      </c>
      <c r="G835" s="255">
        <v>11750000</v>
      </c>
      <c r="H835" s="255">
        <v>0</v>
      </c>
      <c r="I835" s="255">
        <f>+G835+H835</f>
        <v>11750000</v>
      </c>
      <c r="J835" s="234" t="s">
        <v>20</v>
      </c>
      <c r="K835" s="253">
        <v>44561</v>
      </c>
      <c r="L835" s="96" t="s">
        <v>12</v>
      </c>
      <c r="M835" s="173" t="s">
        <v>2375</v>
      </c>
      <c r="N835" s="126" t="s">
        <v>11</v>
      </c>
      <c r="O835" s="227" t="s">
        <v>2700</v>
      </c>
      <c r="P835" s="171"/>
      <c r="Q835" s="171"/>
      <c r="R835" s="171"/>
      <c r="S835" s="171"/>
      <c r="T835" s="171"/>
      <c r="U835" s="171"/>
      <c r="V835" s="171"/>
      <c r="W835" s="171"/>
      <c r="X835" s="171"/>
    </row>
    <row r="836" spans="2:24" ht="66" x14ac:dyDescent="0.3">
      <c r="B836" s="96">
        <f t="shared" si="12"/>
        <v>830</v>
      </c>
      <c r="C836" s="227" t="s">
        <v>2699</v>
      </c>
      <c r="D836" s="126" t="s">
        <v>2376</v>
      </c>
      <c r="E836" s="265" t="s">
        <v>2377</v>
      </c>
      <c r="F836" s="275" t="s">
        <v>2302</v>
      </c>
      <c r="G836" s="255">
        <v>11750000</v>
      </c>
      <c r="H836" s="255">
        <v>0</v>
      </c>
      <c r="I836" s="255">
        <f>+G836+H836</f>
        <v>11750000</v>
      </c>
      <c r="J836" s="234" t="s">
        <v>20</v>
      </c>
      <c r="K836" s="253">
        <v>44561</v>
      </c>
      <c r="L836" s="96" t="s">
        <v>12</v>
      </c>
      <c r="M836" s="266" t="s">
        <v>2378</v>
      </c>
      <c r="N836" s="126" t="s">
        <v>11</v>
      </c>
      <c r="O836" s="227" t="s">
        <v>2700</v>
      </c>
      <c r="P836" s="171"/>
      <c r="Q836" s="171"/>
      <c r="R836" s="171"/>
      <c r="S836" s="171"/>
      <c r="T836" s="171"/>
      <c r="U836" s="171"/>
      <c r="V836" s="171"/>
      <c r="W836" s="171"/>
      <c r="X836" s="171"/>
    </row>
    <row r="837" spans="2:24" ht="66" x14ac:dyDescent="0.3">
      <c r="B837" s="96">
        <f t="shared" si="12"/>
        <v>831</v>
      </c>
      <c r="C837" s="227" t="s">
        <v>2699</v>
      </c>
      <c r="D837" s="126" t="s">
        <v>2379</v>
      </c>
      <c r="E837" s="264" t="s">
        <v>2380</v>
      </c>
      <c r="F837" s="275" t="s">
        <v>2302</v>
      </c>
      <c r="G837" s="255">
        <v>11750000</v>
      </c>
      <c r="H837" s="255">
        <v>0</v>
      </c>
      <c r="I837" s="255">
        <f>+G837+H837</f>
        <v>11750000</v>
      </c>
      <c r="J837" s="234" t="s">
        <v>20</v>
      </c>
      <c r="K837" s="253">
        <v>44561</v>
      </c>
      <c r="L837" s="96" t="s">
        <v>12</v>
      </c>
      <c r="M837" s="173" t="s">
        <v>2381</v>
      </c>
      <c r="N837" s="126" t="s">
        <v>11</v>
      </c>
      <c r="O837" s="227" t="s">
        <v>2700</v>
      </c>
      <c r="P837" s="171"/>
      <c r="Q837" s="171"/>
      <c r="R837" s="171"/>
      <c r="S837" s="171"/>
      <c r="T837" s="171"/>
      <c r="U837" s="171"/>
      <c r="V837" s="171"/>
      <c r="W837" s="171"/>
      <c r="X837" s="171"/>
    </row>
    <row r="838" spans="2:24" ht="66" x14ac:dyDescent="0.3">
      <c r="B838" s="96">
        <f t="shared" si="12"/>
        <v>832</v>
      </c>
      <c r="C838" s="227" t="s">
        <v>2699</v>
      </c>
      <c r="D838" s="126" t="s">
        <v>2382</v>
      </c>
      <c r="E838" s="264" t="s">
        <v>2383</v>
      </c>
      <c r="F838" s="275" t="s">
        <v>2302</v>
      </c>
      <c r="G838" s="255">
        <v>11750000</v>
      </c>
      <c r="H838" s="255">
        <v>0</v>
      </c>
      <c r="I838" s="255">
        <f>+G838+H838</f>
        <v>11750000</v>
      </c>
      <c r="J838" s="234" t="s">
        <v>20</v>
      </c>
      <c r="K838" s="253">
        <v>44561</v>
      </c>
      <c r="L838" s="96" t="s">
        <v>12</v>
      </c>
      <c r="M838" s="173" t="s">
        <v>2384</v>
      </c>
      <c r="N838" s="126" t="s">
        <v>11</v>
      </c>
      <c r="O838" s="227" t="s">
        <v>2700</v>
      </c>
      <c r="P838" s="171"/>
      <c r="Q838" s="171"/>
      <c r="R838" s="171"/>
      <c r="S838" s="171"/>
      <c r="T838" s="171"/>
      <c r="U838" s="171"/>
      <c r="V838" s="171"/>
      <c r="W838" s="171"/>
      <c r="X838" s="171"/>
    </row>
    <row r="839" spans="2:24" ht="66" x14ac:dyDescent="0.3">
      <c r="B839" s="96">
        <f t="shared" si="12"/>
        <v>833</v>
      </c>
      <c r="C839" s="227" t="s">
        <v>2699</v>
      </c>
      <c r="D839" s="126" t="s">
        <v>2385</v>
      </c>
      <c r="E839" s="264" t="s">
        <v>2386</v>
      </c>
      <c r="F839" s="275" t="s">
        <v>2302</v>
      </c>
      <c r="G839" s="255">
        <v>11750000</v>
      </c>
      <c r="H839" s="255">
        <v>0</v>
      </c>
      <c r="I839" s="255">
        <f>+G839+H839</f>
        <v>11750000</v>
      </c>
      <c r="J839" s="234" t="s">
        <v>20</v>
      </c>
      <c r="K839" s="253">
        <v>44561</v>
      </c>
      <c r="L839" s="96" t="s">
        <v>12</v>
      </c>
      <c r="M839" s="173" t="s">
        <v>2387</v>
      </c>
      <c r="N839" s="126" t="s">
        <v>11</v>
      </c>
      <c r="O839" s="227" t="s">
        <v>2700</v>
      </c>
      <c r="P839" s="171"/>
      <c r="Q839" s="171"/>
      <c r="R839" s="171"/>
      <c r="S839" s="171"/>
      <c r="T839" s="171"/>
      <c r="U839" s="171"/>
      <c r="V839" s="171"/>
      <c r="W839" s="171"/>
      <c r="X839" s="171"/>
    </row>
    <row r="840" spans="2:24" ht="52.8" x14ac:dyDescent="0.3">
      <c r="B840" s="96">
        <f t="shared" si="12"/>
        <v>834</v>
      </c>
      <c r="C840" s="227" t="s">
        <v>2699</v>
      </c>
      <c r="D840" s="126" t="s">
        <v>2388</v>
      </c>
      <c r="E840" s="264" t="s">
        <v>2389</v>
      </c>
      <c r="F840" s="275" t="s">
        <v>2390</v>
      </c>
      <c r="G840" s="255">
        <v>10545000</v>
      </c>
      <c r="H840" s="255">
        <v>0</v>
      </c>
      <c r="I840" s="255">
        <f>+G840+H840</f>
        <v>10545000</v>
      </c>
      <c r="J840" s="234" t="s">
        <v>20</v>
      </c>
      <c r="K840" s="253">
        <v>44561</v>
      </c>
      <c r="L840" s="96" t="s">
        <v>12</v>
      </c>
      <c r="M840" s="173" t="s">
        <v>2391</v>
      </c>
      <c r="N840" s="126" t="s">
        <v>11</v>
      </c>
      <c r="O840" s="227" t="s">
        <v>2700</v>
      </c>
      <c r="P840" s="171"/>
      <c r="Q840" s="171"/>
      <c r="R840" s="171"/>
      <c r="S840" s="171"/>
      <c r="T840" s="171"/>
      <c r="U840" s="171"/>
      <c r="V840" s="171"/>
      <c r="W840" s="171"/>
      <c r="X840" s="171"/>
    </row>
    <row r="841" spans="2:24" ht="52.8" x14ac:dyDescent="0.3">
      <c r="B841" s="96">
        <f t="shared" ref="B841:B904" si="13">+B840+1</f>
        <v>835</v>
      </c>
      <c r="C841" s="227" t="s">
        <v>2699</v>
      </c>
      <c r="D841" s="126" t="s">
        <v>2392</v>
      </c>
      <c r="E841" s="264" t="s">
        <v>2393</v>
      </c>
      <c r="F841" s="275" t="s">
        <v>2390</v>
      </c>
      <c r="G841" s="255">
        <v>10545000</v>
      </c>
      <c r="H841" s="255">
        <v>0</v>
      </c>
      <c r="I841" s="255">
        <f>+G841+H841</f>
        <v>10545000</v>
      </c>
      <c r="J841" s="234" t="s">
        <v>20</v>
      </c>
      <c r="K841" s="253">
        <v>44561</v>
      </c>
      <c r="L841" s="96" t="s">
        <v>12</v>
      </c>
      <c r="M841" s="173" t="s">
        <v>2394</v>
      </c>
      <c r="N841" s="126" t="s">
        <v>11</v>
      </c>
      <c r="O841" s="227" t="s">
        <v>2700</v>
      </c>
      <c r="P841" s="171"/>
      <c r="Q841" s="171"/>
      <c r="R841" s="171"/>
      <c r="S841" s="171"/>
      <c r="T841" s="171"/>
      <c r="U841" s="171"/>
      <c r="V841" s="171"/>
      <c r="W841" s="171"/>
      <c r="X841" s="171"/>
    </row>
    <row r="842" spans="2:24" ht="52.8" x14ac:dyDescent="0.3">
      <c r="B842" s="96">
        <f t="shared" si="13"/>
        <v>836</v>
      </c>
      <c r="C842" s="227" t="s">
        <v>2699</v>
      </c>
      <c r="D842" s="126" t="s">
        <v>2395</v>
      </c>
      <c r="E842" s="126" t="s">
        <v>2396</v>
      </c>
      <c r="F842" s="275" t="s">
        <v>2390</v>
      </c>
      <c r="G842" s="255">
        <v>10545000</v>
      </c>
      <c r="H842" s="255">
        <v>0</v>
      </c>
      <c r="I842" s="255">
        <f>+G842+H842</f>
        <v>10545000</v>
      </c>
      <c r="J842" s="234" t="s">
        <v>20</v>
      </c>
      <c r="K842" s="253">
        <v>44561</v>
      </c>
      <c r="L842" s="96" t="s">
        <v>12</v>
      </c>
      <c r="M842" s="173" t="s">
        <v>2397</v>
      </c>
      <c r="N842" s="126" t="s">
        <v>11</v>
      </c>
      <c r="O842" s="227" t="s">
        <v>2700</v>
      </c>
      <c r="P842" s="171"/>
      <c r="Q842" s="171"/>
      <c r="R842" s="171"/>
      <c r="S842" s="171"/>
      <c r="T842" s="171"/>
      <c r="U842" s="171"/>
      <c r="V842" s="171"/>
      <c r="W842" s="171"/>
      <c r="X842" s="171"/>
    </row>
    <row r="843" spans="2:24" ht="52.8" x14ac:dyDescent="0.3">
      <c r="B843" s="96">
        <f t="shared" si="13"/>
        <v>837</v>
      </c>
      <c r="C843" s="227" t="s">
        <v>2699</v>
      </c>
      <c r="D843" s="126" t="s">
        <v>2398</v>
      </c>
      <c r="E843" s="126" t="s">
        <v>2399</v>
      </c>
      <c r="F843" s="275" t="s">
        <v>2390</v>
      </c>
      <c r="G843" s="255">
        <v>10545000</v>
      </c>
      <c r="H843" s="255">
        <v>0</v>
      </c>
      <c r="I843" s="255">
        <f>+G843+H843</f>
        <v>10545000</v>
      </c>
      <c r="J843" s="234" t="s">
        <v>20</v>
      </c>
      <c r="K843" s="253">
        <v>44561</v>
      </c>
      <c r="L843" s="96" t="s">
        <v>12</v>
      </c>
      <c r="M843" s="173" t="s">
        <v>2400</v>
      </c>
      <c r="N843" s="126" t="s">
        <v>11</v>
      </c>
      <c r="O843" s="227" t="s">
        <v>2700</v>
      </c>
      <c r="P843" s="171"/>
      <c r="Q843" s="171"/>
      <c r="R843" s="171"/>
      <c r="S843" s="171"/>
      <c r="T843" s="171"/>
      <c r="U843" s="171"/>
      <c r="V843" s="171"/>
      <c r="W843" s="171"/>
      <c r="X843" s="171"/>
    </row>
    <row r="844" spans="2:24" ht="52.8" x14ac:dyDescent="0.3">
      <c r="B844" s="96">
        <f t="shared" si="13"/>
        <v>838</v>
      </c>
      <c r="C844" s="227" t="s">
        <v>2699</v>
      </c>
      <c r="D844" s="126" t="s">
        <v>2401</v>
      </c>
      <c r="E844" s="126" t="s">
        <v>2402</v>
      </c>
      <c r="F844" s="275" t="s">
        <v>2390</v>
      </c>
      <c r="G844" s="255">
        <v>10545000</v>
      </c>
      <c r="H844" s="255">
        <v>0</v>
      </c>
      <c r="I844" s="255">
        <f>+G844+H844</f>
        <v>10545000</v>
      </c>
      <c r="J844" s="234" t="s">
        <v>20</v>
      </c>
      <c r="K844" s="253">
        <v>44561</v>
      </c>
      <c r="L844" s="96" t="s">
        <v>12</v>
      </c>
      <c r="M844" s="173" t="s">
        <v>2403</v>
      </c>
      <c r="N844" s="126" t="s">
        <v>11</v>
      </c>
      <c r="O844" s="227" t="s">
        <v>2700</v>
      </c>
      <c r="P844" s="171"/>
      <c r="Q844" s="171"/>
      <c r="R844" s="171"/>
      <c r="S844" s="171"/>
      <c r="T844" s="171"/>
      <c r="U844" s="171"/>
      <c r="V844" s="171"/>
      <c r="W844" s="171"/>
      <c r="X844" s="171"/>
    </row>
    <row r="845" spans="2:24" ht="52.8" x14ac:dyDescent="0.3">
      <c r="B845" s="96">
        <f t="shared" si="13"/>
        <v>839</v>
      </c>
      <c r="C845" s="227" t="s">
        <v>2699</v>
      </c>
      <c r="D845" s="126" t="s">
        <v>2404</v>
      </c>
      <c r="E845" s="126" t="s">
        <v>2405</v>
      </c>
      <c r="F845" s="275" t="s">
        <v>2406</v>
      </c>
      <c r="G845" s="255">
        <v>10545000</v>
      </c>
      <c r="H845" s="255">
        <v>0</v>
      </c>
      <c r="I845" s="255">
        <f>+G845+H845</f>
        <v>10545000</v>
      </c>
      <c r="J845" s="234" t="s">
        <v>20</v>
      </c>
      <c r="K845" s="253">
        <v>44561</v>
      </c>
      <c r="L845" s="96" t="s">
        <v>12</v>
      </c>
      <c r="M845" s="173" t="s">
        <v>2407</v>
      </c>
      <c r="N845" s="126" t="s">
        <v>11</v>
      </c>
      <c r="O845" s="227" t="s">
        <v>2700</v>
      </c>
      <c r="P845" s="171"/>
      <c r="Q845" s="171"/>
      <c r="R845" s="171"/>
      <c r="S845" s="171"/>
      <c r="T845" s="171"/>
      <c r="U845" s="171"/>
      <c r="V845" s="171"/>
      <c r="W845" s="171"/>
      <c r="X845" s="171"/>
    </row>
    <row r="846" spans="2:24" ht="66" x14ac:dyDescent="0.3">
      <c r="B846" s="96">
        <f t="shared" si="13"/>
        <v>840</v>
      </c>
      <c r="C846" s="227" t="s">
        <v>2699</v>
      </c>
      <c r="D846" s="126" t="s">
        <v>2416</v>
      </c>
      <c r="E846" s="126" t="s">
        <v>2417</v>
      </c>
      <c r="F846" s="275" t="s">
        <v>2418</v>
      </c>
      <c r="G846" s="255">
        <v>12680000</v>
      </c>
      <c r="H846" s="255">
        <v>0</v>
      </c>
      <c r="I846" s="255">
        <f>+G846+H846</f>
        <v>12680000</v>
      </c>
      <c r="J846" s="234" t="s">
        <v>20</v>
      </c>
      <c r="K846" s="253">
        <v>44561</v>
      </c>
      <c r="L846" s="96" t="s">
        <v>12</v>
      </c>
      <c r="M846" s="173" t="s">
        <v>2419</v>
      </c>
      <c r="N846" s="126" t="s">
        <v>11</v>
      </c>
      <c r="O846" s="227" t="s">
        <v>2700</v>
      </c>
      <c r="P846" s="171"/>
      <c r="Q846" s="171"/>
      <c r="R846" s="171"/>
      <c r="S846" s="171"/>
      <c r="T846" s="171"/>
      <c r="U846" s="171"/>
      <c r="V846" s="171"/>
      <c r="W846" s="171"/>
      <c r="X846" s="171"/>
    </row>
    <row r="847" spans="2:24" ht="66" x14ac:dyDescent="0.3">
      <c r="B847" s="96">
        <f t="shared" si="13"/>
        <v>841</v>
      </c>
      <c r="C847" s="227" t="s">
        <v>2699</v>
      </c>
      <c r="D847" s="126" t="s">
        <v>2420</v>
      </c>
      <c r="E847" s="126" t="s">
        <v>2421</v>
      </c>
      <c r="F847" s="275" t="s">
        <v>2422</v>
      </c>
      <c r="G847" s="255">
        <v>10720000</v>
      </c>
      <c r="H847" s="255">
        <v>0</v>
      </c>
      <c r="I847" s="255">
        <f>+G847+H847</f>
        <v>10720000</v>
      </c>
      <c r="J847" s="234" t="s">
        <v>20</v>
      </c>
      <c r="K847" s="253">
        <v>44561</v>
      </c>
      <c r="L847" s="96" t="s">
        <v>12</v>
      </c>
      <c r="M847" s="173" t="s">
        <v>2423</v>
      </c>
      <c r="N847" s="126" t="s">
        <v>11</v>
      </c>
      <c r="O847" s="227" t="s">
        <v>2700</v>
      </c>
      <c r="P847" s="171"/>
      <c r="Q847" s="171"/>
      <c r="R847" s="171"/>
      <c r="S847" s="171"/>
      <c r="T847" s="171"/>
      <c r="U847" s="171"/>
      <c r="V847" s="171"/>
      <c r="W847" s="171"/>
      <c r="X847" s="171"/>
    </row>
    <row r="848" spans="2:24" ht="52.8" x14ac:dyDescent="0.3">
      <c r="B848" s="96">
        <f t="shared" si="13"/>
        <v>842</v>
      </c>
      <c r="C848" s="227" t="s">
        <v>2699</v>
      </c>
      <c r="D848" s="126" t="s">
        <v>2412</v>
      </c>
      <c r="E848" s="126" t="s">
        <v>2413</v>
      </c>
      <c r="F848" s="275" t="s">
        <v>2406</v>
      </c>
      <c r="G848" s="255">
        <v>8436000</v>
      </c>
      <c r="H848" s="255">
        <v>0</v>
      </c>
      <c r="I848" s="255">
        <f>+G848+H848</f>
        <v>8436000</v>
      </c>
      <c r="J848" s="234" t="s">
        <v>20</v>
      </c>
      <c r="K848" s="253">
        <v>44561</v>
      </c>
      <c r="L848" s="96" t="s">
        <v>12</v>
      </c>
      <c r="M848" s="126" t="s">
        <v>2032</v>
      </c>
      <c r="N848" s="126" t="s">
        <v>11</v>
      </c>
      <c r="O848" s="227" t="s">
        <v>2700</v>
      </c>
      <c r="P848" s="171"/>
      <c r="Q848" s="171"/>
      <c r="R848" s="171"/>
      <c r="S848" s="171"/>
      <c r="T848" s="171"/>
      <c r="U848" s="171"/>
      <c r="V848" s="171"/>
      <c r="W848" s="171"/>
      <c r="X848" s="171"/>
    </row>
    <row r="849" spans="2:24" ht="79.2" x14ac:dyDescent="0.3">
      <c r="B849" s="96">
        <f t="shared" si="13"/>
        <v>843</v>
      </c>
      <c r="C849" s="227" t="s">
        <v>2699</v>
      </c>
      <c r="D849" s="126" t="s">
        <v>2430</v>
      </c>
      <c r="E849" s="126" t="s">
        <v>2431</v>
      </c>
      <c r="F849" s="275" t="s">
        <v>2432</v>
      </c>
      <c r="G849" s="255">
        <v>8436000</v>
      </c>
      <c r="H849" s="255">
        <v>0</v>
      </c>
      <c r="I849" s="255">
        <f>+G849+H849</f>
        <v>8436000</v>
      </c>
      <c r="J849" s="234" t="s">
        <v>20</v>
      </c>
      <c r="K849" s="253">
        <v>44561</v>
      </c>
      <c r="L849" s="96" t="s">
        <v>12</v>
      </c>
      <c r="M849" s="173" t="s">
        <v>2433</v>
      </c>
      <c r="N849" s="126" t="s">
        <v>11</v>
      </c>
      <c r="O849" s="227" t="s">
        <v>2700</v>
      </c>
      <c r="P849" s="171"/>
      <c r="Q849" s="171"/>
      <c r="R849" s="171"/>
      <c r="S849" s="171"/>
      <c r="T849" s="171"/>
      <c r="U849" s="171"/>
      <c r="V849" s="171"/>
      <c r="W849" s="171"/>
      <c r="X849" s="171"/>
    </row>
    <row r="850" spans="2:24" ht="79.2" x14ac:dyDescent="0.3">
      <c r="B850" s="96">
        <f t="shared" si="13"/>
        <v>844</v>
      </c>
      <c r="C850" s="227" t="s">
        <v>2699</v>
      </c>
      <c r="D850" s="126" t="s">
        <v>2414</v>
      </c>
      <c r="E850" s="126" t="s">
        <v>2415</v>
      </c>
      <c r="F850" s="275" t="s">
        <v>2211</v>
      </c>
      <c r="G850" s="255">
        <v>19520000</v>
      </c>
      <c r="H850" s="255">
        <v>0</v>
      </c>
      <c r="I850" s="255">
        <f>+G850+H850</f>
        <v>19520000</v>
      </c>
      <c r="J850" s="234" t="s">
        <v>20</v>
      </c>
      <c r="K850" s="253">
        <v>44561</v>
      </c>
      <c r="L850" s="96" t="s">
        <v>12</v>
      </c>
      <c r="M850" s="173" t="s">
        <v>2212</v>
      </c>
      <c r="N850" s="126" t="s">
        <v>11</v>
      </c>
      <c r="O850" s="227" t="s">
        <v>2700</v>
      </c>
      <c r="P850" s="171"/>
      <c r="Q850" s="171"/>
      <c r="R850" s="171"/>
      <c r="S850" s="171"/>
      <c r="T850" s="171"/>
      <c r="U850" s="171"/>
      <c r="V850" s="171"/>
      <c r="W850" s="171"/>
      <c r="X850" s="171"/>
    </row>
    <row r="851" spans="2:24" ht="79.2" x14ac:dyDescent="0.3">
      <c r="B851" s="96">
        <f t="shared" si="13"/>
        <v>845</v>
      </c>
      <c r="C851" s="227" t="s">
        <v>2699</v>
      </c>
      <c r="D851" s="126" t="s">
        <v>5982</v>
      </c>
      <c r="E851" s="126" t="s">
        <v>2425</v>
      </c>
      <c r="F851" s="275" t="s">
        <v>2319</v>
      </c>
      <c r="G851" s="255">
        <v>9400000</v>
      </c>
      <c r="H851" s="255">
        <v>0</v>
      </c>
      <c r="I851" s="255">
        <f>+G851+H851</f>
        <v>9400000</v>
      </c>
      <c r="J851" s="234" t="s">
        <v>20</v>
      </c>
      <c r="K851" s="253">
        <v>44561</v>
      </c>
      <c r="L851" s="96" t="s">
        <v>12</v>
      </c>
      <c r="M851" s="173" t="s">
        <v>2426</v>
      </c>
      <c r="N851" s="126" t="s">
        <v>11</v>
      </c>
      <c r="O851" s="227" t="s">
        <v>2700</v>
      </c>
      <c r="P851" s="171"/>
      <c r="Q851" s="171"/>
      <c r="R851" s="171"/>
      <c r="S851" s="171"/>
      <c r="T851" s="171"/>
      <c r="U851" s="171"/>
      <c r="V851" s="171"/>
      <c r="W851" s="171"/>
      <c r="X851" s="171"/>
    </row>
    <row r="852" spans="2:24" ht="79.2" x14ac:dyDescent="0.3">
      <c r="B852" s="96">
        <f t="shared" si="13"/>
        <v>846</v>
      </c>
      <c r="C852" s="227" t="s">
        <v>2699</v>
      </c>
      <c r="D852" s="126" t="s">
        <v>5983</v>
      </c>
      <c r="E852" s="126" t="s">
        <v>2428</v>
      </c>
      <c r="F852" s="275" t="s">
        <v>2329</v>
      </c>
      <c r="G852" s="255">
        <v>8436000</v>
      </c>
      <c r="H852" s="255">
        <v>0</v>
      </c>
      <c r="I852" s="255">
        <f>+G852+H852</f>
        <v>8436000</v>
      </c>
      <c r="J852" s="234" t="s">
        <v>20</v>
      </c>
      <c r="K852" s="253">
        <v>44561</v>
      </c>
      <c r="L852" s="96" t="s">
        <v>12</v>
      </c>
      <c r="M852" s="173" t="s">
        <v>2429</v>
      </c>
      <c r="N852" s="126" t="s">
        <v>11</v>
      </c>
      <c r="O852" s="227" t="s">
        <v>2700</v>
      </c>
      <c r="P852" s="171"/>
      <c r="Q852" s="171"/>
      <c r="R852" s="171"/>
      <c r="S852" s="171"/>
      <c r="T852" s="171"/>
      <c r="U852" s="171"/>
      <c r="V852" s="171"/>
      <c r="W852" s="171"/>
      <c r="X852" s="171"/>
    </row>
    <row r="853" spans="2:24" ht="79.2" x14ac:dyDescent="0.3">
      <c r="B853" s="96">
        <f t="shared" si="13"/>
        <v>847</v>
      </c>
      <c r="C853" s="227" t="s">
        <v>2699</v>
      </c>
      <c r="D853" s="126" t="s">
        <v>2434</v>
      </c>
      <c r="E853" s="126" t="s">
        <v>2435</v>
      </c>
      <c r="F853" s="275" t="s">
        <v>2150</v>
      </c>
      <c r="G853" s="255">
        <v>14640000</v>
      </c>
      <c r="H853" s="255">
        <v>0</v>
      </c>
      <c r="I853" s="255">
        <f>+G853+H853</f>
        <v>14640000</v>
      </c>
      <c r="J853" s="234" t="s">
        <v>20</v>
      </c>
      <c r="K853" s="253">
        <v>44561</v>
      </c>
      <c r="L853" s="96" t="s">
        <v>12</v>
      </c>
      <c r="M853" s="173" t="s">
        <v>2151</v>
      </c>
      <c r="N853" s="126" t="s">
        <v>11</v>
      </c>
      <c r="O853" s="227" t="s">
        <v>2700</v>
      </c>
      <c r="P853" s="171"/>
      <c r="Q853" s="171"/>
      <c r="R853" s="171"/>
      <c r="S853" s="171"/>
      <c r="T853" s="171"/>
      <c r="U853" s="171"/>
      <c r="V853" s="171"/>
      <c r="W853" s="171"/>
      <c r="X853" s="171"/>
    </row>
    <row r="854" spans="2:24" ht="105.6" x14ac:dyDescent="0.3">
      <c r="B854" s="96">
        <f t="shared" si="13"/>
        <v>848</v>
      </c>
      <c r="C854" s="227" t="s">
        <v>2699</v>
      </c>
      <c r="D854" s="126" t="s">
        <v>2436</v>
      </c>
      <c r="E854" s="126" t="s">
        <v>2437</v>
      </c>
      <c r="F854" s="275" t="s">
        <v>2285</v>
      </c>
      <c r="G854" s="255">
        <v>5400000</v>
      </c>
      <c r="H854" s="255">
        <v>0</v>
      </c>
      <c r="I854" s="255">
        <f>+G854+H854</f>
        <v>5400000</v>
      </c>
      <c r="J854" s="234" t="s">
        <v>20</v>
      </c>
      <c r="K854" s="253">
        <v>44561</v>
      </c>
      <c r="L854" s="96" t="s">
        <v>12</v>
      </c>
      <c r="M854" s="126" t="s">
        <v>2438</v>
      </c>
      <c r="N854" s="126" t="s">
        <v>11</v>
      </c>
      <c r="O854" s="227" t="s">
        <v>2700</v>
      </c>
      <c r="P854" s="171"/>
      <c r="Q854" s="171"/>
      <c r="R854" s="171"/>
      <c r="S854" s="171"/>
      <c r="T854" s="171"/>
      <c r="U854" s="171"/>
      <c r="V854" s="171"/>
      <c r="W854" s="171"/>
      <c r="X854" s="171"/>
    </row>
    <row r="855" spans="2:24" ht="66" x14ac:dyDescent="0.3">
      <c r="B855" s="96">
        <f t="shared" si="13"/>
        <v>849</v>
      </c>
      <c r="C855" s="227" t="s">
        <v>2699</v>
      </c>
      <c r="D855" s="126" t="s">
        <v>2439</v>
      </c>
      <c r="E855" s="126" t="s">
        <v>2440</v>
      </c>
      <c r="F855" s="275" t="s">
        <v>2441</v>
      </c>
      <c r="G855" s="255">
        <v>9510000</v>
      </c>
      <c r="H855" s="255">
        <v>0</v>
      </c>
      <c r="I855" s="255">
        <f>+G855+H855</f>
        <v>9510000</v>
      </c>
      <c r="J855" s="234" t="s">
        <v>20</v>
      </c>
      <c r="K855" s="253">
        <v>44561</v>
      </c>
      <c r="L855" s="96" t="s">
        <v>12</v>
      </c>
      <c r="M855" s="126" t="s">
        <v>2442</v>
      </c>
      <c r="N855" s="126" t="s">
        <v>11</v>
      </c>
      <c r="O855" s="227" t="s">
        <v>2700</v>
      </c>
      <c r="P855" s="171"/>
      <c r="Q855" s="171"/>
      <c r="R855" s="171"/>
      <c r="S855" s="171"/>
      <c r="T855" s="171"/>
      <c r="U855" s="171"/>
      <c r="V855" s="171"/>
      <c r="W855" s="171"/>
      <c r="X855" s="171"/>
    </row>
    <row r="856" spans="2:24" ht="92.4" x14ac:dyDescent="0.3">
      <c r="B856" s="96">
        <f t="shared" si="13"/>
        <v>850</v>
      </c>
      <c r="C856" s="227" t="s">
        <v>2698</v>
      </c>
      <c r="D856" s="96" t="s">
        <v>55</v>
      </c>
      <c r="E856" s="258" t="s">
        <v>56</v>
      </c>
      <c r="F856" s="275" t="s">
        <v>57</v>
      </c>
      <c r="G856" s="255">
        <v>30568852</v>
      </c>
      <c r="H856" s="255">
        <v>0</v>
      </c>
      <c r="I856" s="255">
        <f>+G856+H856</f>
        <v>30568852</v>
      </c>
      <c r="J856" s="234" t="s">
        <v>20</v>
      </c>
      <c r="K856" s="253">
        <v>44246</v>
      </c>
      <c r="L856" s="96" t="s">
        <v>12</v>
      </c>
      <c r="M856" s="127" t="s">
        <v>398</v>
      </c>
      <c r="N856" s="96" t="s">
        <v>11</v>
      </c>
      <c r="O856" s="227" t="s">
        <v>2700</v>
      </c>
      <c r="P856" s="171"/>
      <c r="Q856" s="171"/>
      <c r="R856" s="171"/>
      <c r="S856" s="171"/>
      <c r="T856" s="171"/>
      <c r="U856" s="171"/>
      <c r="V856" s="171"/>
      <c r="W856" s="171"/>
      <c r="X856" s="171"/>
    </row>
    <row r="857" spans="2:24" ht="66" x14ac:dyDescent="0.3">
      <c r="B857" s="96">
        <f t="shared" si="13"/>
        <v>851</v>
      </c>
      <c r="C857" s="227" t="s">
        <v>2698</v>
      </c>
      <c r="D857" s="96" t="s">
        <v>28</v>
      </c>
      <c r="E857" s="258" t="s">
        <v>29</v>
      </c>
      <c r="F857" s="275" t="s">
        <v>30</v>
      </c>
      <c r="G857" s="255">
        <v>21447159</v>
      </c>
      <c r="H857" s="255">
        <v>23429628</v>
      </c>
      <c r="I857" s="255">
        <f>+G857+H857</f>
        <v>44876787</v>
      </c>
      <c r="J857" s="234" t="s">
        <v>20</v>
      </c>
      <c r="K857" s="253">
        <v>44561</v>
      </c>
      <c r="L857" s="96" t="s">
        <v>12</v>
      </c>
      <c r="M857" s="127" t="s">
        <v>387</v>
      </c>
      <c r="N857" s="96" t="s">
        <v>11</v>
      </c>
      <c r="O857" s="227" t="s">
        <v>2700</v>
      </c>
      <c r="P857" s="171"/>
      <c r="Q857" s="171"/>
      <c r="R857" s="171"/>
      <c r="S857" s="171"/>
      <c r="T857" s="171"/>
      <c r="U857" s="171"/>
      <c r="V857" s="171"/>
      <c r="W857" s="171"/>
      <c r="X857" s="171"/>
    </row>
    <row r="858" spans="2:24" ht="39.6" x14ac:dyDescent="0.3">
      <c r="B858" s="96">
        <f t="shared" si="13"/>
        <v>852</v>
      </c>
      <c r="C858" s="227" t="s">
        <v>2698</v>
      </c>
      <c r="D858" s="96" t="s">
        <v>46</v>
      </c>
      <c r="E858" s="258" t="s">
        <v>47</v>
      </c>
      <c r="F858" s="275" t="s">
        <v>48</v>
      </c>
      <c r="G858" s="255">
        <v>17440621</v>
      </c>
      <c r="H858" s="255">
        <v>19026132</v>
      </c>
      <c r="I858" s="255">
        <f>+G858+H858</f>
        <v>36466753</v>
      </c>
      <c r="J858" s="234" t="s">
        <v>20</v>
      </c>
      <c r="K858" s="253">
        <v>44561</v>
      </c>
      <c r="L858" s="96" t="s">
        <v>12</v>
      </c>
      <c r="M858" s="127" t="s">
        <v>395</v>
      </c>
      <c r="N858" s="96" t="s">
        <v>11</v>
      </c>
      <c r="O858" s="227" t="s">
        <v>2700</v>
      </c>
      <c r="P858" s="171"/>
      <c r="Q858" s="171"/>
      <c r="R858" s="171"/>
      <c r="S858" s="171"/>
      <c r="T858" s="171"/>
      <c r="U858" s="171"/>
      <c r="V858" s="171"/>
      <c r="W858" s="171"/>
      <c r="X858" s="171"/>
    </row>
    <row r="859" spans="2:24" ht="39.6" x14ac:dyDescent="0.3">
      <c r="B859" s="96">
        <f t="shared" si="13"/>
        <v>853</v>
      </c>
      <c r="C859" s="227" t="s">
        <v>2698</v>
      </c>
      <c r="D859" s="96" t="s">
        <v>258</v>
      </c>
      <c r="E859" s="258" t="s">
        <v>259</v>
      </c>
      <c r="F859" s="275" t="s">
        <v>260</v>
      </c>
      <c r="G859" s="255">
        <v>27789865</v>
      </c>
      <c r="H859" s="255">
        <v>33347838.5</v>
      </c>
      <c r="I859" s="255">
        <f>+G859+H859</f>
        <v>61137703.5</v>
      </c>
      <c r="J859" s="234" t="s">
        <v>20</v>
      </c>
      <c r="K859" s="253">
        <v>44561</v>
      </c>
      <c r="L859" s="96" t="s">
        <v>12</v>
      </c>
      <c r="M859" s="127" t="s">
        <v>468</v>
      </c>
      <c r="N859" s="96" t="s">
        <v>11</v>
      </c>
      <c r="O859" s="227" t="s">
        <v>2700</v>
      </c>
      <c r="P859" s="171"/>
      <c r="Q859" s="171"/>
      <c r="R859" s="171"/>
      <c r="S859" s="171"/>
      <c r="T859" s="171"/>
      <c r="U859" s="171"/>
      <c r="V859" s="171"/>
      <c r="W859" s="171"/>
      <c r="X859" s="171"/>
    </row>
    <row r="860" spans="2:24" ht="39.6" x14ac:dyDescent="0.3">
      <c r="B860" s="96">
        <f t="shared" si="13"/>
        <v>854</v>
      </c>
      <c r="C860" s="227" t="s">
        <v>2698</v>
      </c>
      <c r="D860" s="96" t="s">
        <v>31</v>
      </c>
      <c r="E860" s="258" t="s">
        <v>32</v>
      </c>
      <c r="F860" s="275" t="s">
        <v>33</v>
      </c>
      <c r="G860" s="255">
        <v>30568852</v>
      </c>
      <c r="H860" s="255">
        <v>30568852</v>
      </c>
      <c r="I860" s="255">
        <f>+G860+H860</f>
        <v>61137704</v>
      </c>
      <c r="J860" s="234" t="s">
        <v>20</v>
      </c>
      <c r="K860" s="253">
        <v>44545</v>
      </c>
      <c r="L860" s="96" t="s">
        <v>12</v>
      </c>
      <c r="M860" s="127" t="s">
        <v>390</v>
      </c>
      <c r="N860" s="96" t="s">
        <v>11</v>
      </c>
      <c r="O860" s="227" t="s">
        <v>2700</v>
      </c>
      <c r="P860" s="171"/>
      <c r="Q860" s="171"/>
      <c r="R860" s="171"/>
      <c r="S860" s="171"/>
      <c r="T860" s="171"/>
      <c r="U860" s="171"/>
      <c r="V860" s="171"/>
      <c r="W860" s="171"/>
      <c r="X860" s="171"/>
    </row>
    <row r="861" spans="2:24" ht="39.6" x14ac:dyDescent="0.3">
      <c r="B861" s="96">
        <f t="shared" si="13"/>
        <v>855</v>
      </c>
      <c r="C861" s="227" t="s">
        <v>2698</v>
      </c>
      <c r="D861" s="96" t="s">
        <v>166</v>
      </c>
      <c r="E861" s="258" t="s">
        <v>167</v>
      </c>
      <c r="F861" s="275" t="s">
        <v>168</v>
      </c>
      <c r="G861" s="255">
        <v>20571940</v>
      </c>
      <c r="H861" s="255">
        <v>24686328</v>
      </c>
      <c r="I861" s="255">
        <f>+G861+H861</f>
        <v>45258268</v>
      </c>
      <c r="J861" s="234" t="s">
        <v>20</v>
      </c>
      <c r="K861" s="253">
        <v>44561</v>
      </c>
      <c r="L861" s="96" t="s">
        <v>12</v>
      </c>
      <c r="M861" s="127" t="s">
        <v>437</v>
      </c>
      <c r="N861" s="96" t="s">
        <v>11</v>
      </c>
      <c r="O861" s="227" t="s">
        <v>2700</v>
      </c>
      <c r="P861" s="171"/>
      <c r="Q861" s="171"/>
      <c r="R861" s="171"/>
      <c r="S861" s="171"/>
      <c r="T861" s="171"/>
      <c r="U861" s="171"/>
      <c r="V861" s="171"/>
      <c r="W861" s="171"/>
      <c r="X861" s="171"/>
    </row>
    <row r="862" spans="2:24" ht="52.8" x14ac:dyDescent="0.3">
      <c r="B862" s="96">
        <f t="shared" si="13"/>
        <v>856</v>
      </c>
      <c r="C862" s="227" t="s">
        <v>2698</v>
      </c>
      <c r="D862" s="96" t="s">
        <v>172</v>
      </c>
      <c r="E862" s="258" t="s">
        <v>173</v>
      </c>
      <c r="F862" s="275" t="s">
        <v>174</v>
      </c>
      <c r="G862" s="255">
        <v>16908945</v>
      </c>
      <c r="H862" s="255">
        <v>20290734.5</v>
      </c>
      <c r="I862" s="255">
        <f>+G862+H862</f>
        <v>37199679.5</v>
      </c>
      <c r="J862" s="234" t="s">
        <v>20</v>
      </c>
      <c r="K862" s="253">
        <v>44561</v>
      </c>
      <c r="L862" s="96" t="s">
        <v>12</v>
      </c>
      <c r="M862" s="127" t="s">
        <v>439</v>
      </c>
      <c r="N862" s="96" t="s">
        <v>11</v>
      </c>
      <c r="O862" s="227" t="s">
        <v>2700</v>
      </c>
      <c r="P862" s="171"/>
      <c r="Q862" s="171"/>
      <c r="R862" s="171"/>
      <c r="S862" s="171"/>
      <c r="T862" s="171"/>
      <c r="U862" s="171"/>
      <c r="V862" s="171"/>
      <c r="W862" s="171"/>
      <c r="X862" s="171"/>
    </row>
    <row r="863" spans="2:24" ht="52.8" x14ac:dyDescent="0.3">
      <c r="B863" s="96">
        <f t="shared" si="13"/>
        <v>857</v>
      </c>
      <c r="C863" s="227" t="s">
        <v>2698</v>
      </c>
      <c r="D863" s="96" t="s">
        <v>34</v>
      </c>
      <c r="E863" s="258" t="s">
        <v>35</v>
      </c>
      <c r="F863" s="275" t="s">
        <v>36</v>
      </c>
      <c r="G863" s="255">
        <v>25143481</v>
      </c>
      <c r="H863" s="255">
        <v>22857710</v>
      </c>
      <c r="I863" s="255">
        <f>+G863+H863</f>
        <v>48001191</v>
      </c>
      <c r="J863" s="234" t="s">
        <v>20</v>
      </c>
      <c r="K863" s="253">
        <v>44530</v>
      </c>
      <c r="L863" s="96" t="s">
        <v>12</v>
      </c>
      <c r="M863" s="127" t="s">
        <v>391</v>
      </c>
      <c r="N863" s="96" t="s">
        <v>11</v>
      </c>
      <c r="O863" s="227" t="s">
        <v>2700</v>
      </c>
      <c r="P863" s="171"/>
      <c r="Q863" s="171"/>
      <c r="R863" s="171"/>
      <c r="S863" s="171"/>
      <c r="T863" s="171"/>
      <c r="U863" s="171"/>
      <c r="V863" s="171"/>
      <c r="W863" s="171"/>
      <c r="X863" s="171"/>
    </row>
    <row r="864" spans="2:24" ht="39.6" x14ac:dyDescent="0.3">
      <c r="B864" s="96">
        <f t="shared" si="13"/>
        <v>858</v>
      </c>
      <c r="C864" s="227" t="s">
        <v>2698</v>
      </c>
      <c r="D864" s="96" t="s">
        <v>110</v>
      </c>
      <c r="E864" s="258" t="s">
        <v>111</v>
      </c>
      <c r="F864" s="275" t="s">
        <v>112</v>
      </c>
      <c r="G864" s="255">
        <v>15221370</v>
      </c>
      <c r="H864" s="255">
        <v>18265644</v>
      </c>
      <c r="I864" s="255">
        <f>+G864+H864</f>
        <v>33487014</v>
      </c>
      <c r="J864" s="234" t="s">
        <v>20</v>
      </c>
      <c r="K864" s="253">
        <v>44561</v>
      </c>
      <c r="L864" s="96" t="s">
        <v>12</v>
      </c>
      <c r="M864" s="127" t="s">
        <v>417</v>
      </c>
      <c r="N864" s="96" t="s">
        <v>11</v>
      </c>
      <c r="O864" s="227" t="s">
        <v>2700</v>
      </c>
      <c r="P864" s="171"/>
      <c r="Q864" s="171"/>
      <c r="R864" s="171"/>
      <c r="S864" s="171"/>
      <c r="T864" s="171"/>
      <c r="U864" s="171"/>
      <c r="V864" s="171"/>
      <c r="W864" s="171"/>
      <c r="X864" s="171"/>
    </row>
    <row r="865" spans="2:24" ht="39.6" x14ac:dyDescent="0.3">
      <c r="B865" s="96">
        <f t="shared" si="13"/>
        <v>859</v>
      </c>
      <c r="C865" s="227" t="s">
        <v>2698</v>
      </c>
      <c r="D865" s="96" t="s">
        <v>87</v>
      </c>
      <c r="E865" s="258" t="s">
        <v>88</v>
      </c>
      <c r="F865" s="275" t="s">
        <v>89</v>
      </c>
      <c r="G865" s="255">
        <v>10548070</v>
      </c>
      <c r="H865" s="255">
        <v>11602877</v>
      </c>
      <c r="I865" s="255">
        <f>+G865+H865</f>
        <v>22150947</v>
      </c>
      <c r="J865" s="234" t="s">
        <v>20</v>
      </c>
      <c r="K865" s="253">
        <v>44545</v>
      </c>
      <c r="L865" s="96" t="s">
        <v>12</v>
      </c>
      <c r="M865" s="127" t="s">
        <v>409</v>
      </c>
      <c r="N865" s="96" t="s">
        <v>11</v>
      </c>
      <c r="O865" s="227" t="s">
        <v>2700</v>
      </c>
      <c r="P865" s="171"/>
      <c r="Q865" s="171"/>
      <c r="R865" s="171"/>
      <c r="S865" s="171"/>
      <c r="T865" s="171"/>
      <c r="U865" s="171"/>
      <c r="V865" s="171"/>
      <c r="W865" s="171"/>
      <c r="X865" s="171"/>
    </row>
    <row r="866" spans="2:24" ht="39.6" x14ac:dyDescent="0.3">
      <c r="B866" s="96">
        <f t="shared" si="13"/>
        <v>860</v>
      </c>
      <c r="C866" s="227" t="s">
        <v>2698</v>
      </c>
      <c r="D866" s="96" t="s">
        <v>61</v>
      </c>
      <c r="E866" s="258" t="s">
        <v>62</v>
      </c>
      <c r="F866" s="275" t="s">
        <v>63</v>
      </c>
      <c r="G866" s="255">
        <v>30568852</v>
      </c>
      <c r="H866" s="255">
        <v>33347838</v>
      </c>
      <c r="I866" s="255">
        <f>+G866+H866</f>
        <v>63916690</v>
      </c>
      <c r="J866" s="234" t="s">
        <v>20</v>
      </c>
      <c r="K866" s="253">
        <v>44561</v>
      </c>
      <c r="L866" s="96" t="s">
        <v>12</v>
      </c>
      <c r="M866" s="127" t="s">
        <v>400</v>
      </c>
      <c r="N866" s="96" t="s">
        <v>11</v>
      </c>
      <c r="O866" s="227" t="s">
        <v>2700</v>
      </c>
      <c r="P866" s="171"/>
      <c r="Q866" s="171"/>
      <c r="R866" s="171"/>
      <c r="S866" s="171"/>
      <c r="T866" s="171"/>
      <c r="U866" s="171"/>
      <c r="V866" s="171"/>
      <c r="W866" s="171"/>
      <c r="X866" s="171"/>
    </row>
    <row r="867" spans="2:24" ht="39.6" x14ac:dyDescent="0.3">
      <c r="B867" s="96">
        <f t="shared" si="13"/>
        <v>861</v>
      </c>
      <c r="C867" s="227" t="s">
        <v>2698</v>
      </c>
      <c r="D867" s="267" t="s">
        <v>64</v>
      </c>
      <c r="E867" s="268" t="s">
        <v>65</v>
      </c>
      <c r="F867" s="275" t="s">
        <v>63</v>
      </c>
      <c r="G867" s="255">
        <v>30568852</v>
      </c>
      <c r="H867" s="255">
        <v>30568851.5</v>
      </c>
      <c r="I867" s="255">
        <f>+G867+H867</f>
        <v>61137703.5</v>
      </c>
      <c r="J867" s="234" t="s">
        <v>20</v>
      </c>
      <c r="K867" s="253">
        <v>44545</v>
      </c>
      <c r="L867" s="96" t="s">
        <v>12</v>
      </c>
      <c r="M867" s="127" t="s">
        <v>401</v>
      </c>
      <c r="N867" s="96" t="s">
        <v>11</v>
      </c>
      <c r="O867" s="227" t="s">
        <v>2700</v>
      </c>
      <c r="P867" s="171"/>
      <c r="Q867" s="171"/>
      <c r="R867" s="171"/>
      <c r="S867" s="171"/>
      <c r="T867" s="171"/>
      <c r="U867" s="171"/>
      <c r="V867" s="171"/>
      <c r="W867" s="171"/>
      <c r="X867" s="171"/>
    </row>
    <row r="868" spans="2:24" ht="39.6" x14ac:dyDescent="0.3">
      <c r="B868" s="96">
        <f t="shared" si="13"/>
        <v>862</v>
      </c>
      <c r="C868" s="227" t="s">
        <v>2698</v>
      </c>
      <c r="D868" s="96" t="s">
        <v>58</v>
      </c>
      <c r="E868" s="258" t="s">
        <v>59</v>
      </c>
      <c r="F868" s="275" t="s">
        <v>60</v>
      </c>
      <c r="G868" s="255">
        <v>30568852</v>
      </c>
      <c r="H868" s="255">
        <v>33347838.5</v>
      </c>
      <c r="I868" s="255">
        <f>+G868+H868</f>
        <v>63916690.5</v>
      </c>
      <c r="J868" s="234" t="s">
        <v>20</v>
      </c>
      <c r="K868" s="253">
        <v>44561</v>
      </c>
      <c r="L868" s="96" t="s">
        <v>12</v>
      </c>
      <c r="M868" s="127" t="s">
        <v>399</v>
      </c>
      <c r="N868" s="96" t="s">
        <v>11</v>
      </c>
      <c r="O868" s="227" t="s">
        <v>2700</v>
      </c>
      <c r="P868" s="171"/>
      <c r="Q868" s="171"/>
      <c r="R868" s="171"/>
      <c r="S868" s="171"/>
      <c r="T868" s="171"/>
      <c r="U868" s="171"/>
      <c r="V868" s="171"/>
      <c r="W868" s="171"/>
      <c r="X868" s="171"/>
    </row>
    <row r="869" spans="2:24" ht="39.6" x14ac:dyDescent="0.3">
      <c r="B869" s="96">
        <f t="shared" si="13"/>
        <v>863</v>
      </c>
      <c r="C869" s="227" t="s">
        <v>2698</v>
      </c>
      <c r="D869" s="96" t="s">
        <v>66</v>
      </c>
      <c r="E869" s="258" t="s">
        <v>67</v>
      </c>
      <c r="F869" s="275" t="s">
        <v>68</v>
      </c>
      <c r="G869" s="255">
        <v>37180605</v>
      </c>
      <c r="H869" s="255">
        <v>40560660</v>
      </c>
      <c r="I869" s="255">
        <f>+G869+H869</f>
        <v>77741265</v>
      </c>
      <c r="J869" s="234" t="s">
        <v>20</v>
      </c>
      <c r="K869" s="253">
        <v>44561</v>
      </c>
      <c r="L869" s="96" t="s">
        <v>12</v>
      </c>
      <c r="M869" s="127" t="s">
        <v>402</v>
      </c>
      <c r="N869" s="96" t="s">
        <v>11</v>
      </c>
      <c r="O869" s="227" t="s">
        <v>2700</v>
      </c>
      <c r="P869" s="171"/>
      <c r="Q869" s="171"/>
      <c r="R869" s="171"/>
      <c r="S869" s="171"/>
      <c r="T869" s="171"/>
      <c r="U869" s="171"/>
      <c r="V869" s="171"/>
      <c r="W869" s="171"/>
      <c r="X869" s="171"/>
    </row>
    <row r="870" spans="2:24" ht="39.6" x14ac:dyDescent="0.3">
      <c r="B870" s="96">
        <f t="shared" si="13"/>
        <v>864</v>
      </c>
      <c r="C870" s="227" t="s">
        <v>2698</v>
      </c>
      <c r="D870" s="96" t="s">
        <v>69</v>
      </c>
      <c r="E870" s="258" t="s">
        <v>70</v>
      </c>
      <c r="F870" s="275" t="s">
        <v>71</v>
      </c>
      <c r="G870" s="255">
        <v>23946175</v>
      </c>
      <c r="H870" s="255">
        <v>23946175</v>
      </c>
      <c r="I870" s="255">
        <f>+G870+H870</f>
        <v>47892350</v>
      </c>
      <c r="J870" s="234" t="s">
        <v>20</v>
      </c>
      <c r="K870" s="253">
        <v>44545</v>
      </c>
      <c r="L870" s="96" t="s">
        <v>12</v>
      </c>
      <c r="M870" s="127" t="s">
        <v>403</v>
      </c>
      <c r="N870" s="96" t="s">
        <v>11</v>
      </c>
      <c r="O870" s="227" t="s">
        <v>2700</v>
      </c>
      <c r="P870" s="171"/>
      <c r="Q870" s="171"/>
      <c r="R870" s="171"/>
      <c r="S870" s="171"/>
      <c r="T870" s="171"/>
      <c r="U870" s="171"/>
      <c r="V870" s="171"/>
      <c r="W870" s="171"/>
      <c r="X870" s="171"/>
    </row>
    <row r="871" spans="2:24" ht="39.6" x14ac:dyDescent="0.3">
      <c r="B871" s="96">
        <f t="shared" si="13"/>
        <v>865</v>
      </c>
      <c r="C871" s="227" t="s">
        <v>2698</v>
      </c>
      <c r="D871" s="96" t="s">
        <v>49</v>
      </c>
      <c r="E871" s="258" t="s">
        <v>50</v>
      </c>
      <c r="F871" s="275" t="s">
        <v>51</v>
      </c>
      <c r="G871" s="255">
        <v>30568852</v>
      </c>
      <c r="H871" s="255">
        <v>30568852</v>
      </c>
      <c r="I871" s="255">
        <f>+G871+H871</f>
        <v>61137704</v>
      </c>
      <c r="J871" s="234" t="s">
        <v>20</v>
      </c>
      <c r="K871" s="253">
        <v>44545</v>
      </c>
      <c r="L871" s="96" t="s">
        <v>12</v>
      </c>
      <c r="M871" s="127" t="s">
        <v>396</v>
      </c>
      <c r="N871" s="96" t="s">
        <v>11</v>
      </c>
      <c r="O871" s="227" t="s">
        <v>2700</v>
      </c>
      <c r="P871" s="171"/>
      <c r="Q871" s="171"/>
      <c r="R871" s="171"/>
      <c r="S871" s="171"/>
      <c r="T871" s="171"/>
      <c r="U871" s="171"/>
      <c r="V871" s="171"/>
      <c r="W871" s="171"/>
      <c r="X871" s="171"/>
    </row>
    <row r="872" spans="2:24" ht="39.6" x14ac:dyDescent="0.3">
      <c r="B872" s="96">
        <f t="shared" si="13"/>
        <v>866</v>
      </c>
      <c r="C872" s="227" t="s">
        <v>2698</v>
      </c>
      <c r="D872" s="96" t="s">
        <v>75</v>
      </c>
      <c r="E872" s="258" t="s">
        <v>76</v>
      </c>
      <c r="F872" s="275" t="s">
        <v>77</v>
      </c>
      <c r="G872" s="255">
        <v>27789865</v>
      </c>
      <c r="H872" s="255">
        <v>33347838</v>
      </c>
      <c r="I872" s="255">
        <f>+G872+H872</f>
        <v>61137703</v>
      </c>
      <c r="J872" s="234" t="s">
        <v>20</v>
      </c>
      <c r="K872" s="253">
        <v>44545</v>
      </c>
      <c r="L872" s="96" t="s">
        <v>12</v>
      </c>
      <c r="M872" s="127" t="s">
        <v>405</v>
      </c>
      <c r="N872" s="96" t="s">
        <v>11</v>
      </c>
      <c r="O872" s="227" t="s">
        <v>2700</v>
      </c>
      <c r="P872" s="171"/>
      <c r="Q872" s="171"/>
      <c r="R872" s="171"/>
      <c r="S872" s="171"/>
      <c r="T872" s="171"/>
      <c r="U872" s="171"/>
      <c r="V872" s="171"/>
      <c r="W872" s="171"/>
      <c r="X872" s="171"/>
    </row>
    <row r="873" spans="2:24" ht="39.6" x14ac:dyDescent="0.3">
      <c r="B873" s="96">
        <f t="shared" si="13"/>
        <v>867</v>
      </c>
      <c r="C873" s="227" t="s">
        <v>2698</v>
      </c>
      <c r="D873" s="96" t="s">
        <v>72</v>
      </c>
      <c r="E873" s="258" t="s">
        <v>73</v>
      </c>
      <c r="F873" s="275" t="s">
        <v>74</v>
      </c>
      <c r="G873" s="255">
        <v>14747035</v>
      </c>
      <c r="H873" s="255">
        <v>16087674</v>
      </c>
      <c r="I873" s="255">
        <f>+G873+H873</f>
        <v>30834709</v>
      </c>
      <c r="J873" s="234" t="s">
        <v>20</v>
      </c>
      <c r="K873" s="253">
        <v>44561</v>
      </c>
      <c r="L873" s="96" t="s">
        <v>12</v>
      </c>
      <c r="M873" s="127" t="s">
        <v>404</v>
      </c>
      <c r="N873" s="96" t="s">
        <v>11</v>
      </c>
      <c r="O873" s="227" t="s">
        <v>2700</v>
      </c>
      <c r="P873" s="171"/>
      <c r="Q873" s="171"/>
      <c r="R873" s="171"/>
      <c r="S873" s="171"/>
      <c r="T873" s="171"/>
      <c r="U873" s="171"/>
      <c r="V873" s="171"/>
      <c r="W873" s="171"/>
      <c r="X873" s="171"/>
    </row>
    <row r="874" spans="2:24" ht="39.6" x14ac:dyDescent="0.3">
      <c r="B874" s="96">
        <f t="shared" si="13"/>
        <v>868</v>
      </c>
      <c r="C874" s="227" t="s">
        <v>2698</v>
      </c>
      <c r="D874" s="96" t="s">
        <v>81</v>
      </c>
      <c r="E874" s="258" t="s">
        <v>82</v>
      </c>
      <c r="F874" s="275" t="s">
        <v>83</v>
      </c>
      <c r="G874" s="255">
        <v>10548070</v>
      </c>
      <c r="H874" s="255">
        <v>12657684</v>
      </c>
      <c r="I874" s="255">
        <f>+G874+H874</f>
        <v>23205754</v>
      </c>
      <c r="J874" s="234" t="s">
        <v>20</v>
      </c>
      <c r="K874" s="253">
        <v>44561</v>
      </c>
      <c r="L874" s="96" t="s">
        <v>12</v>
      </c>
      <c r="M874" s="127" t="s">
        <v>407</v>
      </c>
      <c r="N874" s="96" t="s">
        <v>11</v>
      </c>
      <c r="O874" s="227" t="s">
        <v>2700</v>
      </c>
      <c r="P874" s="171"/>
      <c r="Q874" s="171"/>
      <c r="R874" s="171"/>
      <c r="S874" s="171"/>
      <c r="T874" s="171"/>
      <c r="U874" s="171"/>
      <c r="V874" s="171"/>
      <c r="W874" s="171"/>
      <c r="X874" s="171"/>
    </row>
    <row r="875" spans="2:24" ht="52.8" x14ac:dyDescent="0.3">
      <c r="B875" s="96">
        <f t="shared" si="13"/>
        <v>869</v>
      </c>
      <c r="C875" s="227" t="s">
        <v>2698</v>
      </c>
      <c r="D875" s="96" t="s">
        <v>37</v>
      </c>
      <c r="E875" s="258" t="s">
        <v>38</v>
      </c>
      <c r="F875" s="275" t="s">
        <v>39</v>
      </c>
      <c r="G875" s="255">
        <v>15730655</v>
      </c>
      <c r="H875" s="255">
        <v>17160714</v>
      </c>
      <c r="I875" s="255">
        <f>+G875+H875</f>
        <v>32891369</v>
      </c>
      <c r="J875" s="234" t="s">
        <v>20</v>
      </c>
      <c r="K875" s="253">
        <v>44561</v>
      </c>
      <c r="L875" s="96" t="s">
        <v>12</v>
      </c>
      <c r="M875" s="127" t="s">
        <v>392</v>
      </c>
      <c r="N875" s="96" t="s">
        <v>11</v>
      </c>
      <c r="O875" s="227" t="s">
        <v>2700</v>
      </c>
      <c r="P875" s="171"/>
      <c r="Q875" s="171"/>
      <c r="R875" s="171"/>
      <c r="S875" s="171"/>
      <c r="T875" s="171"/>
      <c r="U875" s="171"/>
      <c r="V875" s="171"/>
      <c r="W875" s="171"/>
      <c r="X875" s="171"/>
    </row>
    <row r="876" spans="2:24" ht="66" x14ac:dyDescent="0.3">
      <c r="B876" s="96">
        <f t="shared" si="13"/>
        <v>870</v>
      </c>
      <c r="C876" s="227" t="s">
        <v>2698</v>
      </c>
      <c r="D876" s="96" t="s">
        <v>40</v>
      </c>
      <c r="E876" s="258" t="s">
        <v>41</v>
      </c>
      <c r="F876" s="275" t="s">
        <v>42</v>
      </c>
      <c r="G876" s="255">
        <v>23429628</v>
      </c>
      <c r="H876" s="255">
        <v>21477159</v>
      </c>
      <c r="I876" s="255">
        <f>+G876+H876</f>
        <v>44906787</v>
      </c>
      <c r="J876" s="234" t="s">
        <v>20</v>
      </c>
      <c r="K876" s="253">
        <v>44545</v>
      </c>
      <c r="L876" s="96" t="s">
        <v>12</v>
      </c>
      <c r="M876" s="127" t="s">
        <v>393</v>
      </c>
      <c r="N876" s="96" t="s">
        <v>11</v>
      </c>
      <c r="O876" s="227" t="s">
        <v>2700</v>
      </c>
      <c r="P876" s="171"/>
      <c r="Q876" s="171"/>
      <c r="R876" s="171"/>
      <c r="S876" s="171"/>
      <c r="T876" s="171"/>
      <c r="U876" s="171"/>
      <c r="V876" s="171"/>
      <c r="W876" s="171"/>
      <c r="X876" s="171"/>
    </row>
    <row r="877" spans="2:24" ht="39.6" x14ac:dyDescent="0.3">
      <c r="B877" s="96">
        <f t="shared" si="13"/>
        <v>871</v>
      </c>
      <c r="C877" s="227" t="s">
        <v>2698</v>
      </c>
      <c r="D877" s="96" t="s">
        <v>52</v>
      </c>
      <c r="E877" s="258" t="s">
        <v>53</v>
      </c>
      <c r="F877" s="275" t="s">
        <v>54</v>
      </c>
      <c r="G877" s="255">
        <v>26667333</v>
      </c>
      <c r="H877" s="255">
        <v>17143286</v>
      </c>
      <c r="I877" s="255">
        <f>+G877+H877</f>
        <v>43810619</v>
      </c>
      <c r="J877" s="234" t="s">
        <v>20</v>
      </c>
      <c r="K877" s="253">
        <v>44545</v>
      </c>
      <c r="L877" s="96" t="s">
        <v>12</v>
      </c>
      <c r="M877" s="127" t="s">
        <v>397</v>
      </c>
      <c r="N877" s="96" t="s">
        <v>11</v>
      </c>
      <c r="O877" s="227" t="s">
        <v>2700</v>
      </c>
      <c r="P877" s="171"/>
      <c r="Q877" s="171"/>
      <c r="R877" s="171"/>
      <c r="S877" s="171"/>
      <c r="T877" s="171"/>
      <c r="U877" s="171"/>
      <c r="V877" s="171"/>
      <c r="W877" s="171"/>
      <c r="X877" s="171"/>
    </row>
    <row r="878" spans="2:24" ht="52.8" x14ac:dyDescent="0.3">
      <c r="B878" s="96">
        <f t="shared" si="13"/>
        <v>872</v>
      </c>
      <c r="C878" s="227" t="s">
        <v>2698</v>
      </c>
      <c r="D878" s="96" t="s">
        <v>43</v>
      </c>
      <c r="E878" s="258" t="s">
        <v>44</v>
      </c>
      <c r="F878" s="275" t="s">
        <v>45</v>
      </c>
      <c r="G878" s="255">
        <v>15238476</v>
      </c>
      <c r="H878" s="255">
        <v>7619238</v>
      </c>
      <c r="I878" s="255">
        <f>+G878+H878</f>
        <v>22857714</v>
      </c>
      <c r="J878" s="234" t="s">
        <v>20</v>
      </c>
      <c r="K878" s="253">
        <v>44377</v>
      </c>
      <c r="L878" s="96" t="s">
        <v>12</v>
      </c>
      <c r="M878" s="127" t="s">
        <v>394</v>
      </c>
      <c r="N878" s="96" t="s">
        <v>11</v>
      </c>
      <c r="O878" s="227" t="s">
        <v>2700</v>
      </c>
      <c r="P878" s="171"/>
      <c r="Q878" s="171"/>
      <c r="R878" s="171"/>
      <c r="S878" s="171"/>
      <c r="T878" s="171"/>
      <c r="U878" s="171"/>
      <c r="V878" s="171"/>
      <c r="W878" s="171"/>
      <c r="X878" s="171"/>
    </row>
    <row r="879" spans="2:24" ht="39.6" x14ac:dyDescent="0.3">
      <c r="B879" s="96">
        <f t="shared" si="13"/>
        <v>873</v>
      </c>
      <c r="C879" s="227" t="s">
        <v>2698</v>
      </c>
      <c r="D879" s="96" t="s">
        <v>78</v>
      </c>
      <c r="E879" s="258" t="s">
        <v>79</v>
      </c>
      <c r="F879" s="275" t="s">
        <v>80</v>
      </c>
      <c r="G879" s="255">
        <v>30568852</v>
      </c>
      <c r="H879" s="255">
        <v>33347838</v>
      </c>
      <c r="I879" s="255">
        <f>+G879+H879</f>
        <v>63916690</v>
      </c>
      <c r="J879" s="234" t="s">
        <v>20</v>
      </c>
      <c r="K879" s="253">
        <v>44561</v>
      </c>
      <c r="L879" s="96" t="s">
        <v>12</v>
      </c>
      <c r="M879" s="127" t="s">
        <v>406</v>
      </c>
      <c r="N879" s="96" t="s">
        <v>11</v>
      </c>
      <c r="O879" s="227" t="s">
        <v>2700</v>
      </c>
      <c r="P879" s="171"/>
      <c r="Q879" s="171"/>
      <c r="R879" s="171"/>
      <c r="S879" s="171"/>
      <c r="T879" s="171"/>
      <c r="U879" s="171"/>
      <c r="V879" s="171"/>
      <c r="W879" s="171"/>
      <c r="X879" s="171"/>
    </row>
    <row r="880" spans="2:24" ht="39.6" x14ac:dyDescent="0.3">
      <c r="B880" s="96">
        <f t="shared" si="13"/>
        <v>874</v>
      </c>
      <c r="C880" s="227" t="s">
        <v>2698</v>
      </c>
      <c r="D880" s="96" t="s">
        <v>113</v>
      </c>
      <c r="E880" s="258" t="s">
        <v>114</v>
      </c>
      <c r="F880" s="275" t="s">
        <v>115</v>
      </c>
      <c r="G880" s="255">
        <v>17440621</v>
      </c>
      <c r="H880" s="255">
        <v>19026132</v>
      </c>
      <c r="I880" s="255">
        <f>+G880+H880</f>
        <v>36466753</v>
      </c>
      <c r="J880" s="234" t="s">
        <v>20</v>
      </c>
      <c r="K880" s="253">
        <v>44561</v>
      </c>
      <c r="L880" s="96" t="s">
        <v>12</v>
      </c>
      <c r="M880" s="127" t="s">
        <v>418</v>
      </c>
      <c r="N880" s="96" t="s">
        <v>11</v>
      </c>
      <c r="O880" s="227" t="s">
        <v>2700</v>
      </c>
      <c r="P880" s="171"/>
      <c r="Q880" s="171"/>
      <c r="R880" s="171"/>
      <c r="S880" s="171"/>
      <c r="T880" s="171"/>
      <c r="U880" s="171"/>
      <c r="V880" s="171"/>
      <c r="W880" s="171"/>
      <c r="X880" s="171"/>
    </row>
    <row r="881" spans="2:24" ht="39.6" x14ac:dyDescent="0.3">
      <c r="B881" s="96">
        <f t="shared" si="13"/>
        <v>875</v>
      </c>
      <c r="C881" s="227" t="s">
        <v>2698</v>
      </c>
      <c r="D881" s="96" t="s">
        <v>119</v>
      </c>
      <c r="E881" s="258" t="s">
        <v>120</v>
      </c>
      <c r="F881" s="275" t="s">
        <v>121</v>
      </c>
      <c r="G881" s="255">
        <v>21477159</v>
      </c>
      <c r="H881" s="255">
        <v>23429628</v>
      </c>
      <c r="I881" s="255">
        <f>+G881+H881</f>
        <v>44906787</v>
      </c>
      <c r="J881" s="234" t="s">
        <v>20</v>
      </c>
      <c r="K881" s="253">
        <v>44561</v>
      </c>
      <c r="L881" s="96" t="s">
        <v>12</v>
      </c>
      <c r="M881" s="127" t="s">
        <v>420</v>
      </c>
      <c r="N881" s="96" t="s">
        <v>11</v>
      </c>
      <c r="O881" s="227" t="s">
        <v>2700</v>
      </c>
      <c r="P881" s="171"/>
      <c r="Q881" s="171"/>
      <c r="R881" s="171"/>
      <c r="S881" s="171"/>
      <c r="T881" s="171"/>
      <c r="U881" s="171"/>
      <c r="V881" s="171"/>
      <c r="W881" s="171"/>
      <c r="X881" s="171"/>
    </row>
    <row r="882" spans="2:24" ht="52.8" x14ac:dyDescent="0.3">
      <c r="B882" s="96">
        <f t="shared" si="13"/>
        <v>876</v>
      </c>
      <c r="C882" s="227" t="s">
        <v>2698</v>
      </c>
      <c r="D882" s="96" t="s">
        <v>243</v>
      </c>
      <c r="E882" s="258" t="s">
        <v>244</v>
      </c>
      <c r="F882" s="275" t="s">
        <v>245</v>
      </c>
      <c r="G882" s="255">
        <v>14300595</v>
      </c>
      <c r="H882" s="255">
        <v>15730655</v>
      </c>
      <c r="I882" s="255">
        <f>+G882+H882</f>
        <v>30031250</v>
      </c>
      <c r="J882" s="234" t="s">
        <v>20</v>
      </c>
      <c r="K882" s="253">
        <v>44545</v>
      </c>
      <c r="L882" s="96" t="s">
        <v>12</v>
      </c>
      <c r="M882" s="127" t="s">
        <v>463</v>
      </c>
      <c r="N882" s="96" t="s">
        <v>11</v>
      </c>
      <c r="O882" s="227" t="s">
        <v>2700</v>
      </c>
      <c r="P882" s="171"/>
      <c r="Q882" s="171"/>
      <c r="R882" s="171"/>
      <c r="S882" s="171"/>
      <c r="T882" s="171"/>
      <c r="U882" s="171"/>
      <c r="V882" s="171"/>
      <c r="W882" s="171"/>
      <c r="X882" s="171"/>
    </row>
    <row r="883" spans="2:24" ht="52.8" x14ac:dyDescent="0.3">
      <c r="B883" s="96">
        <f t="shared" si="13"/>
        <v>877</v>
      </c>
      <c r="C883" s="227" t="s">
        <v>2698</v>
      </c>
      <c r="D883" s="96" t="s">
        <v>216</v>
      </c>
      <c r="E883" s="258" t="s">
        <v>217</v>
      </c>
      <c r="F883" s="275" t="s">
        <v>218</v>
      </c>
      <c r="G883" s="255">
        <v>27789865</v>
      </c>
      <c r="H883" s="255">
        <v>27789865</v>
      </c>
      <c r="I883" s="255">
        <f>+G883+H883</f>
        <v>55579730</v>
      </c>
      <c r="J883" s="234" t="s">
        <v>20</v>
      </c>
      <c r="K883" s="253">
        <v>44530</v>
      </c>
      <c r="L883" s="96" t="s">
        <v>12</v>
      </c>
      <c r="M883" s="127" t="s">
        <v>454</v>
      </c>
      <c r="N883" s="96" t="s">
        <v>11</v>
      </c>
      <c r="O883" s="227" t="s">
        <v>2700</v>
      </c>
      <c r="P883" s="171"/>
      <c r="Q883" s="171"/>
      <c r="R883" s="171"/>
      <c r="S883" s="171"/>
      <c r="T883" s="171"/>
      <c r="U883" s="171"/>
      <c r="V883" s="171"/>
      <c r="W883" s="171"/>
      <c r="X883" s="171"/>
    </row>
    <row r="884" spans="2:24" ht="66" x14ac:dyDescent="0.3">
      <c r="B884" s="96">
        <f t="shared" si="13"/>
        <v>878</v>
      </c>
      <c r="C884" s="227" t="s">
        <v>2698</v>
      </c>
      <c r="D884" s="96" t="s">
        <v>210</v>
      </c>
      <c r="E884" s="258" t="s">
        <v>211</v>
      </c>
      <c r="F884" s="275" t="s">
        <v>212</v>
      </c>
      <c r="G884" s="255">
        <v>20571940</v>
      </c>
      <c r="H884" s="255">
        <v>24686328</v>
      </c>
      <c r="I884" s="255">
        <f>+G884+H884</f>
        <v>45258268</v>
      </c>
      <c r="J884" s="234" t="s">
        <v>20</v>
      </c>
      <c r="K884" s="253">
        <v>44561</v>
      </c>
      <c r="L884" s="96" t="s">
        <v>12</v>
      </c>
      <c r="M884" s="127" t="s">
        <v>452</v>
      </c>
      <c r="N884" s="96" t="s">
        <v>11</v>
      </c>
      <c r="O884" s="227" t="s">
        <v>2700</v>
      </c>
      <c r="P884" s="171"/>
      <c r="Q884" s="171"/>
      <c r="R884" s="171"/>
      <c r="S884" s="171"/>
      <c r="T884" s="171"/>
      <c r="U884" s="171"/>
      <c r="V884" s="171"/>
      <c r="W884" s="171"/>
      <c r="X884" s="171"/>
    </row>
    <row r="885" spans="2:24" ht="39.6" x14ac:dyDescent="0.3">
      <c r="B885" s="96">
        <f t="shared" si="13"/>
        <v>879</v>
      </c>
      <c r="C885" s="227" t="s">
        <v>2698</v>
      </c>
      <c r="D885" s="96" t="s">
        <v>252</v>
      </c>
      <c r="E885" s="258" t="s">
        <v>253</v>
      </c>
      <c r="F885" s="275" t="s">
        <v>254</v>
      </c>
      <c r="G885" s="255">
        <v>15221370</v>
      </c>
      <c r="H885" s="255">
        <v>15221370</v>
      </c>
      <c r="I885" s="255">
        <f>+G885+H885</f>
        <v>30442740</v>
      </c>
      <c r="J885" s="234" t="s">
        <v>20</v>
      </c>
      <c r="K885" s="253">
        <v>44530</v>
      </c>
      <c r="L885" s="96" t="s">
        <v>12</v>
      </c>
      <c r="M885" s="127" t="s">
        <v>466</v>
      </c>
      <c r="N885" s="96" t="s">
        <v>11</v>
      </c>
      <c r="O885" s="227" t="s">
        <v>2700</v>
      </c>
      <c r="P885" s="171"/>
      <c r="Q885" s="171"/>
      <c r="R885" s="171"/>
      <c r="S885" s="171"/>
      <c r="T885" s="171"/>
      <c r="U885" s="171"/>
      <c r="V885" s="171"/>
      <c r="W885" s="171"/>
      <c r="X885" s="171"/>
    </row>
    <row r="886" spans="2:24" ht="66" x14ac:dyDescent="0.3">
      <c r="B886" s="96">
        <f t="shared" si="13"/>
        <v>880</v>
      </c>
      <c r="C886" s="227" t="s">
        <v>2698</v>
      </c>
      <c r="D886" s="96" t="s">
        <v>122</v>
      </c>
      <c r="E886" s="258" t="s">
        <v>123</v>
      </c>
      <c r="F886" s="275" t="s">
        <v>124</v>
      </c>
      <c r="G886" s="255">
        <v>25143481</v>
      </c>
      <c r="H886" s="255">
        <v>25143481</v>
      </c>
      <c r="I886" s="255">
        <f>+G886+H886</f>
        <v>50286962</v>
      </c>
      <c r="J886" s="234" t="s">
        <v>20</v>
      </c>
      <c r="K886" s="253">
        <v>44545</v>
      </c>
      <c r="L886" s="96" t="s">
        <v>12</v>
      </c>
      <c r="M886" s="127" t="s">
        <v>421</v>
      </c>
      <c r="N886" s="96" t="s">
        <v>11</v>
      </c>
      <c r="O886" s="227" t="s">
        <v>2700</v>
      </c>
      <c r="P886" s="171"/>
      <c r="Q886" s="171"/>
      <c r="R886" s="171"/>
      <c r="S886" s="171"/>
      <c r="T886" s="171"/>
      <c r="U886" s="171"/>
      <c r="V886" s="171"/>
      <c r="W886" s="171"/>
      <c r="X886" s="171"/>
    </row>
    <row r="887" spans="2:24" ht="39.6" x14ac:dyDescent="0.3">
      <c r="B887" s="96">
        <f t="shared" si="13"/>
        <v>881</v>
      </c>
      <c r="C887" s="227" t="s">
        <v>2698</v>
      </c>
      <c r="D887" s="96" t="s">
        <v>267</v>
      </c>
      <c r="E887" s="258" t="s">
        <v>268</v>
      </c>
      <c r="F887" s="275" t="s">
        <v>269</v>
      </c>
      <c r="G887" s="255">
        <v>10548070</v>
      </c>
      <c r="H887" s="255">
        <v>11602877</v>
      </c>
      <c r="I887" s="255">
        <f>+G887+H887</f>
        <v>22150947</v>
      </c>
      <c r="J887" s="234" t="s">
        <v>20</v>
      </c>
      <c r="K887" s="253">
        <v>44545</v>
      </c>
      <c r="L887" s="96" t="s">
        <v>12</v>
      </c>
      <c r="M887" s="127" t="s">
        <v>471</v>
      </c>
      <c r="N887" s="96" t="s">
        <v>11</v>
      </c>
      <c r="O887" s="227" t="s">
        <v>2700</v>
      </c>
      <c r="P887" s="171"/>
      <c r="Q887" s="171"/>
      <c r="R887" s="171"/>
      <c r="S887" s="171"/>
      <c r="T887" s="171"/>
      <c r="U887" s="171"/>
      <c r="V887" s="171"/>
      <c r="W887" s="171"/>
      <c r="X887" s="171"/>
    </row>
    <row r="888" spans="2:24" ht="39.6" x14ac:dyDescent="0.3">
      <c r="B888" s="96">
        <f t="shared" si="13"/>
        <v>882</v>
      </c>
      <c r="C888" s="227" t="s">
        <v>2698</v>
      </c>
      <c r="D888" s="96" t="s">
        <v>297</v>
      </c>
      <c r="E888" s="258" t="s">
        <v>298</v>
      </c>
      <c r="F888" s="275" t="s">
        <v>299</v>
      </c>
      <c r="G888" s="255">
        <v>14269599</v>
      </c>
      <c r="H888" s="255">
        <v>0</v>
      </c>
      <c r="I888" s="255">
        <f>+G888+H888</f>
        <v>14269599</v>
      </c>
      <c r="J888" s="234" t="s">
        <v>20</v>
      </c>
      <c r="K888" s="253">
        <v>44377</v>
      </c>
      <c r="L888" s="96" t="s">
        <v>12</v>
      </c>
      <c r="M888" s="127" t="s">
        <v>482</v>
      </c>
      <c r="N888" s="96" t="s">
        <v>11</v>
      </c>
      <c r="O888" s="227" t="s">
        <v>2700</v>
      </c>
      <c r="P888" s="171"/>
      <c r="Q888" s="171"/>
      <c r="R888" s="171"/>
      <c r="S888" s="171"/>
      <c r="T888" s="171"/>
      <c r="U888" s="171"/>
      <c r="V888" s="171"/>
      <c r="W888" s="171"/>
      <c r="X888" s="171"/>
    </row>
    <row r="889" spans="2:24" ht="39.6" x14ac:dyDescent="0.3">
      <c r="B889" s="96">
        <f t="shared" si="13"/>
        <v>883</v>
      </c>
      <c r="C889" s="227" t="s">
        <v>2698</v>
      </c>
      <c r="D889" s="96" t="s">
        <v>273</v>
      </c>
      <c r="E889" s="258" t="s">
        <v>274</v>
      </c>
      <c r="F889" s="275" t="s">
        <v>275</v>
      </c>
      <c r="G889" s="255">
        <v>13699233</v>
      </c>
      <c r="H889" s="255">
        <v>16743507</v>
      </c>
      <c r="I889" s="255">
        <f>+G889+H889</f>
        <v>30442740</v>
      </c>
      <c r="J889" s="234" t="s">
        <v>20</v>
      </c>
      <c r="K889" s="253">
        <v>44545</v>
      </c>
      <c r="L889" s="96" t="s">
        <v>12</v>
      </c>
      <c r="M889" s="127" t="s">
        <v>473</v>
      </c>
      <c r="N889" s="96" t="s">
        <v>11</v>
      </c>
      <c r="O889" s="227" t="s">
        <v>2700</v>
      </c>
      <c r="P889" s="171"/>
      <c r="Q889" s="171"/>
      <c r="R889" s="171"/>
      <c r="S889" s="171"/>
      <c r="T889" s="171"/>
      <c r="U889" s="171"/>
      <c r="V889" s="171"/>
      <c r="W889" s="171"/>
      <c r="X889" s="171"/>
    </row>
    <row r="890" spans="2:24" ht="39.6" x14ac:dyDescent="0.3">
      <c r="B890" s="96">
        <f t="shared" si="13"/>
        <v>884</v>
      </c>
      <c r="C890" s="227" t="s">
        <v>2698</v>
      </c>
      <c r="D890" s="96" t="s">
        <v>283</v>
      </c>
      <c r="E890" s="258" t="s">
        <v>284</v>
      </c>
      <c r="F890" s="275" t="s">
        <v>285</v>
      </c>
      <c r="G890" s="255">
        <v>25010878</v>
      </c>
      <c r="H890" s="255">
        <v>30568852</v>
      </c>
      <c r="I890" s="255">
        <f>+G890+H890</f>
        <v>55579730</v>
      </c>
      <c r="J890" s="234" t="s">
        <v>20</v>
      </c>
      <c r="K890" s="253">
        <v>44545</v>
      </c>
      <c r="L890" s="96" t="s">
        <v>12</v>
      </c>
      <c r="M890" s="127" t="s">
        <v>477</v>
      </c>
      <c r="N890" s="96" t="s">
        <v>11</v>
      </c>
      <c r="O890" s="227" t="s">
        <v>2700</v>
      </c>
      <c r="P890" s="171"/>
      <c r="Q890" s="171"/>
      <c r="R890" s="171"/>
      <c r="S890" s="171"/>
      <c r="T890" s="171"/>
      <c r="U890" s="171"/>
      <c r="V890" s="171"/>
      <c r="W890" s="171"/>
      <c r="X890" s="171"/>
    </row>
    <row r="891" spans="2:24" ht="39.6" x14ac:dyDescent="0.3">
      <c r="B891" s="96">
        <f t="shared" si="13"/>
        <v>885</v>
      </c>
      <c r="C891" s="227" t="s">
        <v>2698</v>
      </c>
      <c r="D891" s="96" t="s">
        <v>201</v>
      </c>
      <c r="E891" s="258" t="s">
        <v>202</v>
      </c>
      <c r="F891" s="275" t="s">
        <v>203</v>
      </c>
      <c r="G891" s="255">
        <v>13406395</v>
      </c>
      <c r="H891" s="255">
        <v>14747034.5</v>
      </c>
      <c r="I891" s="255">
        <f>+G891+H891</f>
        <v>28153429.5</v>
      </c>
      <c r="J891" s="234" t="s">
        <v>20</v>
      </c>
      <c r="K891" s="253">
        <v>44545</v>
      </c>
      <c r="L891" s="96" t="s">
        <v>12</v>
      </c>
      <c r="M891" s="127" t="s">
        <v>449</v>
      </c>
      <c r="N891" s="96" t="s">
        <v>11</v>
      </c>
      <c r="O891" s="227" t="s">
        <v>2700</v>
      </c>
      <c r="P891" s="171"/>
      <c r="Q891" s="171"/>
      <c r="R891" s="171"/>
      <c r="S891" s="171"/>
      <c r="T891" s="171"/>
      <c r="U891" s="171"/>
      <c r="V891" s="171"/>
      <c r="W891" s="171"/>
      <c r="X891" s="171"/>
    </row>
    <row r="892" spans="2:24" ht="39.6" x14ac:dyDescent="0.3">
      <c r="B892" s="96">
        <f t="shared" si="13"/>
        <v>886</v>
      </c>
      <c r="C892" s="227" t="s">
        <v>2698</v>
      </c>
      <c r="D892" s="96" t="s">
        <v>160</v>
      </c>
      <c r="E892" s="258" t="s">
        <v>161</v>
      </c>
      <c r="F892" s="275" t="s">
        <v>162</v>
      </c>
      <c r="G892" s="255">
        <v>15221370</v>
      </c>
      <c r="H892" s="255">
        <v>18265644</v>
      </c>
      <c r="I892" s="255">
        <f>+G892+H892</f>
        <v>33487014</v>
      </c>
      <c r="J892" s="234" t="s">
        <v>20</v>
      </c>
      <c r="K892" s="253">
        <v>44561</v>
      </c>
      <c r="L892" s="96" t="s">
        <v>12</v>
      </c>
      <c r="M892" s="127" t="s">
        <v>435</v>
      </c>
      <c r="N892" s="96" t="s">
        <v>11</v>
      </c>
      <c r="O892" s="227" t="s">
        <v>2700</v>
      </c>
      <c r="P892" s="171"/>
      <c r="Q892" s="171"/>
      <c r="R892" s="171"/>
      <c r="S892" s="171"/>
      <c r="T892" s="171"/>
      <c r="U892" s="171"/>
      <c r="V892" s="171"/>
      <c r="W892" s="171"/>
      <c r="X892" s="171"/>
    </row>
    <row r="893" spans="2:24" ht="39.6" x14ac:dyDescent="0.3">
      <c r="B893" s="96">
        <f t="shared" si="13"/>
        <v>887</v>
      </c>
      <c r="C893" s="227" t="s">
        <v>2698</v>
      </c>
      <c r="D893" s="96" t="s">
        <v>276</v>
      </c>
      <c r="E893" s="258" t="s">
        <v>277</v>
      </c>
      <c r="F893" s="275" t="s">
        <v>275</v>
      </c>
      <c r="G893" s="255">
        <v>18514746</v>
      </c>
      <c r="H893" s="255">
        <v>22629134</v>
      </c>
      <c r="I893" s="255">
        <f>+G893+H893</f>
        <v>41143880</v>
      </c>
      <c r="J893" s="234" t="s">
        <v>20</v>
      </c>
      <c r="K893" s="253">
        <v>44545</v>
      </c>
      <c r="L893" s="96" t="s">
        <v>12</v>
      </c>
      <c r="M893" s="127" t="s">
        <v>474</v>
      </c>
      <c r="N893" s="96" t="s">
        <v>11</v>
      </c>
      <c r="O893" s="227" t="s">
        <v>2700</v>
      </c>
      <c r="P893" s="171"/>
      <c r="Q893" s="171"/>
      <c r="R893" s="171"/>
      <c r="S893" s="171"/>
      <c r="T893" s="171"/>
      <c r="U893" s="171"/>
      <c r="V893" s="171"/>
      <c r="W893" s="171"/>
      <c r="X893" s="171"/>
    </row>
    <row r="894" spans="2:24" ht="39.6" x14ac:dyDescent="0.3">
      <c r="B894" s="96">
        <f t="shared" si="13"/>
        <v>888</v>
      </c>
      <c r="C894" s="227" t="s">
        <v>2698</v>
      </c>
      <c r="D894" s="96" t="s">
        <v>213</v>
      </c>
      <c r="E894" s="258" t="s">
        <v>214</v>
      </c>
      <c r="F894" s="275" t="s">
        <v>215</v>
      </c>
      <c r="G894" s="255">
        <v>15855110</v>
      </c>
      <c r="H894" s="255">
        <v>19026132</v>
      </c>
      <c r="I894" s="255">
        <f>+G894+H894</f>
        <v>34881242</v>
      </c>
      <c r="J894" s="234" t="s">
        <v>20</v>
      </c>
      <c r="K894" s="253">
        <v>44561</v>
      </c>
      <c r="L894" s="96" t="s">
        <v>12</v>
      </c>
      <c r="M894" s="127" t="s">
        <v>453</v>
      </c>
      <c r="N894" s="96" t="s">
        <v>11</v>
      </c>
      <c r="O894" s="227" t="s">
        <v>2700</v>
      </c>
      <c r="P894" s="171"/>
      <c r="Q894" s="171"/>
      <c r="R894" s="171"/>
      <c r="S894" s="171"/>
      <c r="T894" s="171"/>
      <c r="U894" s="171"/>
      <c r="V894" s="171"/>
      <c r="W894" s="171"/>
      <c r="X894" s="171"/>
    </row>
    <row r="895" spans="2:24" ht="66" x14ac:dyDescent="0.3">
      <c r="B895" s="96">
        <f t="shared" si="13"/>
        <v>889</v>
      </c>
      <c r="C895" s="227" t="s">
        <v>2698</v>
      </c>
      <c r="D895" s="96" t="s">
        <v>246</v>
      </c>
      <c r="E895" s="258" t="s">
        <v>247</v>
      </c>
      <c r="F895" s="275" t="s">
        <v>248</v>
      </c>
      <c r="G895" s="255">
        <v>19524690</v>
      </c>
      <c r="H895" s="255">
        <v>21477159</v>
      </c>
      <c r="I895" s="255">
        <f>+G895+H895</f>
        <v>41001849</v>
      </c>
      <c r="J895" s="234" t="s">
        <v>20</v>
      </c>
      <c r="K895" s="253">
        <v>44545</v>
      </c>
      <c r="L895" s="96" t="s">
        <v>12</v>
      </c>
      <c r="M895" s="127" t="s">
        <v>464</v>
      </c>
      <c r="N895" s="96" t="s">
        <v>11</v>
      </c>
      <c r="O895" s="227" t="s">
        <v>2700</v>
      </c>
      <c r="P895" s="171"/>
      <c r="Q895" s="171"/>
      <c r="R895" s="171"/>
      <c r="S895" s="171"/>
      <c r="T895" s="171"/>
      <c r="U895" s="171"/>
      <c r="V895" s="171"/>
      <c r="W895" s="171"/>
      <c r="X895" s="171"/>
    </row>
    <row r="896" spans="2:24" ht="39.6" x14ac:dyDescent="0.3">
      <c r="B896" s="96">
        <f t="shared" si="13"/>
        <v>890</v>
      </c>
      <c r="C896" s="227" t="s">
        <v>2698</v>
      </c>
      <c r="D896" s="96" t="s">
        <v>158</v>
      </c>
      <c r="E896" s="258" t="s">
        <v>159</v>
      </c>
      <c r="F896" s="275" t="s">
        <v>157</v>
      </c>
      <c r="G896" s="255">
        <v>27789865</v>
      </c>
      <c r="H896" s="255">
        <v>33347838</v>
      </c>
      <c r="I896" s="255">
        <f>+G896+H896</f>
        <v>61137703</v>
      </c>
      <c r="J896" s="234" t="s">
        <v>20</v>
      </c>
      <c r="K896" s="253">
        <v>44561</v>
      </c>
      <c r="L896" s="96" t="s">
        <v>12</v>
      </c>
      <c r="M896" s="127" t="s">
        <v>434</v>
      </c>
      <c r="N896" s="96" t="s">
        <v>11</v>
      </c>
      <c r="O896" s="227" t="s">
        <v>2700</v>
      </c>
      <c r="P896" s="171"/>
      <c r="Q896" s="171"/>
      <c r="R896" s="171"/>
      <c r="S896" s="171"/>
      <c r="T896" s="171"/>
      <c r="U896" s="171"/>
      <c r="V896" s="171"/>
      <c r="W896" s="171"/>
      <c r="X896" s="171"/>
    </row>
    <row r="897" spans="2:24" ht="39.6" x14ac:dyDescent="0.3">
      <c r="B897" s="96">
        <f t="shared" si="13"/>
        <v>891</v>
      </c>
      <c r="C897" s="227" t="s">
        <v>2698</v>
      </c>
      <c r="D897" s="96" t="s">
        <v>178</v>
      </c>
      <c r="E897" s="258" t="s">
        <v>179</v>
      </c>
      <c r="F897" s="275" t="s">
        <v>180</v>
      </c>
      <c r="G897" s="255">
        <v>27789865</v>
      </c>
      <c r="H897" s="255">
        <v>30568852</v>
      </c>
      <c r="I897" s="255">
        <f>+G897+H897</f>
        <v>58358717</v>
      </c>
      <c r="J897" s="234" t="s">
        <v>20</v>
      </c>
      <c r="K897" s="253">
        <v>44545</v>
      </c>
      <c r="L897" s="96" t="s">
        <v>12</v>
      </c>
      <c r="M897" s="127" t="s">
        <v>441</v>
      </c>
      <c r="N897" s="96" t="s">
        <v>11</v>
      </c>
      <c r="O897" s="227" t="s">
        <v>2700</v>
      </c>
      <c r="P897" s="171"/>
      <c r="Q897" s="171"/>
      <c r="R897" s="171"/>
      <c r="S897" s="171"/>
      <c r="T897" s="171"/>
      <c r="U897" s="171"/>
      <c r="V897" s="171"/>
      <c r="W897" s="171"/>
      <c r="X897" s="171"/>
    </row>
    <row r="898" spans="2:24" ht="39.6" x14ac:dyDescent="0.3">
      <c r="B898" s="96">
        <f t="shared" si="13"/>
        <v>892</v>
      </c>
      <c r="C898" s="227" t="s">
        <v>2698</v>
      </c>
      <c r="D898" s="96" t="s">
        <v>163</v>
      </c>
      <c r="E898" s="258" t="s">
        <v>164</v>
      </c>
      <c r="F898" s="275" t="s">
        <v>165</v>
      </c>
      <c r="G898" s="255">
        <v>27789865</v>
      </c>
      <c r="H898" s="255">
        <v>30568852</v>
      </c>
      <c r="I898" s="255">
        <f>+G898+H898</f>
        <v>58358717</v>
      </c>
      <c r="J898" s="234" t="s">
        <v>20</v>
      </c>
      <c r="K898" s="253">
        <v>44545</v>
      </c>
      <c r="L898" s="96" t="s">
        <v>12</v>
      </c>
      <c r="M898" s="127" t="s">
        <v>436</v>
      </c>
      <c r="N898" s="96" t="s">
        <v>11</v>
      </c>
      <c r="O898" s="227" t="s">
        <v>2700</v>
      </c>
      <c r="P898" s="171"/>
      <c r="Q898" s="171"/>
      <c r="R898" s="171"/>
      <c r="S898" s="171"/>
      <c r="T898" s="171"/>
      <c r="U898" s="171"/>
      <c r="V898" s="171"/>
      <c r="W898" s="171"/>
      <c r="X898" s="171"/>
    </row>
    <row r="899" spans="2:24" ht="66" x14ac:dyDescent="0.3">
      <c r="B899" s="96">
        <f t="shared" si="13"/>
        <v>893</v>
      </c>
      <c r="C899" s="227" t="s">
        <v>2698</v>
      </c>
      <c r="D899" s="96" t="s">
        <v>169</v>
      </c>
      <c r="E899" s="258" t="s">
        <v>170</v>
      </c>
      <c r="F899" s="275" t="s">
        <v>171</v>
      </c>
      <c r="G899" s="255">
        <v>33800550</v>
      </c>
      <c r="H899" s="255">
        <v>40560660</v>
      </c>
      <c r="I899" s="255">
        <f>+G899+H899</f>
        <v>74361210</v>
      </c>
      <c r="J899" s="234" t="s">
        <v>20</v>
      </c>
      <c r="K899" s="253">
        <v>44561</v>
      </c>
      <c r="L899" s="96" t="s">
        <v>12</v>
      </c>
      <c r="M899" s="127" t="s">
        <v>438</v>
      </c>
      <c r="N899" s="96" t="s">
        <v>11</v>
      </c>
      <c r="O899" s="227" t="s">
        <v>2700</v>
      </c>
      <c r="P899" s="171"/>
      <c r="Q899" s="171"/>
      <c r="R899" s="171"/>
      <c r="S899" s="171"/>
      <c r="T899" s="171"/>
      <c r="U899" s="171"/>
      <c r="V899" s="171"/>
      <c r="W899" s="171"/>
      <c r="X899" s="171"/>
    </row>
    <row r="900" spans="2:24" ht="52.8" x14ac:dyDescent="0.3">
      <c r="B900" s="96">
        <f t="shared" si="13"/>
        <v>894</v>
      </c>
      <c r="C900" s="227" t="s">
        <v>2698</v>
      </c>
      <c r="D900" s="96" t="s">
        <v>219</v>
      </c>
      <c r="E900" s="258" t="s">
        <v>220</v>
      </c>
      <c r="F900" s="275" t="s">
        <v>221</v>
      </c>
      <c r="G900" s="255">
        <v>47224915</v>
      </c>
      <c r="H900" s="255">
        <v>0</v>
      </c>
      <c r="I900" s="255">
        <f>+G900+H900</f>
        <v>47224915</v>
      </c>
      <c r="J900" s="234" t="s">
        <v>20</v>
      </c>
      <c r="K900" s="253">
        <v>44253</v>
      </c>
      <c r="L900" s="96" t="s">
        <v>12</v>
      </c>
      <c r="M900" s="127" t="s">
        <v>455</v>
      </c>
      <c r="N900" s="96" t="s">
        <v>11</v>
      </c>
      <c r="O900" s="227" t="s">
        <v>2700</v>
      </c>
      <c r="P900" s="171"/>
      <c r="Q900" s="171"/>
      <c r="R900" s="171"/>
      <c r="S900" s="171"/>
      <c r="T900" s="171"/>
      <c r="U900" s="171"/>
      <c r="V900" s="171"/>
      <c r="W900" s="171"/>
      <c r="X900" s="171"/>
    </row>
    <row r="901" spans="2:24" ht="39.6" x14ac:dyDescent="0.3">
      <c r="B901" s="96">
        <f t="shared" si="13"/>
        <v>895</v>
      </c>
      <c r="C901" s="227" t="s">
        <v>2698</v>
      </c>
      <c r="D901" s="96" t="s">
        <v>125</v>
      </c>
      <c r="E901" s="258" t="s">
        <v>126</v>
      </c>
      <c r="F901" s="275" t="s">
        <v>127</v>
      </c>
      <c r="G901" s="255">
        <v>27789865</v>
      </c>
      <c r="H901" s="255">
        <v>33347838</v>
      </c>
      <c r="I901" s="255">
        <f>+G901+H901</f>
        <v>61137703</v>
      </c>
      <c r="J901" s="234" t="s">
        <v>20</v>
      </c>
      <c r="K901" s="253">
        <v>44561</v>
      </c>
      <c r="L901" s="96" t="s">
        <v>12</v>
      </c>
      <c r="M901" s="127" t="s">
        <v>422</v>
      </c>
      <c r="N901" s="96" t="s">
        <v>11</v>
      </c>
      <c r="O901" s="227" t="s">
        <v>2700</v>
      </c>
      <c r="P901" s="171"/>
      <c r="Q901" s="171"/>
      <c r="R901" s="171"/>
      <c r="S901" s="171"/>
      <c r="T901" s="171"/>
      <c r="U901" s="171"/>
      <c r="V901" s="171"/>
      <c r="W901" s="171"/>
      <c r="X901" s="171"/>
    </row>
    <row r="902" spans="2:24" ht="39.6" x14ac:dyDescent="0.3">
      <c r="B902" s="96">
        <f t="shared" si="13"/>
        <v>896</v>
      </c>
      <c r="C902" s="227" t="s">
        <v>2698</v>
      </c>
      <c r="D902" s="96" t="s">
        <v>155</v>
      </c>
      <c r="E902" s="258" t="s">
        <v>156</v>
      </c>
      <c r="F902" s="275" t="s">
        <v>157</v>
      </c>
      <c r="G902" s="255">
        <v>27789865</v>
      </c>
      <c r="H902" s="255">
        <v>33347838</v>
      </c>
      <c r="I902" s="255">
        <f>+G902+H902</f>
        <v>61137703</v>
      </c>
      <c r="J902" s="234" t="s">
        <v>20</v>
      </c>
      <c r="K902" s="253">
        <v>44561</v>
      </c>
      <c r="L902" s="96" t="s">
        <v>12</v>
      </c>
      <c r="M902" s="127" t="s">
        <v>433</v>
      </c>
      <c r="N902" s="96" t="s">
        <v>11</v>
      </c>
      <c r="O902" s="227" t="s">
        <v>2700</v>
      </c>
      <c r="P902" s="171"/>
      <c r="Q902" s="171"/>
      <c r="R902" s="171"/>
      <c r="S902" s="171"/>
      <c r="T902" s="171"/>
      <c r="U902" s="171"/>
      <c r="V902" s="171"/>
      <c r="W902" s="171"/>
      <c r="X902" s="171"/>
    </row>
    <row r="903" spans="2:24" ht="66" x14ac:dyDescent="0.3">
      <c r="B903" s="96">
        <f t="shared" si="13"/>
        <v>897</v>
      </c>
      <c r="C903" s="227" t="s">
        <v>2698</v>
      </c>
      <c r="D903" s="96" t="s">
        <v>131</v>
      </c>
      <c r="E903" s="258" t="s">
        <v>132</v>
      </c>
      <c r="F903" s="275" t="s">
        <v>133</v>
      </c>
      <c r="G903" s="255">
        <v>27789865</v>
      </c>
      <c r="H903" s="255">
        <v>33347838</v>
      </c>
      <c r="I903" s="255">
        <f>+G903+H903</f>
        <v>61137703</v>
      </c>
      <c r="J903" s="234" t="s">
        <v>20</v>
      </c>
      <c r="K903" s="253">
        <v>44561</v>
      </c>
      <c r="L903" s="96" t="s">
        <v>12</v>
      </c>
      <c r="M903" s="127" t="s">
        <v>424</v>
      </c>
      <c r="N903" s="96" t="s">
        <v>11</v>
      </c>
      <c r="O903" s="227" t="s">
        <v>2700</v>
      </c>
      <c r="P903" s="171"/>
      <c r="Q903" s="171"/>
      <c r="R903" s="171"/>
      <c r="S903" s="171"/>
      <c r="T903" s="171"/>
      <c r="U903" s="171"/>
      <c r="V903" s="171"/>
      <c r="W903" s="171"/>
      <c r="X903" s="171"/>
    </row>
    <row r="904" spans="2:24" ht="52.8" x14ac:dyDescent="0.3">
      <c r="B904" s="96">
        <f t="shared" si="13"/>
        <v>898</v>
      </c>
      <c r="C904" s="227" t="s">
        <v>2698</v>
      </c>
      <c r="D904" s="96" t="s">
        <v>139</v>
      </c>
      <c r="E904" s="258" t="s">
        <v>140</v>
      </c>
      <c r="F904" s="275" t="s">
        <v>138</v>
      </c>
      <c r="G904" s="255">
        <v>10548070</v>
      </c>
      <c r="H904" s="255">
        <v>12657684</v>
      </c>
      <c r="I904" s="255">
        <f>+G904+H904</f>
        <v>23205754</v>
      </c>
      <c r="J904" s="234" t="s">
        <v>20</v>
      </c>
      <c r="K904" s="253">
        <v>44561</v>
      </c>
      <c r="L904" s="96" t="s">
        <v>12</v>
      </c>
      <c r="M904" s="127" t="s">
        <v>427</v>
      </c>
      <c r="N904" s="96" t="s">
        <v>11</v>
      </c>
      <c r="O904" s="227" t="s">
        <v>2700</v>
      </c>
      <c r="P904" s="171"/>
      <c r="Q904" s="171"/>
      <c r="R904" s="171"/>
      <c r="S904" s="171"/>
      <c r="T904" s="171"/>
      <c r="U904" s="171"/>
      <c r="V904" s="171"/>
      <c r="W904" s="171"/>
      <c r="X904" s="171"/>
    </row>
    <row r="905" spans="2:24" ht="52.8" x14ac:dyDescent="0.3">
      <c r="B905" s="96">
        <f t="shared" ref="B905:B968" si="14">+B904+1</f>
        <v>899</v>
      </c>
      <c r="C905" s="227" t="s">
        <v>2698</v>
      </c>
      <c r="D905" s="96" t="s">
        <v>136</v>
      </c>
      <c r="E905" s="258" t="s">
        <v>137</v>
      </c>
      <c r="F905" s="275" t="s">
        <v>138</v>
      </c>
      <c r="G905" s="255">
        <v>13406395</v>
      </c>
      <c r="H905" s="255">
        <v>16087674</v>
      </c>
      <c r="I905" s="255">
        <f>+G905+H905</f>
        <v>29494069</v>
      </c>
      <c r="J905" s="234" t="s">
        <v>20</v>
      </c>
      <c r="K905" s="253">
        <v>44561</v>
      </c>
      <c r="L905" s="96" t="s">
        <v>12</v>
      </c>
      <c r="M905" s="127" t="s">
        <v>426</v>
      </c>
      <c r="N905" s="96" t="s">
        <v>11</v>
      </c>
      <c r="O905" s="227" t="s">
        <v>2700</v>
      </c>
      <c r="P905" s="171"/>
      <c r="Q905" s="171"/>
      <c r="R905" s="171"/>
      <c r="S905" s="171"/>
      <c r="T905" s="171"/>
      <c r="U905" s="171"/>
      <c r="V905" s="171"/>
      <c r="W905" s="171"/>
      <c r="X905" s="171"/>
    </row>
    <row r="906" spans="2:24" ht="39.6" x14ac:dyDescent="0.3">
      <c r="B906" s="96">
        <f t="shared" si="14"/>
        <v>900</v>
      </c>
      <c r="C906" s="227" t="s">
        <v>2698</v>
      </c>
      <c r="D906" s="96" t="s">
        <v>181</v>
      </c>
      <c r="E906" s="258" t="s">
        <v>182</v>
      </c>
      <c r="F906" s="275" t="s">
        <v>183</v>
      </c>
      <c r="G906" s="255">
        <v>16908945</v>
      </c>
      <c r="H906" s="255">
        <v>20290734.5</v>
      </c>
      <c r="I906" s="255">
        <f>+G906+H906</f>
        <v>37199679.5</v>
      </c>
      <c r="J906" s="234" t="s">
        <v>20</v>
      </c>
      <c r="K906" s="253">
        <v>44561</v>
      </c>
      <c r="L906" s="96" t="s">
        <v>12</v>
      </c>
      <c r="M906" s="127" t="s">
        <v>442</v>
      </c>
      <c r="N906" s="96" t="s">
        <v>11</v>
      </c>
      <c r="O906" s="227" t="s">
        <v>2700</v>
      </c>
      <c r="P906" s="171"/>
      <c r="Q906" s="171"/>
      <c r="R906" s="171"/>
      <c r="S906" s="171"/>
      <c r="T906" s="171"/>
      <c r="U906" s="171"/>
      <c r="V906" s="171"/>
      <c r="W906" s="171"/>
      <c r="X906" s="171"/>
    </row>
    <row r="907" spans="2:24" ht="66" x14ac:dyDescent="0.3">
      <c r="B907" s="96">
        <f t="shared" si="14"/>
        <v>901</v>
      </c>
      <c r="C907" s="227" t="s">
        <v>2698</v>
      </c>
      <c r="D907" s="96" t="s">
        <v>141</v>
      </c>
      <c r="E907" s="258" t="s">
        <v>142</v>
      </c>
      <c r="F907" s="275" t="s">
        <v>143</v>
      </c>
      <c r="G907" s="255">
        <v>27789865</v>
      </c>
      <c r="H907" s="255">
        <v>0</v>
      </c>
      <c r="I907" s="255">
        <f>+G907+H907</f>
        <v>27789865</v>
      </c>
      <c r="J907" s="234" t="s">
        <v>20</v>
      </c>
      <c r="K907" s="253">
        <v>44330</v>
      </c>
      <c r="L907" s="96" t="s">
        <v>12</v>
      </c>
      <c r="M907" s="127" t="s">
        <v>428</v>
      </c>
      <c r="N907" s="96" t="s">
        <v>11</v>
      </c>
      <c r="O907" s="227" t="s">
        <v>2700</v>
      </c>
      <c r="P907" s="171"/>
      <c r="Q907" s="171"/>
      <c r="R907" s="171"/>
      <c r="S907" s="171"/>
      <c r="T907" s="171"/>
      <c r="U907" s="171"/>
      <c r="V907" s="171"/>
      <c r="W907" s="171"/>
      <c r="X907" s="171"/>
    </row>
    <row r="908" spans="2:24" ht="52.8" x14ac:dyDescent="0.3">
      <c r="B908" s="96">
        <f t="shared" si="14"/>
        <v>902</v>
      </c>
      <c r="C908" s="227" t="s">
        <v>2698</v>
      </c>
      <c r="D908" s="96" t="s">
        <v>240</v>
      </c>
      <c r="E908" s="258" t="s">
        <v>241</v>
      </c>
      <c r="F908" s="275" t="s">
        <v>242</v>
      </c>
      <c r="G908" s="255">
        <v>14300595</v>
      </c>
      <c r="H908" s="255">
        <v>15730655</v>
      </c>
      <c r="I908" s="255">
        <f>+G908+H908</f>
        <v>30031250</v>
      </c>
      <c r="J908" s="234" t="s">
        <v>20</v>
      </c>
      <c r="K908" s="253">
        <v>44545</v>
      </c>
      <c r="L908" s="96" t="s">
        <v>12</v>
      </c>
      <c r="M908" s="127" t="s">
        <v>462</v>
      </c>
      <c r="N908" s="96" t="s">
        <v>11</v>
      </c>
      <c r="O908" s="227" t="s">
        <v>2700</v>
      </c>
      <c r="P908" s="171"/>
      <c r="Q908" s="171"/>
      <c r="R908" s="171"/>
      <c r="S908" s="171"/>
      <c r="T908" s="171"/>
      <c r="U908" s="171"/>
      <c r="V908" s="171"/>
      <c r="W908" s="171"/>
      <c r="X908" s="171"/>
    </row>
    <row r="909" spans="2:24" ht="39.6" x14ac:dyDescent="0.3">
      <c r="B909" s="96">
        <f t="shared" si="14"/>
        <v>903</v>
      </c>
      <c r="C909" s="227" t="s">
        <v>2698</v>
      </c>
      <c r="D909" s="96" t="s">
        <v>237</v>
      </c>
      <c r="E909" s="258" t="s">
        <v>238</v>
      </c>
      <c r="F909" s="275" t="s">
        <v>239</v>
      </c>
      <c r="G909" s="255">
        <v>19524690</v>
      </c>
      <c r="H909" s="255">
        <v>21477159</v>
      </c>
      <c r="I909" s="255">
        <f>+G909+H909</f>
        <v>41001849</v>
      </c>
      <c r="J909" s="234" t="s">
        <v>20</v>
      </c>
      <c r="K909" s="253">
        <v>44545</v>
      </c>
      <c r="L909" s="96" t="s">
        <v>12</v>
      </c>
      <c r="M909" s="127" t="s">
        <v>461</v>
      </c>
      <c r="N909" s="96" t="s">
        <v>11</v>
      </c>
      <c r="O909" s="227" t="s">
        <v>2700</v>
      </c>
      <c r="P909" s="171"/>
      <c r="Q909" s="171"/>
      <c r="R909" s="171"/>
      <c r="S909" s="171"/>
      <c r="T909" s="171"/>
      <c r="U909" s="171"/>
      <c r="V909" s="171"/>
      <c r="W909" s="171"/>
      <c r="X909" s="171"/>
    </row>
    <row r="910" spans="2:24" ht="66" x14ac:dyDescent="0.3">
      <c r="B910" s="96">
        <f t="shared" si="14"/>
        <v>904</v>
      </c>
      <c r="C910" s="227" t="s">
        <v>2698</v>
      </c>
      <c r="D910" s="96" t="s">
        <v>228</v>
      </c>
      <c r="E910" s="258" t="s">
        <v>229</v>
      </c>
      <c r="F910" s="275" t="s">
        <v>230</v>
      </c>
      <c r="G910" s="255">
        <v>19524690</v>
      </c>
      <c r="H910" s="255">
        <v>21477159</v>
      </c>
      <c r="I910" s="255">
        <f>+G910+H910</f>
        <v>41001849</v>
      </c>
      <c r="J910" s="234" t="s">
        <v>20</v>
      </c>
      <c r="K910" s="253">
        <v>44545</v>
      </c>
      <c r="L910" s="96" t="s">
        <v>12</v>
      </c>
      <c r="M910" s="127" t="s">
        <v>458</v>
      </c>
      <c r="N910" s="96" t="s">
        <v>11</v>
      </c>
      <c r="O910" s="227" t="s">
        <v>2700</v>
      </c>
      <c r="P910" s="171"/>
      <c r="Q910" s="171"/>
      <c r="R910" s="171"/>
      <c r="S910" s="171"/>
      <c r="T910" s="171"/>
      <c r="U910" s="171"/>
      <c r="V910" s="171"/>
      <c r="W910" s="171"/>
      <c r="X910" s="171"/>
    </row>
    <row r="911" spans="2:24" ht="39.6" x14ac:dyDescent="0.3">
      <c r="B911" s="96">
        <f t="shared" si="14"/>
        <v>905</v>
      </c>
      <c r="C911" s="227" t="s">
        <v>2698</v>
      </c>
      <c r="D911" s="96" t="s">
        <v>225</v>
      </c>
      <c r="E911" s="258" t="s">
        <v>226</v>
      </c>
      <c r="F911" s="275" t="s">
        <v>227</v>
      </c>
      <c r="G911" s="255">
        <v>15855110</v>
      </c>
      <c r="H911" s="255">
        <v>19026132</v>
      </c>
      <c r="I911" s="255">
        <f>+G911+H911</f>
        <v>34881242</v>
      </c>
      <c r="J911" s="234" t="s">
        <v>20</v>
      </c>
      <c r="K911" s="253">
        <v>44561</v>
      </c>
      <c r="L911" s="96" t="s">
        <v>12</v>
      </c>
      <c r="M911" s="127" t="s">
        <v>457</v>
      </c>
      <c r="N911" s="96" t="s">
        <v>11</v>
      </c>
      <c r="O911" s="227" t="s">
        <v>2700</v>
      </c>
      <c r="P911" s="171"/>
      <c r="Q911" s="171"/>
      <c r="R911" s="171"/>
      <c r="S911" s="171"/>
      <c r="T911" s="171"/>
      <c r="U911" s="171"/>
      <c r="V911" s="171"/>
      <c r="W911" s="171"/>
      <c r="X911" s="171"/>
    </row>
    <row r="912" spans="2:24" ht="52.8" x14ac:dyDescent="0.3">
      <c r="B912" s="96">
        <f t="shared" si="14"/>
        <v>906</v>
      </c>
      <c r="C912" s="227" t="s">
        <v>2698</v>
      </c>
      <c r="D912" s="96" t="s">
        <v>234</v>
      </c>
      <c r="E912" s="258" t="s">
        <v>235</v>
      </c>
      <c r="F912" s="275" t="s">
        <v>236</v>
      </c>
      <c r="G912" s="255">
        <v>27789865</v>
      </c>
      <c r="H912" s="255">
        <v>30568852</v>
      </c>
      <c r="I912" s="255">
        <f>+G912+H912</f>
        <v>58358717</v>
      </c>
      <c r="J912" s="234" t="s">
        <v>20</v>
      </c>
      <c r="K912" s="253">
        <v>44545</v>
      </c>
      <c r="L912" s="96" t="s">
        <v>12</v>
      </c>
      <c r="M912" s="127" t="s">
        <v>460</v>
      </c>
      <c r="N912" s="96" t="s">
        <v>11</v>
      </c>
      <c r="O912" s="227" t="s">
        <v>2700</v>
      </c>
      <c r="P912" s="171"/>
      <c r="Q912" s="171"/>
      <c r="R912" s="171"/>
      <c r="S912" s="171"/>
      <c r="T912" s="171"/>
      <c r="U912" s="171"/>
      <c r="V912" s="171"/>
      <c r="W912" s="171"/>
      <c r="X912" s="171"/>
    </row>
    <row r="913" spans="2:24" ht="39.6" x14ac:dyDescent="0.3">
      <c r="B913" s="96">
        <f t="shared" si="14"/>
        <v>907</v>
      </c>
      <c r="C913" s="227" t="s">
        <v>2698</v>
      </c>
      <c r="D913" s="96" t="s">
        <v>107</v>
      </c>
      <c r="E913" s="258" t="s">
        <v>108</v>
      </c>
      <c r="F913" s="275" t="s">
        <v>109</v>
      </c>
      <c r="G913" s="255">
        <v>14747035</v>
      </c>
      <c r="H913" s="255">
        <v>16087674</v>
      </c>
      <c r="I913" s="255">
        <f>+G913+H913</f>
        <v>30834709</v>
      </c>
      <c r="J913" s="234" t="s">
        <v>20</v>
      </c>
      <c r="K913" s="253">
        <v>44561</v>
      </c>
      <c r="L913" s="96" t="s">
        <v>12</v>
      </c>
      <c r="M913" s="127" t="s">
        <v>416</v>
      </c>
      <c r="N913" s="96" t="s">
        <v>11</v>
      </c>
      <c r="O913" s="227" t="s">
        <v>2700</v>
      </c>
      <c r="P913" s="171"/>
      <c r="Q913" s="171"/>
      <c r="R913" s="171"/>
      <c r="S913" s="171"/>
      <c r="T913" s="171"/>
      <c r="U913" s="171"/>
      <c r="V913" s="171"/>
      <c r="W913" s="171"/>
      <c r="X913" s="171"/>
    </row>
    <row r="914" spans="2:24" ht="52.8" x14ac:dyDescent="0.3">
      <c r="B914" s="96">
        <f t="shared" si="14"/>
        <v>908</v>
      </c>
      <c r="C914" s="227" t="s">
        <v>2698</v>
      </c>
      <c r="D914" s="96" t="s">
        <v>104</v>
      </c>
      <c r="E914" s="258" t="s">
        <v>105</v>
      </c>
      <c r="F914" s="275" t="s">
        <v>106</v>
      </c>
      <c r="G914" s="255">
        <v>30568852</v>
      </c>
      <c r="H914" s="255">
        <v>33347838</v>
      </c>
      <c r="I914" s="255">
        <f>+G914+H914</f>
        <v>63916690</v>
      </c>
      <c r="J914" s="234" t="s">
        <v>20</v>
      </c>
      <c r="K914" s="253">
        <v>44561</v>
      </c>
      <c r="L914" s="96" t="s">
        <v>12</v>
      </c>
      <c r="M914" s="127" t="s">
        <v>415</v>
      </c>
      <c r="N914" s="96" t="s">
        <v>11</v>
      </c>
      <c r="O914" s="227" t="s">
        <v>2700</v>
      </c>
      <c r="P914" s="171"/>
      <c r="Q914" s="171"/>
      <c r="R914" s="171"/>
      <c r="S914" s="171"/>
      <c r="T914" s="171"/>
      <c r="U914" s="171"/>
      <c r="V914" s="171"/>
      <c r="W914" s="171"/>
      <c r="X914" s="171"/>
    </row>
    <row r="915" spans="2:24" ht="39.6" x14ac:dyDescent="0.3">
      <c r="B915" s="96">
        <f t="shared" si="14"/>
        <v>909</v>
      </c>
      <c r="C915" s="227" t="s">
        <v>2698</v>
      </c>
      <c r="D915" s="96" t="s">
        <v>101</v>
      </c>
      <c r="E915" s="258" t="s">
        <v>102</v>
      </c>
      <c r="F915" s="275" t="s">
        <v>103</v>
      </c>
      <c r="G915" s="255">
        <v>11602877</v>
      </c>
      <c r="H915" s="255">
        <v>12657684</v>
      </c>
      <c r="I915" s="255">
        <f>+G915+H915</f>
        <v>24260561</v>
      </c>
      <c r="J915" s="234" t="s">
        <v>20</v>
      </c>
      <c r="K915" s="253">
        <v>44561</v>
      </c>
      <c r="L915" s="96" t="s">
        <v>12</v>
      </c>
      <c r="M915" s="127" t="s">
        <v>414</v>
      </c>
      <c r="N915" s="96" t="s">
        <v>11</v>
      </c>
      <c r="O915" s="227" t="s">
        <v>2700</v>
      </c>
      <c r="P915" s="171"/>
      <c r="Q915" s="171"/>
      <c r="R915" s="171"/>
      <c r="S915" s="171"/>
      <c r="T915" s="171"/>
      <c r="U915" s="171"/>
      <c r="V915" s="171"/>
      <c r="W915" s="171"/>
      <c r="X915" s="171"/>
    </row>
    <row r="916" spans="2:24" ht="39.6" x14ac:dyDescent="0.3">
      <c r="B916" s="96">
        <f t="shared" si="14"/>
        <v>910</v>
      </c>
      <c r="C916" s="227" t="s">
        <v>2698</v>
      </c>
      <c r="D916" s="96" t="s">
        <v>99</v>
      </c>
      <c r="E916" s="258" t="s">
        <v>100</v>
      </c>
      <c r="F916" s="275" t="s">
        <v>95</v>
      </c>
      <c r="G916" s="255">
        <v>18599839</v>
      </c>
      <c r="H916" s="255">
        <v>20290734</v>
      </c>
      <c r="I916" s="255">
        <f>+G916+H916</f>
        <v>38890573</v>
      </c>
      <c r="J916" s="234" t="s">
        <v>20</v>
      </c>
      <c r="K916" s="253">
        <v>44561</v>
      </c>
      <c r="L916" s="96" t="s">
        <v>12</v>
      </c>
      <c r="M916" s="127" t="s">
        <v>413</v>
      </c>
      <c r="N916" s="96" t="s">
        <v>11</v>
      </c>
      <c r="O916" s="227" t="s">
        <v>2700</v>
      </c>
      <c r="P916" s="171"/>
      <c r="Q916" s="171"/>
      <c r="R916" s="171"/>
      <c r="S916" s="171"/>
      <c r="T916" s="171"/>
      <c r="U916" s="171"/>
      <c r="V916" s="171"/>
      <c r="W916" s="171"/>
      <c r="X916" s="171"/>
    </row>
    <row r="917" spans="2:24" ht="39.6" x14ac:dyDescent="0.3">
      <c r="B917" s="96">
        <f t="shared" si="14"/>
        <v>911</v>
      </c>
      <c r="C917" s="227" t="s">
        <v>2698</v>
      </c>
      <c r="D917" s="96" t="s">
        <v>96</v>
      </c>
      <c r="E917" s="258" t="s">
        <v>97</v>
      </c>
      <c r="F917" s="275" t="s">
        <v>98</v>
      </c>
      <c r="G917" s="255">
        <v>14747035</v>
      </c>
      <c r="H917" s="255">
        <v>16087674</v>
      </c>
      <c r="I917" s="255">
        <f>+G917+H917</f>
        <v>30834709</v>
      </c>
      <c r="J917" s="234" t="s">
        <v>20</v>
      </c>
      <c r="K917" s="253">
        <v>44561</v>
      </c>
      <c r="L917" s="96" t="s">
        <v>12</v>
      </c>
      <c r="M917" s="127" t="s">
        <v>412</v>
      </c>
      <c r="N917" s="96" t="s">
        <v>11</v>
      </c>
      <c r="O917" s="227" t="s">
        <v>2700</v>
      </c>
      <c r="P917" s="171"/>
      <c r="Q917" s="171"/>
      <c r="R917" s="171"/>
      <c r="S917" s="171"/>
      <c r="T917" s="171"/>
      <c r="U917" s="171"/>
      <c r="V917" s="171"/>
      <c r="W917" s="171"/>
      <c r="X917" s="171"/>
    </row>
    <row r="918" spans="2:24" ht="39.6" x14ac:dyDescent="0.3">
      <c r="B918" s="96">
        <f t="shared" si="14"/>
        <v>912</v>
      </c>
      <c r="C918" s="227" t="s">
        <v>2698</v>
      </c>
      <c r="D918" s="96" t="s">
        <v>93</v>
      </c>
      <c r="E918" s="258" t="s">
        <v>94</v>
      </c>
      <c r="F918" s="275" t="s">
        <v>95</v>
      </c>
      <c r="G918" s="255">
        <v>23946175</v>
      </c>
      <c r="H918" s="255">
        <v>0</v>
      </c>
      <c r="I918" s="255">
        <f>+G918+H918</f>
        <v>23946175</v>
      </c>
      <c r="J918" s="234" t="s">
        <v>20</v>
      </c>
      <c r="K918" s="253">
        <v>44264</v>
      </c>
      <c r="L918" s="96" t="s">
        <v>12</v>
      </c>
      <c r="M918" s="127" t="s">
        <v>411</v>
      </c>
      <c r="N918" s="96" t="s">
        <v>11</v>
      </c>
      <c r="O918" s="227" t="s">
        <v>2700</v>
      </c>
      <c r="P918" s="171"/>
      <c r="Q918" s="171"/>
      <c r="R918" s="171"/>
      <c r="S918" s="171"/>
      <c r="T918" s="171"/>
      <c r="U918" s="171"/>
      <c r="V918" s="171"/>
      <c r="W918" s="171"/>
      <c r="X918" s="171"/>
    </row>
    <row r="919" spans="2:24" ht="39.6" x14ac:dyDescent="0.3">
      <c r="B919" s="96">
        <f t="shared" si="14"/>
        <v>913</v>
      </c>
      <c r="C919" s="227" t="s">
        <v>2698</v>
      </c>
      <c r="D919" s="96" t="s">
        <v>90</v>
      </c>
      <c r="E919" s="258" t="s">
        <v>91</v>
      </c>
      <c r="F919" s="275" t="s">
        <v>92</v>
      </c>
      <c r="G919" s="255">
        <v>14747034</v>
      </c>
      <c r="H919" s="255">
        <v>16087674</v>
      </c>
      <c r="I919" s="255">
        <f>+G919+H919</f>
        <v>30834708</v>
      </c>
      <c r="J919" s="234" t="s">
        <v>20</v>
      </c>
      <c r="K919" s="253">
        <v>44561</v>
      </c>
      <c r="L919" s="96" t="s">
        <v>12</v>
      </c>
      <c r="M919" s="127" t="s">
        <v>410</v>
      </c>
      <c r="N919" s="96" t="s">
        <v>11</v>
      </c>
      <c r="O919" s="227" t="s">
        <v>2700</v>
      </c>
      <c r="P919" s="171"/>
      <c r="Q919" s="171"/>
      <c r="R919" s="171"/>
      <c r="S919" s="171"/>
      <c r="T919" s="171"/>
      <c r="U919" s="171"/>
      <c r="V919" s="171"/>
      <c r="W919" s="171"/>
      <c r="X919" s="171"/>
    </row>
    <row r="920" spans="2:24" ht="39.6" x14ac:dyDescent="0.3">
      <c r="B920" s="96">
        <f t="shared" si="14"/>
        <v>914</v>
      </c>
      <c r="C920" s="227" t="s">
        <v>2698</v>
      </c>
      <c r="D920" s="96" t="s">
        <v>184</v>
      </c>
      <c r="E920" s="258" t="s">
        <v>185</v>
      </c>
      <c r="F920" s="275" t="s">
        <v>186</v>
      </c>
      <c r="G920" s="255">
        <v>23941115</v>
      </c>
      <c r="H920" s="255">
        <v>28729338.5</v>
      </c>
      <c r="I920" s="255">
        <f>+G920+H920</f>
        <v>52670453.5</v>
      </c>
      <c r="J920" s="234" t="s">
        <v>20</v>
      </c>
      <c r="K920" s="253">
        <v>44561</v>
      </c>
      <c r="L920" s="96" t="s">
        <v>12</v>
      </c>
      <c r="M920" s="127" t="s">
        <v>443</v>
      </c>
      <c r="N920" s="96" t="s">
        <v>11</v>
      </c>
      <c r="O920" s="227" t="s">
        <v>2700</v>
      </c>
      <c r="P920" s="171"/>
      <c r="Q920" s="171"/>
      <c r="R920" s="171"/>
      <c r="S920" s="171"/>
      <c r="T920" s="171"/>
      <c r="U920" s="171"/>
      <c r="V920" s="171"/>
      <c r="W920" s="171"/>
      <c r="X920" s="171"/>
    </row>
    <row r="921" spans="2:24" ht="52.8" x14ac:dyDescent="0.3">
      <c r="B921" s="96">
        <f t="shared" si="14"/>
        <v>915</v>
      </c>
      <c r="C921" s="227" t="s">
        <v>2698</v>
      </c>
      <c r="D921" s="96" t="s">
        <v>199</v>
      </c>
      <c r="E921" s="258" t="s">
        <v>200</v>
      </c>
      <c r="F921" s="275" t="s">
        <v>192</v>
      </c>
      <c r="G921" s="255">
        <v>16908945</v>
      </c>
      <c r="H921" s="255">
        <v>20290734.5</v>
      </c>
      <c r="I921" s="255">
        <f>+G921+H921</f>
        <v>37199679.5</v>
      </c>
      <c r="J921" s="234" t="s">
        <v>20</v>
      </c>
      <c r="K921" s="253">
        <v>44561</v>
      </c>
      <c r="L921" s="96" t="s">
        <v>12</v>
      </c>
      <c r="M921" s="127" t="s">
        <v>448</v>
      </c>
      <c r="N921" s="96" t="s">
        <v>11</v>
      </c>
      <c r="O921" s="227" t="s">
        <v>2700</v>
      </c>
      <c r="P921" s="171"/>
      <c r="Q921" s="171"/>
      <c r="R921" s="171"/>
      <c r="S921" s="171"/>
      <c r="T921" s="171"/>
      <c r="U921" s="171"/>
      <c r="V921" s="171"/>
      <c r="W921" s="171"/>
      <c r="X921" s="171"/>
    </row>
    <row r="922" spans="2:24" ht="52.8" x14ac:dyDescent="0.3">
      <c r="B922" s="96">
        <f t="shared" si="14"/>
        <v>916</v>
      </c>
      <c r="C922" s="227" t="s">
        <v>2698</v>
      </c>
      <c r="D922" s="96" t="s">
        <v>196</v>
      </c>
      <c r="E922" s="258" t="s">
        <v>197</v>
      </c>
      <c r="F922" s="275" t="s">
        <v>198</v>
      </c>
      <c r="G922" s="255">
        <v>27789865</v>
      </c>
      <c r="H922" s="255">
        <v>33347838.5</v>
      </c>
      <c r="I922" s="255">
        <f>+G922+H922</f>
        <v>61137703.5</v>
      </c>
      <c r="J922" s="234" t="s">
        <v>20</v>
      </c>
      <c r="K922" s="253">
        <v>44561</v>
      </c>
      <c r="L922" s="96" t="s">
        <v>12</v>
      </c>
      <c r="M922" s="127" t="s">
        <v>447</v>
      </c>
      <c r="N922" s="96" t="s">
        <v>11</v>
      </c>
      <c r="O922" s="227" t="s">
        <v>2700</v>
      </c>
      <c r="P922" s="171"/>
      <c r="Q922" s="171"/>
      <c r="R922" s="171"/>
      <c r="S922" s="171"/>
      <c r="T922" s="171"/>
      <c r="U922" s="171"/>
      <c r="V922" s="171"/>
      <c r="W922" s="171"/>
      <c r="X922" s="171"/>
    </row>
    <row r="923" spans="2:24" ht="52.8" x14ac:dyDescent="0.3">
      <c r="B923" s="96">
        <f t="shared" si="14"/>
        <v>917</v>
      </c>
      <c r="C923" s="227" t="s">
        <v>2698</v>
      </c>
      <c r="D923" s="96" t="s">
        <v>190</v>
      </c>
      <c r="E923" s="258" t="s">
        <v>191</v>
      </c>
      <c r="F923" s="275" t="s">
        <v>192</v>
      </c>
      <c r="G923" s="255">
        <v>16908945</v>
      </c>
      <c r="H923" s="255">
        <v>20290734.5</v>
      </c>
      <c r="I923" s="255">
        <f>+G923+H923</f>
        <v>37199679.5</v>
      </c>
      <c r="J923" s="234" t="s">
        <v>20</v>
      </c>
      <c r="K923" s="253">
        <v>44561</v>
      </c>
      <c r="L923" s="96" t="s">
        <v>12</v>
      </c>
      <c r="M923" s="127" t="s">
        <v>445</v>
      </c>
      <c r="N923" s="96" t="s">
        <v>11</v>
      </c>
      <c r="O923" s="227" t="s">
        <v>2700</v>
      </c>
      <c r="P923" s="171"/>
      <c r="Q923" s="171"/>
      <c r="R923" s="171"/>
      <c r="S923" s="171"/>
      <c r="T923" s="171"/>
      <c r="U923" s="171"/>
      <c r="V923" s="171"/>
      <c r="W923" s="171"/>
      <c r="X923" s="171"/>
    </row>
    <row r="924" spans="2:24" ht="52.8" x14ac:dyDescent="0.3">
      <c r="B924" s="96">
        <f t="shared" si="14"/>
        <v>918</v>
      </c>
      <c r="C924" s="227" t="s">
        <v>2698</v>
      </c>
      <c r="D924" s="96" t="s">
        <v>187</v>
      </c>
      <c r="E924" s="258" t="s">
        <v>188</v>
      </c>
      <c r="F924" s="275" t="s">
        <v>189</v>
      </c>
      <c r="G924" s="255">
        <v>27789865</v>
      </c>
      <c r="H924" s="255">
        <v>33347838</v>
      </c>
      <c r="I924" s="255">
        <f>+G924+H924</f>
        <v>61137703</v>
      </c>
      <c r="J924" s="234" t="s">
        <v>20</v>
      </c>
      <c r="K924" s="253">
        <v>44561</v>
      </c>
      <c r="L924" s="96" t="s">
        <v>12</v>
      </c>
      <c r="M924" s="127" t="s">
        <v>444</v>
      </c>
      <c r="N924" s="96" t="s">
        <v>11</v>
      </c>
      <c r="O924" s="227" t="s">
        <v>2700</v>
      </c>
      <c r="P924" s="171"/>
      <c r="Q924" s="171"/>
      <c r="R924" s="171"/>
      <c r="S924" s="171"/>
      <c r="T924" s="171"/>
      <c r="U924" s="171"/>
      <c r="V924" s="171"/>
      <c r="W924" s="171"/>
      <c r="X924" s="171"/>
    </row>
    <row r="925" spans="2:24" ht="39.6" x14ac:dyDescent="0.3">
      <c r="B925" s="96">
        <f t="shared" si="14"/>
        <v>919</v>
      </c>
      <c r="C925" s="227" t="s">
        <v>2698</v>
      </c>
      <c r="D925" s="96" t="s">
        <v>204</v>
      </c>
      <c r="E925" s="258" t="s">
        <v>205</v>
      </c>
      <c r="F925" s="275" t="s">
        <v>206</v>
      </c>
      <c r="G925" s="255">
        <v>23941115</v>
      </c>
      <c r="H925" s="255">
        <v>26335227</v>
      </c>
      <c r="I925" s="255">
        <f>+G925+H925</f>
        <v>50276342</v>
      </c>
      <c r="J925" s="234" t="s">
        <v>20</v>
      </c>
      <c r="K925" s="253">
        <v>44545</v>
      </c>
      <c r="L925" s="96" t="s">
        <v>12</v>
      </c>
      <c r="M925" s="127" t="s">
        <v>450</v>
      </c>
      <c r="N925" s="96" t="s">
        <v>11</v>
      </c>
      <c r="O925" s="227" t="s">
        <v>2700</v>
      </c>
      <c r="P925" s="171"/>
      <c r="Q925" s="171"/>
      <c r="R925" s="171"/>
      <c r="S925" s="171"/>
      <c r="T925" s="171"/>
      <c r="U925" s="171"/>
      <c r="V925" s="171"/>
      <c r="W925" s="171"/>
      <c r="X925" s="171"/>
    </row>
    <row r="926" spans="2:24" ht="39.6" x14ac:dyDescent="0.3">
      <c r="B926" s="96">
        <f t="shared" si="14"/>
        <v>920</v>
      </c>
      <c r="C926" s="227" t="s">
        <v>2698</v>
      </c>
      <c r="D926" s="96" t="s">
        <v>175</v>
      </c>
      <c r="E926" s="258" t="s">
        <v>176</v>
      </c>
      <c r="F926" s="275" t="s">
        <v>177</v>
      </c>
      <c r="G926" s="255">
        <v>23941115</v>
      </c>
      <c r="H926" s="255">
        <v>0</v>
      </c>
      <c r="I926" s="255">
        <f>+G926+H926</f>
        <v>23941115</v>
      </c>
      <c r="J926" s="234" t="s">
        <v>20</v>
      </c>
      <c r="K926" s="253">
        <v>44377</v>
      </c>
      <c r="L926" s="96" t="s">
        <v>12</v>
      </c>
      <c r="M926" s="127" t="s">
        <v>440</v>
      </c>
      <c r="N926" s="96" t="s">
        <v>11</v>
      </c>
      <c r="O926" s="227" t="s">
        <v>2700</v>
      </c>
      <c r="P926" s="171"/>
      <c r="Q926" s="171"/>
      <c r="R926" s="171"/>
      <c r="S926" s="171"/>
      <c r="T926" s="171"/>
      <c r="U926" s="171"/>
      <c r="V926" s="171"/>
      <c r="W926" s="171"/>
      <c r="X926" s="171"/>
    </row>
    <row r="927" spans="2:24" ht="39.6" x14ac:dyDescent="0.3">
      <c r="B927" s="96">
        <f t="shared" si="14"/>
        <v>921</v>
      </c>
      <c r="C927" s="227" t="s">
        <v>2698</v>
      </c>
      <c r="D927" s="96" t="s">
        <v>261</v>
      </c>
      <c r="E927" s="258" t="s">
        <v>262</v>
      </c>
      <c r="F927" s="275" t="s">
        <v>263</v>
      </c>
      <c r="G927" s="255">
        <v>13406395</v>
      </c>
      <c r="H927" s="255">
        <v>16087674</v>
      </c>
      <c r="I927" s="255">
        <f>+G927+H927</f>
        <v>29494069</v>
      </c>
      <c r="J927" s="234" t="s">
        <v>20</v>
      </c>
      <c r="K927" s="253">
        <v>44561</v>
      </c>
      <c r="L927" s="96" t="s">
        <v>12</v>
      </c>
      <c r="M927" s="127" t="s">
        <v>469</v>
      </c>
      <c r="N927" s="96" t="s">
        <v>11</v>
      </c>
      <c r="O927" s="227" t="s">
        <v>2700</v>
      </c>
      <c r="P927" s="171"/>
      <c r="Q927" s="171"/>
      <c r="R927" s="171"/>
      <c r="S927" s="171"/>
      <c r="T927" s="171"/>
      <c r="U927" s="171"/>
      <c r="V927" s="171"/>
      <c r="W927" s="171"/>
      <c r="X927" s="171"/>
    </row>
    <row r="928" spans="2:24" ht="39.6" x14ac:dyDescent="0.3">
      <c r="B928" s="96">
        <f t="shared" si="14"/>
        <v>922</v>
      </c>
      <c r="C928" s="227" t="s">
        <v>2698</v>
      </c>
      <c r="D928" s="96" t="s">
        <v>84</v>
      </c>
      <c r="E928" s="258" t="s">
        <v>85</v>
      </c>
      <c r="F928" s="275" t="s">
        <v>86</v>
      </c>
      <c r="G928" s="255">
        <v>15730655</v>
      </c>
      <c r="H928" s="255">
        <v>17160714</v>
      </c>
      <c r="I928" s="255">
        <f>+G928+H928</f>
        <v>32891369</v>
      </c>
      <c r="J928" s="234" t="s">
        <v>20</v>
      </c>
      <c r="K928" s="253">
        <v>44561</v>
      </c>
      <c r="L928" s="96" t="s">
        <v>12</v>
      </c>
      <c r="M928" s="127" t="s">
        <v>408</v>
      </c>
      <c r="N928" s="96" t="s">
        <v>11</v>
      </c>
      <c r="O928" s="227" t="s">
        <v>2700</v>
      </c>
      <c r="P928" s="171"/>
      <c r="Q928" s="171"/>
      <c r="R928" s="171"/>
      <c r="S928" s="171"/>
      <c r="T928" s="171"/>
      <c r="U928" s="171"/>
      <c r="V928" s="171"/>
      <c r="W928" s="171"/>
      <c r="X928" s="171"/>
    </row>
    <row r="929" spans="2:24" ht="39.6" x14ac:dyDescent="0.3">
      <c r="B929" s="96">
        <f t="shared" si="14"/>
        <v>923</v>
      </c>
      <c r="C929" s="227" t="s">
        <v>2698</v>
      </c>
      <c r="D929" s="96" t="s">
        <v>207</v>
      </c>
      <c r="E929" s="258" t="s">
        <v>208</v>
      </c>
      <c r="F929" s="275" t="s">
        <v>209</v>
      </c>
      <c r="G929" s="255">
        <v>27789865</v>
      </c>
      <c r="H929" s="255">
        <v>33347838.5</v>
      </c>
      <c r="I929" s="255">
        <f>+G929+H929</f>
        <v>61137703.5</v>
      </c>
      <c r="J929" s="234" t="s">
        <v>20</v>
      </c>
      <c r="K929" s="253">
        <v>44561</v>
      </c>
      <c r="L929" s="96" t="s">
        <v>12</v>
      </c>
      <c r="M929" s="127" t="s">
        <v>451</v>
      </c>
      <c r="N929" s="96" t="s">
        <v>11</v>
      </c>
      <c r="O929" s="227" t="s">
        <v>2700</v>
      </c>
      <c r="P929" s="171"/>
      <c r="Q929" s="171"/>
      <c r="R929" s="171"/>
      <c r="S929" s="171"/>
      <c r="T929" s="171"/>
      <c r="U929" s="171"/>
      <c r="V929" s="171"/>
      <c r="W929" s="171"/>
      <c r="X929" s="171"/>
    </row>
    <row r="930" spans="2:24" ht="52.8" x14ac:dyDescent="0.3">
      <c r="B930" s="96">
        <f t="shared" si="14"/>
        <v>924</v>
      </c>
      <c r="C930" s="227" t="s">
        <v>2698</v>
      </c>
      <c r="D930" s="96" t="s">
        <v>255</v>
      </c>
      <c r="E930" s="258" t="s">
        <v>256</v>
      </c>
      <c r="F930" s="275" t="s">
        <v>257</v>
      </c>
      <c r="G930" s="255">
        <v>14300595</v>
      </c>
      <c r="H930" s="255">
        <v>15730655</v>
      </c>
      <c r="I930" s="255">
        <f>+G930+H930</f>
        <v>30031250</v>
      </c>
      <c r="J930" s="234" t="s">
        <v>20</v>
      </c>
      <c r="K930" s="253">
        <v>44545</v>
      </c>
      <c r="L930" s="96" t="s">
        <v>12</v>
      </c>
      <c r="M930" s="127" t="s">
        <v>467</v>
      </c>
      <c r="N930" s="96" t="s">
        <v>11</v>
      </c>
      <c r="O930" s="227" t="s">
        <v>2700</v>
      </c>
      <c r="P930" s="171"/>
      <c r="Q930" s="171"/>
      <c r="R930" s="171"/>
      <c r="S930" s="171"/>
      <c r="T930" s="171"/>
      <c r="U930" s="171"/>
      <c r="V930" s="171"/>
      <c r="W930" s="171"/>
      <c r="X930" s="171"/>
    </row>
    <row r="931" spans="2:24" ht="52.8" x14ac:dyDescent="0.3">
      <c r="B931" s="96">
        <f t="shared" si="14"/>
        <v>925</v>
      </c>
      <c r="C931" s="227" t="s">
        <v>2698</v>
      </c>
      <c r="D931" s="96" t="s">
        <v>222</v>
      </c>
      <c r="E931" s="258" t="s">
        <v>223</v>
      </c>
      <c r="F931" s="275" t="s">
        <v>224</v>
      </c>
      <c r="G931" s="255">
        <v>10548070</v>
      </c>
      <c r="H931" s="255">
        <v>11602877</v>
      </c>
      <c r="I931" s="255">
        <f>+G931+H931</f>
        <v>22150947</v>
      </c>
      <c r="J931" s="234" t="s">
        <v>20</v>
      </c>
      <c r="K931" s="253">
        <v>44545</v>
      </c>
      <c r="L931" s="96" t="s">
        <v>12</v>
      </c>
      <c r="M931" s="127" t="s">
        <v>456</v>
      </c>
      <c r="N931" s="96" t="s">
        <v>11</v>
      </c>
      <c r="O931" s="227" t="s">
        <v>2700</v>
      </c>
      <c r="P931" s="171"/>
      <c r="Q931" s="171"/>
      <c r="R931" s="171"/>
      <c r="S931" s="171"/>
      <c r="T931" s="171"/>
      <c r="U931" s="171"/>
      <c r="V931" s="171"/>
      <c r="W931" s="171"/>
      <c r="X931" s="171"/>
    </row>
    <row r="932" spans="2:24" ht="52.8" x14ac:dyDescent="0.3">
      <c r="B932" s="96">
        <f t="shared" si="14"/>
        <v>926</v>
      </c>
      <c r="C932" s="227" t="s">
        <v>2698</v>
      </c>
      <c r="D932" s="96" t="s">
        <v>231</v>
      </c>
      <c r="E932" s="258" t="s">
        <v>232</v>
      </c>
      <c r="F932" s="275" t="s">
        <v>233</v>
      </c>
      <c r="G932" s="255">
        <v>19524690</v>
      </c>
      <c r="H932" s="255">
        <v>21477159</v>
      </c>
      <c r="I932" s="255">
        <f>+G932+H932</f>
        <v>41001849</v>
      </c>
      <c r="J932" s="234" t="s">
        <v>20</v>
      </c>
      <c r="K932" s="253">
        <v>44545</v>
      </c>
      <c r="L932" s="96" t="s">
        <v>12</v>
      </c>
      <c r="M932" s="127" t="s">
        <v>459</v>
      </c>
      <c r="N932" s="96" t="s">
        <v>11</v>
      </c>
      <c r="O932" s="227" t="s">
        <v>2700</v>
      </c>
      <c r="P932" s="171"/>
      <c r="Q932" s="171"/>
      <c r="R932" s="171"/>
      <c r="S932" s="171"/>
      <c r="T932" s="171"/>
      <c r="U932" s="171"/>
      <c r="V932" s="171"/>
      <c r="W932" s="171"/>
      <c r="X932" s="171"/>
    </row>
    <row r="933" spans="2:24" ht="52.8" x14ac:dyDescent="0.3">
      <c r="B933" s="96">
        <f t="shared" si="14"/>
        <v>927</v>
      </c>
      <c r="C933" s="227" t="s">
        <v>2698</v>
      </c>
      <c r="D933" s="96" t="s">
        <v>152</v>
      </c>
      <c r="E933" s="258" t="s">
        <v>153</v>
      </c>
      <c r="F933" s="275" t="s">
        <v>154</v>
      </c>
      <c r="G933" s="255">
        <v>27789865</v>
      </c>
      <c r="H933" s="255">
        <v>33347838</v>
      </c>
      <c r="I933" s="255">
        <f>+G933+H933</f>
        <v>61137703</v>
      </c>
      <c r="J933" s="234" t="s">
        <v>20</v>
      </c>
      <c r="K933" s="253">
        <v>44561</v>
      </c>
      <c r="L933" s="96" t="s">
        <v>12</v>
      </c>
      <c r="M933" s="127" t="s">
        <v>432</v>
      </c>
      <c r="N933" s="96" t="s">
        <v>11</v>
      </c>
      <c r="O933" s="227" t="s">
        <v>2700</v>
      </c>
      <c r="P933" s="171"/>
      <c r="Q933" s="171"/>
      <c r="R933" s="171"/>
      <c r="S933" s="171"/>
      <c r="T933" s="171"/>
      <c r="U933" s="171"/>
      <c r="V933" s="171"/>
      <c r="W933" s="171"/>
      <c r="X933" s="171"/>
    </row>
    <row r="934" spans="2:24" ht="66" x14ac:dyDescent="0.3">
      <c r="B934" s="96">
        <f t="shared" si="14"/>
        <v>928</v>
      </c>
      <c r="C934" s="227" t="s">
        <v>2698</v>
      </c>
      <c r="D934" s="96" t="s">
        <v>134</v>
      </c>
      <c r="E934" s="258" t="s">
        <v>135</v>
      </c>
      <c r="F934" s="282" t="s">
        <v>130</v>
      </c>
      <c r="G934" s="255">
        <v>27789865</v>
      </c>
      <c r="H934" s="255">
        <v>33347838</v>
      </c>
      <c r="I934" s="255">
        <f>+G934+H934</f>
        <v>61137703</v>
      </c>
      <c r="J934" s="234" t="s">
        <v>20</v>
      </c>
      <c r="K934" s="253">
        <v>44561</v>
      </c>
      <c r="L934" s="96" t="s">
        <v>12</v>
      </c>
      <c r="M934" s="127" t="s">
        <v>425</v>
      </c>
      <c r="N934" s="96" t="s">
        <v>11</v>
      </c>
      <c r="O934" s="227" t="s">
        <v>2700</v>
      </c>
      <c r="P934" s="171"/>
      <c r="Q934" s="171"/>
      <c r="R934" s="171"/>
      <c r="S934" s="171"/>
      <c r="T934" s="171"/>
      <c r="U934" s="171"/>
      <c r="V934" s="171"/>
      <c r="W934" s="171"/>
      <c r="X934" s="171"/>
    </row>
    <row r="935" spans="2:24" ht="39.6" x14ac:dyDescent="0.3">
      <c r="B935" s="96">
        <f t="shared" si="14"/>
        <v>929</v>
      </c>
      <c r="C935" s="227" t="s">
        <v>2698</v>
      </c>
      <c r="D935" s="96" t="s">
        <v>116</v>
      </c>
      <c r="E935" s="258" t="s">
        <v>117</v>
      </c>
      <c r="F935" s="275" t="s">
        <v>118</v>
      </c>
      <c r="G935" s="255">
        <v>17440621</v>
      </c>
      <c r="H935" s="255">
        <v>19026132</v>
      </c>
      <c r="I935" s="255">
        <f>+G935+H935</f>
        <v>36466753</v>
      </c>
      <c r="J935" s="234" t="s">
        <v>20</v>
      </c>
      <c r="K935" s="253">
        <v>44561</v>
      </c>
      <c r="L935" s="96" t="s">
        <v>12</v>
      </c>
      <c r="M935" s="127" t="s">
        <v>419</v>
      </c>
      <c r="N935" s="96" t="s">
        <v>11</v>
      </c>
      <c r="O935" s="227" t="s">
        <v>2700</v>
      </c>
      <c r="P935" s="171"/>
      <c r="Q935" s="171"/>
      <c r="R935" s="171"/>
      <c r="S935" s="171"/>
      <c r="T935" s="171"/>
      <c r="U935" s="171"/>
      <c r="V935" s="171"/>
      <c r="W935" s="171"/>
      <c r="X935" s="171"/>
    </row>
    <row r="936" spans="2:24" ht="39.6" x14ac:dyDescent="0.3">
      <c r="B936" s="96">
        <f t="shared" si="14"/>
        <v>930</v>
      </c>
      <c r="C936" s="227" t="s">
        <v>2698</v>
      </c>
      <c r="D936" s="96" t="s">
        <v>286</v>
      </c>
      <c r="E936" s="258" t="s">
        <v>287</v>
      </c>
      <c r="F936" s="275" t="s">
        <v>288</v>
      </c>
      <c r="G936" s="255">
        <v>9493263</v>
      </c>
      <c r="H936" s="255">
        <v>12657684</v>
      </c>
      <c r="I936" s="255">
        <f>+G936+H936</f>
        <v>22150947</v>
      </c>
      <c r="J936" s="234" t="s">
        <v>20</v>
      </c>
      <c r="K936" s="253">
        <v>44561</v>
      </c>
      <c r="L936" s="96" t="s">
        <v>12</v>
      </c>
      <c r="M936" s="127" t="s">
        <v>478</v>
      </c>
      <c r="N936" s="96" t="s">
        <v>11</v>
      </c>
      <c r="O936" s="227" t="s">
        <v>2700</v>
      </c>
      <c r="P936" s="171"/>
      <c r="Q936" s="171"/>
      <c r="R936" s="171"/>
      <c r="S936" s="171"/>
      <c r="T936" s="171"/>
      <c r="U936" s="171"/>
      <c r="V936" s="171"/>
      <c r="W936" s="171"/>
      <c r="X936" s="171"/>
    </row>
    <row r="937" spans="2:24" ht="39.6" x14ac:dyDescent="0.3">
      <c r="B937" s="96">
        <f t="shared" si="14"/>
        <v>931</v>
      </c>
      <c r="C937" s="227" t="s">
        <v>2698</v>
      </c>
      <c r="D937" s="96" t="s">
        <v>249</v>
      </c>
      <c r="E937" s="258" t="s">
        <v>250</v>
      </c>
      <c r="F937" s="275" t="s">
        <v>251</v>
      </c>
      <c r="G937" s="255">
        <v>19048095</v>
      </c>
      <c r="H937" s="255">
        <v>20952905</v>
      </c>
      <c r="I937" s="255">
        <f>+G937+H937</f>
        <v>40001000</v>
      </c>
      <c r="J937" s="234" t="s">
        <v>20</v>
      </c>
      <c r="K937" s="253">
        <v>44545</v>
      </c>
      <c r="L937" s="96" t="s">
        <v>12</v>
      </c>
      <c r="M937" s="127" t="s">
        <v>465</v>
      </c>
      <c r="N937" s="96" t="s">
        <v>11</v>
      </c>
      <c r="O937" s="227" t="s">
        <v>2700</v>
      </c>
      <c r="P937" s="171"/>
      <c r="Q937" s="171"/>
      <c r="R937" s="171"/>
      <c r="S937" s="171"/>
      <c r="T937" s="171"/>
      <c r="U937" s="171"/>
      <c r="V937" s="171"/>
      <c r="W937" s="171"/>
      <c r="X937" s="171"/>
    </row>
    <row r="938" spans="2:24" ht="66" x14ac:dyDescent="0.3">
      <c r="B938" s="96">
        <f t="shared" si="14"/>
        <v>932</v>
      </c>
      <c r="C938" s="227" t="s">
        <v>2698</v>
      </c>
      <c r="D938" s="96" t="s">
        <v>144</v>
      </c>
      <c r="E938" s="258" t="s">
        <v>145</v>
      </c>
      <c r="F938" s="275" t="s">
        <v>146</v>
      </c>
      <c r="G938" s="255">
        <v>27789865</v>
      </c>
      <c r="H938" s="255">
        <v>33347838</v>
      </c>
      <c r="I938" s="255">
        <f>+G938+H938</f>
        <v>61137703</v>
      </c>
      <c r="J938" s="234" t="s">
        <v>20</v>
      </c>
      <c r="K938" s="253">
        <v>44561</v>
      </c>
      <c r="L938" s="96" t="s">
        <v>12</v>
      </c>
      <c r="M938" s="127" t="s">
        <v>429</v>
      </c>
      <c r="N938" s="96" t="s">
        <v>11</v>
      </c>
      <c r="O938" s="227" t="s">
        <v>2700</v>
      </c>
      <c r="P938" s="171"/>
      <c r="Q938" s="171"/>
      <c r="R938" s="171"/>
      <c r="S938" s="171"/>
      <c r="T938" s="171"/>
      <c r="U938" s="171"/>
      <c r="V938" s="171"/>
      <c r="W938" s="171"/>
      <c r="X938" s="171"/>
    </row>
    <row r="939" spans="2:24" ht="66" x14ac:dyDescent="0.3">
      <c r="B939" s="96">
        <f t="shared" si="14"/>
        <v>933</v>
      </c>
      <c r="C939" s="227" t="s">
        <v>2698</v>
      </c>
      <c r="D939" s="96" t="s">
        <v>150</v>
      </c>
      <c r="E939" s="258" t="s">
        <v>151</v>
      </c>
      <c r="F939" s="275" t="s">
        <v>130</v>
      </c>
      <c r="G939" s="255">
        <v>23941115</v>
      </c>
      <c r="H939" s="255">
        <v>28729338</v>
      </c>
      <c r="I939" s="255">
        <f>+G939+H939</f>
        <v>52670453</v>
      </c>
      <c r="J939" s="234" t="s">
        <v>20</v>
      </c>
      <c r="K939" s="253">
        <v>44561</v>
      </c>
      <c r="L939" s="96" t="s">
        <v>12</v>
      </c>
      <c r="M939" s="127" t="s">
        <v>431</v>
      </c>
      <c r="N939" s="96" t="s">
        <v>11</v>
      </c>
      <c r="O939" s="227" t="s">
        <v>2700</v>
      </c>
      <c r="P939" s="171"/>
      <c r="Q939" s="171"/>
      <c r="R939" s="171"/>
      <c r="S939" s="171"/>
      <c r="T939" s="171"/>
      <c r="U939" s="171"/>
      <c r="V939" s="171"/>
      <c r="W939" s="171"/>
      <c r="X939" s="171"/>
    </row>
    <row r="940" spans="2:24" ht="79.2" x14ac:dyDescent="0.3">
      <c r="B940" s="96">
        <f t="shared" si="14"/>
        <v>934</v>
      </c>
      <c r="C940" s="227" t="s">
        <v>2698</v>
      </c>
      <c r="D940" s="96" t="s">
        <v>147</v>
      </c>
      <c r="E940" s="258" t="s">
        <v>148</v>
      </c>
      <c r="F940" s="275" t="s">
        <v>149</v>
      </c>
      <c r="G940" s="255">
        <v>16908945</v>
      </c>
      <c r="H940" s="255">
        <v>20290734</v>
      </c>
      <c r="I940" s="255">
        <f>+G940+H940</f>
        <v>37199679</v>
      </c>
      <c r="J940" s="234" t="s">
        <v>20</v>
      </c>
      <c r="K940" s="253">
        <v>44561</v>
      </c>
      <c r="L940" s="96" t="s">
        <v>12</v>
      </c>
      <c r="M940" s="127" t="s">
        <v>430</v>
      </c>
      <c r="N940" s="96" t="s">
        <v>11</v>
      </c>
      <c r="O940" s="227" t="s">
        <v>2700</v>
      </c>
      <c r="P940" s="171"/>
      <c r="Q940" s="171"/>
      <c r="R940" s="171"/>
      <c r="S940" s="171"/>
      <c r="T940" s="171"/>
      <c r="U940" s="171"/>
      <c r="V940" s="171"/>
      <c r="W940" s="171"/>
      <c r="X940" s="171"/>
    </row>
    <row r="941" spans="2:24" ht="66" x14ac:dyDescent="0.3">
      <c r="B941" s="96">
        <f t="shared" si="14"/>
        <v>935</v>
      </c>
      <c r="C941" s="227" t="s">
        <v>2698</v>
      </c>
      <c r="D941" s="96" t="s">
        <v>128</v>
      </c>
      <c r="E941" s="258" t="s">
        <v>129</v>
      </c>
      <c r="F941" s="275" t="s">
        <v>130</v>
      </c>
      <c r="G941" s="255">
        <v>27789865</v>
      </c>
      <c r="H941" s="255">
        <v>33347838</v>
      </c>
      <c r="I941" s="255">
        <f>+G941+H941</f>
        <v>61137703</v>
      </c>
      <c r="J941" s="234" t="s">
        <v>20</v>
      </c>
      <c r="K941" s="253">
        <v>44561</v>
      </c>
      <c r="L941" s="96" t="s">
        <v>12</v>
      </c>
      <c r="M941" s="127" t="s">
        <v>423</v>
      </c>
      <c r="N941" s="96" t="s">
        <v>11</v>
      </c>
      <c r="O941" s="227" t="s">
        <v>2700</v>
      </c>
      <c r="P941" s="171"/>
      <c r="Q941" s="171"/>
      <c r="R941" s="171"/>
      <c r="S941" s="171"/>
      <c r="T941" s="171"/>
      <c r="U941" s="171"/>
      <c r="V941" s="171"/>
      <c r="W941" s="171"/>
      <c r="X941" s="171"/>
    </row>
    <row r="942" spans="2:24" ht="39.6" x14ac:dyDescent="0.3">
      <c r="B942" s="96">
        <f t="shared" si="14"/>
        <v>936</v>
      </c>
      <c r="C942" s="227" t="s">
        <v>2698</v>
      </c>
      <c r="D942" s="96" t="s">
        <v>193</v>
      </c>
      <c r="E942" s="258" t="s">
        <v>194</v>
      </c>
      <c r="F942" s="275" t="s">
        <v>195</v>
      </c>
      <c r="G942" s="255">
        <v>27789865</v>
      </c>
      <c r="H942" s="255">
        <v>30568851.5</v>
      </c>
      <c r="I942" s="255">
        <f>+G942+H942</f>
        <v>58358716.5</v>
      </c>
      <c r="J942" s="234" t="s">
        <v>20</v>
      </c>
      <c r="K942" s="253">
        <v>44545</v>
      </c>
      <c r="L942" s="96" t="s">
        <v>12</v>
      </c>
      <c r="M942" s="127" t="s">
        <v>446</v>
      </c>
      <c r="N942" s="96" t="s">
        <v>11</v>
      </c>
      <c r="O942" s="227" t="s">
        <v>2700</v>
      </c>
      <c r="P942" s="171"/>
      <c r="Q942" s="171"/>
      <c r="R942" s="171"/>
      <c r="S942" s="171"/>
      <c r="T942" s="171"/>
      <c r="U942" s="171"/>
      <c r="V942" s="171"/>
      <c r="W942" s="171"/>
      <c r="X942" s="171"/>
    </row>
    <row r="943" spans="2:24" ht="39.6" x14ac:dyDescent="0.3">
      <c r="B943" s="96">
        <f t="shared" si="14"/>
        <v>937</v>
      </c>
      <c r="C943" s="227" t="s">
        <v>2698</v>
      </c>
      <c r="D943" s="96" t="s">
        <v>292</v>
      </c>
      <c r="E943" s="258" t="s">
        <v>293</v>
      </c>
      <c r="F943" s="275" t="s">
        <v>275</v>
      </c>
      <c r="G943" s="255">
        <v>18514746</v>
      </c>
      <c r="H943" s="255">
        <v>22629134</v>
      </c>
      <c r="I943" s="255">
        <f>+G943+H943</f>
        <v>41143880</v>
      </c>
      <c r="J943" s="234" t="s">
        <v>20</v>
      </c>
      <c r="K943" s="253">
        <v>44545</v>
      </c>
      <c r="L943" s="96" t="s">
        <v>12</v>
      </c>
      <c r="M943" s="127" t="s">
        <v>480</v>
      </c>
      <c r="N943" s="96" t="s">
        <v>11</v>
      </c>
      <c r="O943" s="227" t="s">
        <v>2700</v>
      </c>
      <c r="P943" s="171"/>
      <c r="Q943" s="171"/>
      <c r="R943" s="171"/>
      <c r="S943" s="171"/>
      <c r="T943" s="171"/>
      <c r="U943" s="171"/>
      <c r="V943" s="171"/>
      <c r="W943" s="171"/>
      <c r="X943" s="171"/>
    </row>
    <row r="944" spans="2:24" ht="39.6" x14ac:dyDescent="0.3">
      <c r="B944" s="96">
        <f t="shared" si="14"/>
        <v>938</v>
      </c>
      <c r="C944" s="227" t="s">
        <v>2698</v>
      </c>
      <c r="D944" s="96" t="s">
        <v>278</v>
      </c>
      <c r="E944" s="258" t="s">
        <v>279</v>
      </c>
      <c r="F944" s="275" t="s">
        <v>272</v>
      </c>
      <c r="G944" s="255">
        <v>20278057</v>
      </c>
      <c r="H944" s="255">
        <v>0</v>
      </c>
      <c r="I944" s="255">
        <f>+G944+H944</f>
        <v>20278057</v>
      </c>
      <c r="J944" s="234" t="s">
        <v>20</v>
      </c>
      <c r="K944" s="253">
        <v>44377</v>
      </c>
      <c r="L944" s="96" t="s">
        <v>12</v>
      </c>
      <c r="M944" s="127" t="s">
        <v>475</v>
      </c>
      <c r="N944" s="96" t="s">
        <v>11</v>
      </c>
      <c r="O944" s="227" t="s">
        <v>2700</v>
      </c>
      <c r="P944" s="171"/>
      <c r="Q944" s="171"/>
      <c r="R944" s="171"/>
      <c r="S944" s="171"/>
      <c r="T944" s="171"/>
      <c r="U944" s="171"/>
      <c r="V944" s="171"/>
      <c r="W944" s="171"/>
      <c r="X944" s="171"/>
    </row>
    <row r="945" spans="2:24" ht="39.6" x14ac:dyDescent="0.3">
      <c r="B945" s="96">
        <f t="shared" si="14"/>
        <v>939</v>
      </c>
      <c r="C945" s="227" t="s">
        <v>2698</v>
      </c>
      <c r="D945" s="96" t="s">
        <v>280</v>
      </c>
      <c r="E945" s="258" t="s">
        <v>281</v>
      </c>
      <c r="F945" s="275" t="s">
        <v>282</v>
      </c>
      <c r="G945" s="255">
        <v>9493263</v>
      </c>
      <c r="H945" s="255">
        <v>11602877</v>
      </c>
      <c r="I945" s="255">
        <f>+G945+H945</f>
        <v>21096140</v>
      </c>
      <c r="J945" s="234" t="s">
        <v>20</v>
      </c>
      <c r="K945" s="253">
        <v>44545</v>
      </c>
      <c r="L945" s="96" t="s">
        <v>12</v>
      </c>
      <c r="M945" s="127" t="s">
        <v>476</v>
      </c>
      <c r="N945" s="96" t="s">
        <v>11</v>
      </c>
      <c r="O945" s="227" t="s">
        <v>2700</v>
      </c>
      <c r="P945" s="171"/>
      <c r="Q945" s="171"/>
      <c r="R945" s="171"/>
      <c r="S945" s="171"/>
      <c r="T945" s="171"/>
      <c r="U945" s="171"/>
      <c r="V945" s="171"/>
      <c r="W945" s="171"/>
      <c r="X945" s="171"/>
    </row>
    <row r="946" spans="2:24" ht="39.6" x14ac:dyDescent="0.3">
      <c r="B946" s="96">
        <f t="shared" si="14"/>
        <v>940</v>
      </c>
      <c r="C946" s="227" t="s">
        <v>2698</v>
      </c>
      <c r="D946" s="96" t="s">
        <v>294</v>
      </c>
      <c r="E946" s="258" t="s">
        <v>295</v>
      </c>
      <c r="F946" s="275" t="s">
        <v>296</v>
      </c>
      <c r="G946" s="255">
        <v>13699233</v>
      </c>
      <c r="H946" s="255">
        <v>16743507</v>
      </c>
      <c r="I946" s="255">
        <f>+G946+H946</f>
        <v>30442740</v>
      </c>
      <c r="J946" s="234" t="s">
        <v>20</v>
      </c>
      <c r="K946" s="253">
        <v>44545</v>
      </c>
      <c r="L946" s="96" t="s">
        <v>12</v>
      </c>
      <c r="M946" s="127" t="s">
        <v>481</v>
      </c>
      <c r="N946" s="96" t="s">
        <v>11</v>
      </c>
      <c r="O946" s="227" t="s">
        <v>2700</v>
      </c>
      <c r="P946" s="171"/>
      <c r="Q946" s="171"/>
      <c r="R946" s="171"/>
      <c r="S946" s="171"/>
      <c r="T946" s="171"/>
      <c r="U946" s="171"/>
      <c r="V946" s="171"/>
      <c r="W946" s="171"/>
      <c r="X946" s="171"/>
    </row>
    <row r="947" spans="2:24" ht="39.6" x14ac:dyDescent="0.3">
      <c r="B947" s="96">
        <f t="shared" si="14"/>
        <v>941</v>
      </c>
      <c r="C947" s="227" t="s">
        <v>2698</v>
      </c>
      <c r="D947" s="96" t="s">
        <v>289</v>
      </c>
      <c r="E947" s="258" t="s">
        <v>290</v>
      </c>
      <c r="F947" s="275" t="s">
        <v>291</v>
      </c>
      <c r="G947" s="255">
        <v>14269599</v>
      </c>
      <c r="H947" s="255">
        <v>17440621</v>
      </c>
      <c r="I947" s="255">
        <f>+G947+H947</f>
        <v>31710220</v>
      </c>
      <c r="J947" s="234" t="s">
        <v>20</v>
      </c>
      <c r="K947" s="253">
        <v>44545</v>
      </c>
      <c r="L947" s="96" t="s">
        <v>12</v>
      </c>
      <c r="M947" s="127" t="s">
        <v>479</v>
      </c>
      <c r="N947" s="96" t="s">
        <v>11</v>
      </c>
      <c r="O947" s="227" t="s">
        <v>2700</v>
      </c>
      <c r="P947" s="171"/>
      <c r="Q947" s="171"/>
      <c r="R947" s="171"/>
      <c r="S947" s="171"/>
      <c r="T947" s="171"/>
      <c r="U947" s="171"/>
      <c r="V947" s="171"/>
      <c r="W947" s="171"/>
      <c r="X947" s="171"/>
    </row>
    <row r="948" spans="2:24" ht="39.6" x14ac:dyDescent="0.3">
      <c r="B948" s="96">
        <f t="shared" si="14"/>
        <v>942</v>
      </c>
      <c r="C948" s="227" t="s">
        <v>2698</v>
      </c>
      <c r="D948" s="96" t="s">
        <v>270</v>
      </c>
      <c r="E948" s="258" t="s">
        <v>271</v>
      </c>
      <c r="F948" s="275" t="s">
        <v>272</v>
      </c>
      <c r="G948" s="255">
        <v>16908945</v>
      </c>
      <c r="H948" s="255">
        <v>18599840</v>
      </c>
      <c r="I948" s="255">
        <f>+G948+H948</f>
        <v>35508785</v>
      </c>
      <c r="J948" s="234" t="s">
        <v>20</v>
      </c>
      <c r="K948" s="253">
        <v>44545</v>
      </c>
      <c r="L948" s="96" t="s">
        <v>12</v>
      </c>
      <c r="M948" s="127" t="s">
        <v>472</v>
      </c>
      <c r="N948" s="96" t="s">
        <v>11</v>
      </c>
      <c r="O948" s="227" t="s">
        <v>2700</v>
      </c>
      <c r="P948" s="171"/>
      <c r="Q948" s="171"/>
      <c r="R948" s="171"/>
      <c r="S948" s="171"/>
      <c r="T948" s="171"/>
      <c r="U948" s="171"/>
      <c r="V948" s="171"/>
      <c r="W948" s="171"/>
      <c r="X948" s="171"/>
    </row>
    <row r="949" spans="2:24" ht="39.6" x14ac:dyDescent="0.3">
      <c r="B949" s="96">
        <f t="shared" si="14"/>
        <v>943</v>
      </c>
      <c r="C949" s="227" t="s">
        <v>2698</v>
      </c>
      <c r="D949" s="96" t="s">
        <v>264</v>
      </c>
      <c r="E949" s="258" t="s">
        <v>265</v>
      </c>
      <c r="F949" s="275" t="s">
        <v>266</v>
      </c>
      <c r="G949" s="255">
        <v>27789865</v>
      </c>
      <c r="H949" s="255">
        <v>30568852</v>
      </c>
      <c r="I949" s="255">
        <f>+G949+H949</f>
        <v>58358717</v>
      </c>
      <c r="J949" s="234" t="s">
        <v>20</v>
      </c>
      <c r="K949" s="253">
        <v>44545</v>
      </c>
      <c r="L949" s="96" t="s">
        <v>12</v>
      </c>
      <c r="M949" s="127" t="s">
        <v>470</v>
      </c>
      <c r="N949" s="96" t="s">
        <v>11</v>
      </c>
      <c r="O949" s="227" t="s">
        <v>2700</v>
      </c>
      <c r="P949" s="171"/>
      <c r="Q949" s="171"/>
      <c r="R949" s="171"/>
      <c r="S949" s="171"/>
      <c r="T949" s="171"/>
      <c r="U949" s="171"/>
      <c r="V949" s="171"/>
      <c r="W949" s="171"/>
      <c r="X949" s="171"/>
    </row>
    <row r="950" spans="2:24" ht="39.6" x14ac:dyDescent="0.3">
      <c r="B950" s="96">
        <f t="shared" si="14"/>
        <v>944</v>
      </c>
      <c r="C950" s="227" t="s">
        <v>2698</v>
      </c>
      <c r="D950" s="96" t="s">
        <v>306</v>
      </c>
      <c r="E950" s="258" t="s">
        <v>307</v>
      </c>
      <c r="F950" s="275" t="s">
        <v>308</v>
      </c>
      <c r="G950" s="255">
        <v>25010878</v>
      </c>
      <c r="H950" s="255">
        <v>30568851.5</v>
      </c>
      <c r="I950" s="255">
        <f>+G950+H950</f>
        <v>55579729.5</v>
      </c>
      <c r="J950" s="234" t="s">
        <v>20</v>
      </c>
      <c r="K950" s="253">
        <v>44545</v>
      </c>
      <c r="L950" s="96" t="s">
        <v>12</v>
      </c>
      <c r="M950" s="127" t="s">
        <v>485</v>
      </c>
      <c r="N950" s="96" t="s">
        <v>11</v>
      </c>
      <c r="O950" s="227" t="s">
        <v>2700</v>
      </c>
      <c r="P950" s="171"/>
      <c r="Q950" s="171"/>
      <c r="R950" s="171"/>
      <c r="S950" s="171"/>
      <c r="T950" s="171"/>
      <c r="U950" s="171"/>
      <c r="V950" s="171"/>
      <c r="W950" s="171"/>
      <c r="X950" s="171"/>
    </row>
    <row r="951" spans="2:24" ht="39.6" x14ac:dyDescent="0.3">
      <c r="B951" s="96">
        <f t="shared" si="14"/>
        <v>945</v>
      </c>
      <c r="C951" s="227" t="s">
        <v>2698</v>
      </c>
      <c r="D951" s="96" t="s">
        <v>303</v>
      </c>
      <c r="E951" s="258" t="s">
        <v>304</v>
      </c>
      <c r="F951" s="275" t="s">
        <v>305</v>
      </c>
      <c r="G951" s="255">
        <v>25010878</v>
      </c>
      <c r="H951" s="255">
        <v>30568851.5</v>
      </c>
      <c r="I951" s="255">
        <f>+G951+H951</f>
        <v>55579729.5</v>
      </c>
      <c r="J951" s="234" t="s">
        <v>20</v>
      </c>
      <c r="K951" s="253">
        <v>44545</v>
      </c>
      <c r="L951" s="96" t="s">
        <v>12</v>
      </c>
      <c r="M951" s="127" t="s">
        <v>484</v>
      </c>
      <c r="N951" s="96" t="s">
        <v>11</v>
      </c>
      <c r="O951" s="227" t="s">
        <v>2700</v>
      </c>
      <c r="P951" s="171"/>
      <c r="Q951" s="171"/>
      <c r="R951" s="171"/>
      <c r="S951" s="171"/>
      <c r="T951" s="171"/>
      <c r="U951" s="171"/>
      <c r="V951" s="171"/>
      <c r="W951" s="171"/>
      <c r="X951" s="171"/>
    </row>
    <row r="952" spans="2:24" ht="39.6" x14ac:dyDescent="0.3">
      <c r="B952" s="96">
        <f t="shared" si="14"/>
        <v>946</v>
      </c>
      <c r="C952" s="227" t="s">
        <v>2698</v>
      </c>
      <c r="D952" s="96" t="s">
        <v>323</v>
      </c>
      <c r="E952" s="258" t="s">
        <v>324</v>
      </c>
      <c r="F952" s="275" t="s">
        <v>325</v>
      </c>
      <c r="G952" s="255">
        <v>21547003</v>
      </c>
      <c r="H952" s="255">
        <v>28729338</v>
      </c>
      <c r="I952" s="255">
        <f>+G952+H952</f>
        <v>50276341</v>
      </c>
      <c r="J952" s="234" t="s">
        <v>20</v>
      </c>
      <c r="K952" s="253">
        <v>44561</v>
      </c>
      <c r="L952" s="96" t="s">
        <v>12</v>
      </c>
      <c r="M952" s="127" t="s">
        <v>491</v>
      </c>
      <c r="N952" s="96" t="s">
        <v>11</v>
      </c>
      <c r="O952" s="227" t="s">
        <v>2700</v>
      </c>
      <c r="P952" s="171"/>
      <c r="Q952" s="171"/>
      <c r="R952" s="171"/>
      <c r="S952" s="171"/>
      <c r="T952" s="171"/>
      <c r="U952" s="171"/>
      <c r="V952" s="171"/>
      <c r="W952" s="171"/>
      <c r="X952" s="171"/>
    </row>
    <row r="953" spans="2:24" ht="39.6" x14ac:dyDescent="0.3">
      <c r="B953" s="96">
        <f t="shared" si="14"/>
        <v>947</v>
      </c>
      <c r="C953" s="227" t="s">
        <v>2698</v>
      </c>
      <c r="D953" s="96" t="s">
        <v>320</v>
      </c>
      <c r="E953" s="258" t="s">
        <v>321</v>
      </c>
      <c r="F953" s="275" t="s">
        <v>322</v>
      </c>
      <c r="G953" s="255">
        <v>21547003</v>
      </c>
      <c r="H953" s="255">
        <v>28729338</v>
      </c>
      <c r="I953" s="255">
        <f>+G953+H953</f>
        <v>50276341</v>
      </c>
      <c r="J953" s="234" t="s">
        <v>20</v>
      </c>
      <c r="K953" s="253">
        <v>44561</v>
      </c>
      <c r="L953" s="96" t="s">
        <v>12</v>
      </c>
      <c r="M953" s="127" t="s">
        <v>490</v>
      </c>
      <c r="N953" s="96" t="s">
        <v>11</v>
      </c>
      <c r="O953" s="227" t="s">
        <v>2700</v>
      </c>
      <c r="P953" s="171"/>
      <c r="Q953" s="171"/>
      <c r="R953" s="171"/>
      <c r="S953" s="171"/>
      <c r="T953" s="171"/>
      <c r="U953" s="171"/>
      <c r="V953" s="171"/>
      <c r="W953" s="171"/>
      <c r="X953" s="171"/>
    </row>
    <row r="954" spans="2:24" ht="52.8" x14ac:dyDescent="0.3">
      <c r="B954" s="96">
        <f t="shared" si="14"/>
        <v>948</v>
      </c>
      <c r="C954" s="227" t="s">
        <v>2698</v>
      </c>
      <c r="D954" s="96" t="s">
        <v>315</v>
      </c>
      <c r="E954" s="258" t="s">
        <v>316</v>
      </c>
      <c r="F954" s="275" t="s">
        <v>314</v>
      </c>
      <c r="G954" s="255">
        <v>17572221</v>
      </c>
      <c r="H954" s="255">
        <v>21477159</v>
      </c>
      <c r="I954" s="255">
        <f>+G954+H954</f>
        <v>39049380</v>
      </c>
      <c r="J954" s="234" t="s">
        <v>20</v>
      </c>
      <c r="K954" s="253">
        <v>44545</v>
      </c>
      <c r="L954" s="96" t="s">
        <v>12</v>
      </c>
      <c r="M954" s="127" t="s">
        <v>488</v>
      </c>
      <c r="N954" s="96" t="s">
        <v>11</v>
      </c>
      <c r="O954" s="227" t="s">
        <v>2700</v>
      </c>
      <c r="P954" s="171"/>
      <c r="Q954" s="171"/>
      <c r="R954" s="171"/>
      <c r="S954" s="171"/>
      <c r="T954" s="171"/>
      <c r="U954" s="171"/>
      <c r="V954" s="171"/>
      <c r="W954" s="171"/>
      <c r="X954" s="171"/>
    </row>
    <row r="955" spans="2:24" ht="52.8" x14ac:dyDescent="0.3">
      <c r="B955" s="96">
        <f t="shared" si="14"/>
        <v>949</v>
      </c>
      <c r="C955" s="227" t="s">
        <v>2698</v>
      </c>
      <c r="D955" s="96" t="s">
        <v>312</v>
      </c>
      <c r="E955" s="258" t="s">
        <v>313</v>
      </c>
      <c r="F955" s="275" t="s">
        <v>314</v>
      </c>
      <c r="G955" s="255">
        <v>17572221</v>
      </c>
      <c r="H955" s="255">
        <v>21477159</v>
      </c>
      <c r="I955" s="255">
        <f>+G955+H955</f>
        <v>39049380</v>
      </c>
      <c r="J955" s="234" t="s">
        <v>20</v>
      </c>
      <c r="K955" s="253">
        <v>44545</v>
      </c>
      <c r="L955" s="96" t="s">
        <v>12</v>
      </c>
      <c r="M955" s="127" t="s">
        <v>487</v>
      </c>
      <c r="N955" s="96" t="s">
        <v>11</v>
      </c>
      <c r="O955" s="227" t="s">
        <v>2700</v>
      </c>
      <c r="P955" s="171"/>
      <c r="Q955" s="171"/>
      <c r="R955" s="171"/>
      <c r="S955" s="171"/>
      <c r="T955" s="171"/>
      <c r="U955" s="171"/>
      <c r="V955" s="171"/>
      <c r="W955" s="171"/>
      <c r="X955" s="171"/>
    </row>
    <row r="956" spans="2:24" ht="39.6" x14ac:dyDescent="0.3">
      <c r="B956" s="96">
        <f t="shared" si="14"/>
        <v>950</v>
      </c>
      <c r="C956" s="227" t="s">
        <v>2698</v>
      </c>
      <c r="D956" s="96" t="s">
        <v>317</v>
      </c>
      <c r="E956" s="258" t="s">
        <v>318</v>
      </c>
      <c r="F956" s="275" t="s">
        <v>319</v>
      </c>
      <c r="G956" s="255">
        <v>21547003</v>
      </c>
      <c r="H956" s="255">
        <v>0</v>
      </c>
      <c r="I956" s="255">
        <f>+G956+H956</f>
        <v>21547003</v>
      </c>
      <c r="J956" s="234" t="s">
        <v>20</v>
      </c>
      <c r="K956" s="253">
        <v>44301</v>
      </c>
      <c r="L956" s="96" t="s">
        <v>12</v>
      </c>
      <c r="M956" s="127" t="s">
        <v>489</v>
      </c>
      <c r="N956" s="96" t="s">
        <v>11</v>
      </c>
      <c r="O956" s="227" t="s">
        <v>2700</v>
      </c>
      <c r="P956" s="171"/>
      <c r="Q956" s="171"/>
      <c r="R956" s="171"/>
      <c r="S956" s="171"/>
      <c r="T956" s="171"/>
      <c r="U956" s="171"/>
      <c r="V956" s="171"/>
      <c r="W956" s="171"/>
      <c r="X956" s="171"/>
    </row>
    <row r="957" spans="2:24" ht="39.6" x14ac:dyDescent="0.3">
      <c r="B957" s="96">
        <f t="shared" si="14"/>
        <v>951</v>
      </c>
      <c r="C957" s="227" t="s">
        <v>2698</v>
      </c>
      <c r="D957" s="96" t="s">
        <v>309</v>
      </c>
      <c r="E957" s="258" t="s">
        <v>310</v>
      </c>
      <c r="F957" s="275" t="s">
        <v>311</v>
      </c>
      <c r="G957" s="255">
        <v>9493263</v>
      </c>
      <c r="H957" s="255">
        <v>12657684</v>
      </c>
      <c r="I957" s="255">
        <f>+G957+H957</f>
        <v>22150947</v>
      </c>
      <c r="J957" s="234" t="s">
        <v>20</v>
      </c>
      <c r="K957" s="253">
        <v>44561</v>
      </c>
      <c r="L957" s="96" t="s">
        <v>12</v>
      </c>
      <c r="M957" s="127" t="s">
        <v>486</v>
      </c>
      <c r="N957" s="96" t="s">
        <v>11</v>
      </c>
      <c r="O957" s="227" t="s">
        <v>2700</v>
      </c>
      <c r="P957" s="171"/>
      <c r="Q957" s="171"/>
      <c r="R957" s="171"/>
      <c r="S957" s="171"/>
      <c r="T957" s="171"/>
      <c r="U957" s="171"/>
      <c r="V957" s="171"/>
      <c r="W957" s="171"/>
      <c r="X957" s="171"/>
    </row>
    <row r="958" spans="2:24" ht="39.6" x14ac:dyDescent="0.3">
      <c r="B958" s="96">
        <f t="shared" si="14"/>
        <v>952</v>
      </c>
      <c r="C958" s="227" t="s">
        <v>2698</v>
      </c>
      <c r="D958" s="96" t="s">
        <v>338</v>
      </c>
      <c r="E958" s="258" t="s">
        <v>339</v>
      </c>
      <c r="F958" s="275" t="s">
        <v>254</v>
      </c>
      <c r="G958" s="255">
        <v>12177096</v>
      </c>
      <c r="H958" s="255">
        <v>16743507</v>
      </c>
      <c r="I958" s="255">
        <f>+G958+H958</f>
        <v>28920603</v>
      </c>
      <c r="J958" s="234" t="s">
        <v>20</v>
      </c>
      <c r="K958" s="253">
        <v>44545</v>
      </c>
      <c r="L958" s="96" t="s">
        <v>12</v>
      </c>
      <c r="M958" s="127" t="s">
        <v>497</v>
      </c>
      <c r="N958" s="96" t="s">
        <v>11</v>
      </c>
      <c r="O958" s="227" t="s">
        <v>2700</v>
      </c>
      <c r="P958" s="171"/>
      <c r="Q958" s="171"/>
      <c r="R958" s="171"/>
      <c r="S958" s="171"/>
      <c r="T958" s="171"/>
      <c r="U958" s="171"/>
      <c r="V958" s="171"/>
      <c r="W958" s="171"/>
      <c r="X958" s="171"/>
    </row>
    <row r="959" spans="2:24" ht="52.8" x14ac:dyDescent="0.3">
      <c r="B959" s="96">
        <f t="shared" si="14"/>
        <v>953</v>
      </c>
      <c r="C959" s="227" t="s">
        <v>2698</v>
      </c>
      <c r="D959" s="96" t="s">
        <v>342</v>
      </c>
      <c r="E959" s="258" t="s">
        <v>343</v>
      </c>
      <c r="F959" s="275" t="s">
        <v>314</v>
      </c>
      <c r="G959" s="255">
        <v>16457552</v>
      </c>
      <c r="H959" s="255">
        <v>22629134</v>
      </c>
      <c r="I959" s="255">
        <f>+G959+H959</f>
        <v>39086686</v>
      </c>
      <c r="J959" s="234" t="s">
        <v>20</v>
      </c>
      <c r="K959" s="253">
        <v>44545</v>
      </c>
      <c r="L959" s="96" t="s">
        <v>12</v>
      </c>
      <c r="M959" s="127" t="s">
        <v>499</v>
      </c>
      <c r="N959" s="96" t="s">
        <v>11</v>
      </c>
      <c r="O959" s="227" t="s">
        <v>2700</v>
      </c>
      <c r="P959" s="171"/>
      <c r="Q959" s="171"/>
      <c r="R959" s="171"/>
      <c r="S959" s="171"/>
      <c r="T959" s="171"/>
      <c r="U959" s="171"/>
      <c r="V959" s="171"/>
      <c r="W959" s="171"/>
      <c r="X959" s="171"/>
    </row>
    <row r="960" spans="2:24" ht="39.6" x14ac:dyDescent="0.3">
      <c r="B960" s="96">
        <f t="shared" si="14"/>
        <v>954</v>
      </c>
      <c r="C960" s="227" t="s">
        <v>2698</v>
      </c>
      <c r="D960" s="96" t="s">
        <v>6198</v>
      </c>
      <c r="E960" s="258" t="s">
        <v>341</v>
      </c>
      <c r="F960" s="275" t="s">
        <v>302</v>
      </c>
      <c r="G960" s="255">
        <v>10725116</v>
      </c>
      <c r="H960" s="255">
        <v>0</v>
      </c>
      <c r="I960" s="255">
        <f>+G960+H960</f>
        <v>10725116</v>
      </c>
      <c r="J960" s="234" t="s">
        <v>20</v>
      </c>
      <c r="K960" s="253">
        <v>44377</v>
      </c>
      <c r="L960" s="96" t="s">
        <v>12</v>
      </c>
      <c r="M960" s="127" t="s">
        <v>498</v>
      </c>
      <c r="N960" s="96" t="s">
        <v>11</v>
      </c>
      <c r="O960" s="227" t="s">
        <v>2700</v>
      </c>
      <c r="P960" s="171"/>
      <c r="Q960" s="171"/>
      <c r="R960" s="171"/>
      <c r="S960" s="171"/>
      <c r="T960" s="171"/>
      <c r="U960" s="171"/>
      <c r="V960" s="171"/>
      <c r="W960" s="171"/>
      <c r="X960" s="171"/>
    </row>
    <row r="961" spans="2:24" ht="52.8" x14ac:dyDescent="0.3">
      <c r="B961" s="96">
        <f t="shared" si="14"/>
        <v>955</v>
      </c>
      <c r="C961" s="227" t="s">
        <v>2698</v>
      </c>
      <c r="D961" s="96" t="s">
        <v>347</v>
      </c>
      <c r="E961" s="258" t="s">
        <v>348</v>
      </c>
      <c r="F961" s="275" t="s">
        <v>349</v>
      </c>
      <c r="G961" s="255">
        <v>11098577</v>
      </c>
      <c r="H961" s="255">
        <v>17440621</v>
      </c>
      <c r="I961" s="255">
        <f>+G961+H961</f>
        <v>28539198</v>
      </c>
      <c r="J961" s="234" t="s">
        <v>20</v>
      </c>
      <c r="K961" s="253">
        <v>44545</v>
      </c>
      <c r="L961" s="96" t="s">
        <v>12</v>
      </c>
      <c r="M961" s="127" t="s">
        <v>501</v>
      </c>
      <c r="N961" s="96" t="s">
        <v>11</v>
      </c>
      <c r="O961" s="227" t="s">
        <v>2700</v>
      </c>
      <c r="P961" s="171"/>
      <c r="Q961" s="171"/>
      <c r="R961" s="171"/>
      <c r="S961" s="171"/>
      <c r="T961" s="171"/>
      <c r="U961" s="171"/>
      <c r="V961" s="171"/>
      <c r="W961" s="171"/>
      <c r="X961" s="171"/>
    </row>
    <row r="962" spans="2:24" ht="39.6" x14ac:dyDescent="0.3">
      <c r="B962" s="96">
        <f t="shared" si="14"/>
        <v>956</v>
      </c>
      <c r="C962" s="227" t="s">
        <v>2698</v>
      </c>
      <c r="D962" s="96" t="s">
        <v>300</v>
      </c>
      <c r="E962" s="258" t="s">
        <v>301</v>
      </c>
      <c r="F962" s="275" t="s">
        <v>302</v>
      </c>
      <c r="G962" s="255">
        <v>12065755</v>
      </c>
      <c r="H962" s="255">
        <v>13406395</v>
      </c>
      <c r="I962" s="255">
        <f>+G962+H962</f>
        <v>25472150</v>
      </c>
      <c r="J962" s="234" t="s">
        <v>20</v>
      </c>
      <c r="K962" s="253">
        <v>44530</v>
      </c>
      <c r="L962" s="96" t="s">
        <v>12</v>
      </c>
      <c r="M962" s="127" t="s">
        <v>483</v>
      </c>
      <c r="N962" s="96" t="s">
        <v>11</v>
      </c>
      <c r="O962" s="227" t="s">
        <v>2700</v>
      </c>
      <c r="P962" s="171"/>
      <c r="Q962" s="171"/>
      <c r="R962" s="171"/>
      <c r="S962" s="171"/>
      <c r="T962" s="171"/>
      <c r="U962" s="171"/>
      <c r="V962" s="171"/>
      <c r="W962" s="171"/>
      <c r="X962" s="171"/>
    </row>
    <row r="963" spans="2:24" ht="39.6" x14ac:dyDescent="0.3">
      <c r="B963" s="96">
        <f t="shared" si="14"/>
        <v>957</v>
      </c>
      <c r="C963" s="227" t="s">
        <v>2698</v>
      </c>
      <c r="D963" s="96" t="s">
        <v>334</v>
      </c>
      <c r="E963" s="258" t="s">
        <v>335</v>
      </c>
      <c r="F963" s="275" t="s">
        <v>254</v>
      </c>
      <c r="G963" s="255">
        <v>12177096</v>
      </c>
      <c r="H963" s="255">
        <v>16743507</v>
      </c>
      <c r="I963" s="255">
        <f>+G963+H963</f>
        <v>28920603</v>
      </c>
      <c r="J963" s="234" t="s">
        <v>20</v>
      </c>
      <c r="K963" s="253">
        <v>44545</v>
      </c>
      <c r="L963" s="96" t="s">
        <v>12</v>
      </c>
      <c r="M963" s="127" t="s">
        <v>495</v>
      </c>
      <c r="N963" s="96" t="s">
        <v>11</v>
      </c>
      <c r="O963" s="227" t="s">
        <v>2700</v>
      </c>
      <c r="P963" s="171"/>
      <c r="Q963" s="171"/>
      <c r="R963" s="171"/>
      <c r="S963" s="171"/>
      <c r="T963" s="171"/>
      <c r="U963" s="171"/>
      <c r="V963" s="171"/>
      <c r="W963" s="171"/>
      <c r="X963" s="171"/>
    </row>
    <row r="964" spans="2:24" ht="39.6" x14ac:dyDescent="0.3">
      <c r="B964" s="96">
        <f t="shared" si="14"/>
        <v>958</v>
      </c>
      <c r="C964" s="227" t="s">
        <v>2698</v>
      </c>
      <c r="D964" s="96" t="s">
        <v>329</v>
      </c>
      <c r="E964" s="258" t="s">
        <v>330</v>
      </c>
      <c r="F964" s="275" t="s">
        <v>331</v>
      </c>
      <c r="G964" s="255">
        <v>22231892</v>
      </c>
      <c r="H964" s="255">
        <v>33347838</v>
      </c>
      <c r="I964" s="255">
        <f>+G964+H964</f>
        <v>55579730</v>
      </c>
      <c r="J964" s="234" t="s">
        <v>20</v>
      </c>
      <c r="K964" s="253">
        <v>44561</v>
      </c>
      <c r="L964" s="96" t="s">
        <v>12</v>
      </c>
      <c r="M964" s="127" t="s">
        <v>493</v>
      </c>
      <c r="N964" s="96" t="s">
        <v>11</v>
      </c>
      <c r="O964" s="227" t="s">
        <v>2700</v>
      </c>
      <c r="P964" s="171"/>
      <c r="Q964" s="171"/>
      <c r="R964" s="171"/>
      <c r="S964" s="171"/>
      <c r="T964" s="171"/>
      <c r="U964" s="171"/>
      <c r="V964" s="171"/>
      <c r="W964" s="171"/>
      <c r="X964" s="171"/>
    </row>
    <row r="965" spans="2:24" ht="39.6" x14ac:dyDescent="0.3">
      <c r="B965" s="96">
        <f t="shared" si="14"/>
        <v>959</v>
      </c>
      <c r="C965" s="227" t="s">
        <v>2698</v>
      </c>
      <c r="D965" s="96" t="s">
        <v>336</v>
      </c>
      <c r="E965" s="258" t="s">
        <v>337</v>
      </c>
      <c r="F965" s="275" t="s">
        <v>331</v>
      </c>
      <c r="G965" s="255">
        <v>22231892</v>
      </c>
      <c r="H965" s="255">
        <v>33347838</v>
      </c>
      <c r="I965" s="255">
        <f>+G965+H965</f>
        <v>55579730</v>
      </c>
      <c r="J965" s="234" t="s">
        <v>20</v>
      </c>
      <c r="K965" s="253">
        <v>44561</v>
      </c>
      <c r="L965" s="96" t="s">
        <v>12</v>
      </c>
      <c r="M965" s="127" t="s">
        <v>496</v>
      </c>
      <c r="N965" s="96" t="s">
        <v>11</v>
      </c>
      <c r="O965" s="227" t="s">
        <v>2700</v>
      </c>
      <c r="P965" s="171"/>
      <c r="Q965" s="171"/>
      <c r="R965" s="171"/>
      <c r="S965" s="171"/>
      <c r="T965" s="171"/>
      <c r="U965" s="171"/>
      <c r="V965" s="171"/>
      <c r="W965" s="171"/>
      <c r="X965" s="171"/>
    </row>
    <row r="966" spans="2:24" ht="39.6" x14ac:dyDescent="0.3">
      <c r="B966" s="96">
        <f t="shared" si="14"/>
        <v>960</v>
      </c>
      <c r="C966" s="227" t="s">
        <v>2698</v>
      </c>
      <c r="D966" s="96" t="s">
        <v>332</v>
      </c>
      <c r="E966" s="258" t="s">
        <v>333</v>
      </c>
      <c r="F966" s="275" t="s">
        <v>331</v>
      </c>
      <c r="G966" s="255">
        <v>22231892</v>
      </c>
      <c r="H966" s="255">
        <v>33347838</v>
      </c>
      <c r="I966" s="255">
        <f>+G966+H966</f>
        <v>55579730</v>
      </c>
      <c r="J966" s="234" t="s">
        <v>20</v>
      </c>
      <c r="K966" s="253">
        <v>44561</v>
      </c>
      <c r="L966" s="96" t="s">
        <v>12</v>
      </c>
      <c r="M966" s="127" t="s">
        <v>494</v>
      </c>
      <c r="N966" s="96" t="s">
        <v>11</v>
      </c>
      <c r="O966" s="227" t="s">
        <v>2700</v>
      </c>
      <c r="P966" s="171"/>
      <c r="Q966" s="171"/>
      <c r="R966" s="171"/>
      <c r="S966" s="171"/>
      <c r="T966" s="171"/>
      <c r="U966" s="171"/>
      <c r="V966" s="171"/>
      <c r="W966" s="171"/>
      <c r="X966" s="171"/>
    </row>
    <row r="967" spans="2:24" ht="39.6" x14ac:dyDescent="0.3">
      <c r="B967" s="96">
        <f t="shared" si="14"/>
        <v>961</v>
      </c>
      <c r="C967" s="227" t="s">
        <v>2698</v>
      </c>
      <c r="D967" s="96" t="s">
        <v>344</v>
      </c>
      <c r="E967" s="258" t="s">
        <v>345</v>
      </c>
      <c r="F967" s="275" t="s">
        <v>346</v>
      </c>
      <c r="G967" s="255">
        <v>10654959</v>
      </c>
      <c r="H967" s="255">
        <v>18265644</v>
      </c>
      <c r="I967" s="255">
        <f>+G967+H967</f>
        <v>28920603</v>
      </c>
      <c r="J967" s="234" t="s">
        <v>20</v>
      </c>
      <c r="K967" s="253">
        <v>44561</v>
      </c>
      <c r="L967" s="96" t="s">
        <v>12</v>
      </c>
      <c r="M967" s="127" t="s">
        <v>500</v>
      </c>
      <c r="N967" s="96" t="s">
        <v>11</v>
      </c>
      <c r="O967" s="227" t="s">
        <v>2700</v>
      </c>
      <c r="P967" s="171"/>
      <c r="Q967" s="171"/>
      <c r="R967" s="171"/>
      <c r="S967" s="171"/>
      <c r="T967" s="171"/>
      <c r="U967" s="171"/>
      <c r="V967" s="171"/>
      <c r="W967" s="171"/>
      <c r="X967" s="171"/>
    </row>
    <row r="968" spans="2:24" ht="39.6" x14ac:dyDescent="0.3">
      <c r="B968" s="96">
        <f t="shared" si="14"/>
        <v>962</v>
      </c>
      <c r="C968" s="227" t="s">
        <v>2698</v>
      </c>
      <c r="D968" s="96" t="s">
        <v>326</v>
      </c>
      <c r="E968" s="258" t="s">
        <v>327</v>
      </c>
      <c r="F968" s="275" t="s">
        <v>328</v>
      </c>
      <c r="G968" s="255">
        <v>22231892</v>
      </c>
      <c r="H968" s="255">
        <v>30568851.5</v>
      </c>
      <c r="I968" s="255">
        <f>+G968+H968</f>
        <v>52800743.5</v>
      </c>
      <c r="J968" s="234" t="s">
        <v>20</v>
      </c>
      <c r="K968" s="253">
        <v>44545</v>
      </c>
      <c r="L968" s="96" t="s">
        <v>12</v>
      </c>
      <c r="M968" s="127" t="s">
        <v>492</v>
      </c>
      <c r="N968" s="96" t="s">
        <v>11</v>
      </c>
      <c r="O968" s="227" t="s">
        <v>2700</v>
      </c>
      <c r="P968" s="171"/>
      <c r="Q968" s="171"/>
      <c r="R968" s="171"/>
      <c r="S968" s="171"/>
      <c r="T968" s="171"/>
      <c r="U968" s="171"/>
      <c r="V968" s="171"/>
      <c r="W968" s="171"/>
      <c r="X968" s="171"/>
    </row>
    <row r="969" spans="2:24" ht="39.6" x14ac:dyDescent="0.3">
      <c r="B969" s="96">
        <f t="shared" ref="B969:B1032" si="15">+B968+1</f>
        <v>963</v>
      </c>
      <c r="C969" s="227" t="s">
        <v>2698</v>
      </c>
      <c r="D969" s="96" t="s">
        <v>353</v>
      </c>
      <c r="E969" s="258" t="s">
        <v>354</v>
      </c>
      <c r="F969" s="275" t="s">
        <v>355</v>
      </c>
      <c r="G969" s="255">
        <v>53174359</v>
      </c>
      <c r="H969" s="255">
        <v>0</v>
      </c>
      <c r="I969" s="255">
        <f>+G969+H969</f>
        <v>53174359</v>
      </c>
      <c r="J969" s="234" t="s">
        <v>20</v>
      </c>
      <c r="K969" s="253">
        <v>44545</v>
      </c>
      <c r="L969" s="96" t="s">
        <v>2004</v>
      </c>
      <c r="M969" s="127" t="s">
        <v>503</v>
      </c>
      <c r="N969" s="96" t="s">
        <v>11</v>
      </c>
      <c r="O969" s="227" t="s">
        <v>2700</v>
      </c>
      <c r="P969" s="171"/>
      <c r="Q969" s="171"/>
      <c r="R969" s="171"/>
      <c r="S969" s="171"/>
      <c r="T969" s="171"/>
      <c r="U969" s="171"/>
      <c r="V969" s="171"/>
      <c r="W969" s="171"/>
      <c r="X969" s="171"/>
    </row>
    <row r="970" spans="2:24" ht="39.6" x14ac:dyDescent="0.3">
      <c r="B970" s="96">
        <f t="shared" si="15"/>
        <v>964</v>
      </c>
      <c r="C970" s="227" t="s">
        <v>2698</v>
      </c>
      <c r="D970" s="96" t="s">
        <v>340</v>
      </c>
      <c r="E970" s="258" t="s">
        <v>359</v>
      </c>
      <c r="F970" s="275" t="s">
        <v>360</v>
      </c>
      <c r="G970" s="255">
        <v>14747035</v>
      </c>
      <c r="H970" s="255">
        <v>0</v>
      </c>
      <c r="I970" s="255">
        <f>+G970+H970</f>
        <v>14747035</v>
      </c>
      <c r="J970" s="234" t="s">
        <v>20</v>
      </c>
      <c r="K970" s="253">
        <v>44561</v>
      </c>
      <c r="L970" s="96" t="s">
        <v>12</v>
      </c>
      <c r="M970" s="127" t="s">
        <v>498</v>
      </c>
      <c r="N970" s="96" t="s">
        <v>11</v>
      </c>
      <c r="O970" s="227" t="s">
        <v>2700</v>
      </c>
      <c r="P970" s="171"/>
      <c r="Q970" s="171"/>
      <c r="R970" s="171"/>
      <c r="S970" s="171"/>
      <c r="T970" s="171"/>
      <c r="U970" s="171"/>
      <c r="V970" s="171"/>
      <c r="W970" s="171"/>
      <c r="X970" s="171"/>
    </row>
    <row r="971" spans="2:24" ht="39.6" x14ac:dyDescent="0.3">
      <c r="B971" s="96">
        <f t="shared" si="15"/>
        <v>965</v>
      </c>
      <c r="C971" s="227" t="s">
        <v>2698</v>
      </c>
      <c r="D971" s="96" t="s">
        <v>367</v>
      </c>
      <c r="E971" s="258" t="s">
        <v>368</v>
      </c>
      <c r="F971" s="275" t="s">
        <v>369</v>
      </c>
      <c r="G971" s="255">
        <v>22531175</v>
      </c>
      <c r="H971" s="255">
        <v>0</v>
      </c>
      <c r="I971" s="255">
        <f>+G971+H971</f>
        <v>22531175</v>
      </c>
      <c r="J971" s="234" t="s">
        <v>20</v>
      </c>
      <c r="K971" s="253">
        <v>44561</v>
      </c>
      <c r="L971" s="96" t="s">
        <v>12</v>
      </c>
      <c r="M971" s="127" t="s">
        <v>507</v>
      </c>
      <c r="N971" s="96" t="s">
        <v>11</v>
      </c>
      <c r="O971" s="227" t="s">
        <v>2700</v>
      </c>
      <c r="P971" s="171"/>
      <c r="Q971" s="171"/>
      <c r="R971" s="171"/>
      <c r="S971" s="171"/>
      <c r="T971" s="171"/>
      <c r="U971" s="171"/>
      <c r="V971" s="171"/>
      <c r="W971" s="171"/>
      <c r="X971" s="171"/>
    </row>
    <row r="972" spans="2:24" ht="52.8" x14ac:dyDescent="0.3">
      <c r="B972" s="96">
        <f t="shared" si="15"/>
        <v>966</v>
      </c>
      <c r="C972" s="227" t="s">
        <v>2698</v>
      </c>
      <c r="D972" s="96" t="s">
        <v>361</v>
      </c>
      <c r="E972" s="258" t="s">
        <v>362</v>
      </c>
      <c r="F972" s="275" t="s">
        <v>363</v>
      </c>
      <c r="G972" s="255">
        <v>33800550</v>
      </c>
      <c r="H972" s="255">
        <v>0</v>
      </c>
      <c r="I972" s="255">
        <f>+G972+H972</f>
        <v>33800550</v>
      </c>
      <c r="J972" s="234" t="s">
        <v>20</v>
      </c>
      <c r="K972" s="253">
        <v>44561</v>
      </c>
      <c r="L972" s="96" t="s">
        <v>12</v>
      </c>
      <c r="M972" s="127" t="s">
        <v>505</v>
      </c>
      <c r="N972" s="96" t="s">
        <v>11</v>
      </c>
      <c r="O972" s="227" t="s">
        <v>2700</v>
      </c>
      <c r="P972" s="171"/>
      <c r="Q972" s="171"/>
      <c r="R972" s="171"/>
      <c r="S972" s="171"/>
      <c r="T972" s="171"/>
      <c r="U972" s="171"/>
      <c r="V972" s="171"/>
      <c r="W972" s="171"/>
      <c r="X972" s="171"/>
    </row>
    <row r="973" spans="2:24" ht="39.6" x14ac:dyDescent="0.3">
      <c r="B973" s="96">
        <f t="shared" si="15"/>
        <v>967</v>
      </c>
      <c r="C973" s="227" t="s">
        <v>2698</v>
      </c>
      <c r="D973" s="96" t="s">
        <v>364</v>
      </c>
      <c r="E973" s="258" t="s">
        <v>365</v>
      </c>
      <c r="F973" s="275" t="s">
        <v>366</v>
      </c>
      <c r="G973" s="255">
        <v>23941115</v>
      </c>
      <c r="H973" s="255">
        <v>0</v>
      </c>
      <c r="I973" s="255">
        <f>+G973+H973</f>
        <v>23941115</v>
      </c>
      <c r="J973" s="234" t="s">
        <v>20</v>
      </c>
      <c r="K973" s="253">
        <v>44561</v>
      </c>
      <c r="L973" s="96" t="s">
        <v>12</v>
      </c>
      <c r="M973" s="127" t="s">
        <v>506</v>
      </c>
      <c r="N973" s="96" t="s">
        <v>11</v>
      </c>
      <c r="O973" s="227" t="s">
        <v>2700</v>
      </c>
      <c r="P973" s="171"/>
      <c r="Q973" s="171"/>
      <c r="R973" s="171"/>
      <c r="S973" s="171"/>
      <c r="T973" s="171"/>
      <c r="U973" s="171"/>
      <c r="V973" s="171"/>
      <c r="W973" s="171"/>
      <c r="X973" s="171"/>
    </row>
    <row r="974" spans="2:24" ht="39.6" x14ac:dyDescent="0.3">
      <c r="B974" s="96">
        <f t="shared" si="15"/>
        <v>968</v>
      </c>
      <c r="C974" s="227" t="s">
        <v>2698</v>
      </c>
      <c r="D974" s="96" t="s">
        <v>373</v>
      </c>
      <c r="E974" s="258" t="s">
        <v>374</v>
      </c>
      <c r="F974" s="275" t="s">
        <v>375</v>
      </c>
      <c r="G974" s="255">
        <v>14269599</v>
      </c>
      <c r="H974" s="255">
        <v>0</v>
      </c>
      <c r="I974" s="255">
        <f>+G974+H974</f>
        <v>14269599</v>
      </c>
      <c r="J974" s="234" t="s">
        <v>20</v>
      </c>
      <c r="K974" s="253">
        <v>44561</v>
      </c>
      <c r="L974" s="96" t="s">
        <v>12</v>
      </c>
      <c r="M974" s="127" t="s">
        <v>482</v>
      </c>
      <c r="N974" s="96" t="s">
        <v>11</v>
      </c>
      <c r="O974" s="227" t="s">
        <v>2700</v>
      </c>
      <c r="P974" s="171"/>
      <c r="Q974" s="171"/>
      <c r="R974" s="171"/>
      <c r="S974" s="171"/>
      <c r="T974" s="171"/>
      <c r="U974" s="171"/>
      <c r="V974" s="171"/>
      <c r="W974" s="171"/>
      <c r="X974" s="171"/>
    </row>
    <row r="975" spans="2:24" ht="39.6" x14ac:dyDescent="0.3">
      <c r="B975" s="96">
        <f t="shared" si="15"/>
        <v>969</v>
      </c>
      <c r="C975" s="227" t="s">
        <v>2698</v>
      </c>
      <c r="D975" s="96" t="s">
        <v>382</v>
      </c>
      <c r="E975" s="258" t="s">
        <v>383</v>
      </c>
      <c r="F975" s="275" t="s">
        <v>384</v>
      </c>
      <c r="G975" s="255">
        <v>79998940</v>
      </c>
      <c r="H975" s="255">
        <v>0</v>
      </c>
      <c r="I975" s="255">
        <f>+G975+H975</f>
        <v>79998940</v>
      </c>
      <c r="J975" s="234" t="s">
        <v>20</v>
      </c>
      <c r="K975" s="253">
        <v>44561</v>
      </c>
      <c r="L975" s="96" t="s">
        <v>2004</v>
      </c>
      <c r="M975" s="127" t="s">
        <v>511</v>
      </c>
      <c r="N975" s="96" t="s">
        <v>11</v>
      </c>
      <c r="O975" s="227" t="s">
        <v>2700</v>
      </c>
      <c r="P975" s="171"/>
      <c r="Q975" s="171"/>
      <c r="R975" s="171"/>
      <c r="S975" s="171"/>
      <c r="T975" s="171"/>
      <c r="U975" s="171"/>
      <c r="V975" s="171"/>
      <c r="W975" s="171"/>
      <c r="X975" s="171"/>
    </row>
    <row r="976" spans="2:24" ht="39.6" x14ac:dyDescent="0.3">
      <c r="B976" s="96">
        <f t="shared" si="15"/>
        <v>970</v>
      </c>
      <c r="C976" s="227" t="s">
        <v>2698</v>
      </c>
      <c r="D976" s="96" t="s">
        <v>356</v>
      </c>
      <c r="E976" s="258" t="s">
        <v>357</v>
      </c>
      <c r="F976" s="275" t="s">
        <v>358</v>
      </c>
      <c r="G976" s="255">
        <v>59500000</v>
      </c>
      <c r="H976" s="255">
        <v>0</v>
      </c>
      <c r="I976" s="255">
        <f>+G976+H976</f>
        <v>59500000</v>
      </c>
      <c r="J976" s="234" t="s">
        <v>20</v>
      </c>
      <c r="K976" s="253">
        <v>44480</v>
      </c>
      <c r="L976" s="96" t="s">
        <v>2004</v>
      </c>
      <c r="M976" s="127" t="s">
        <v>504</v>
      </c>
      <c r="N976" s="96" t="s">
        <v>11</v>
      </c>
      <c r="O976" s="227" t="s">
        <v>2700</v>
      </c>
      <c r="P976" s="171"/>
      <c r="Q976" s="171"/>
      <c r="R976" s="171"/>
      <c r="S976" s="171"/>
      <c r="T976" s="171"/>
      <c r="U976" s="171"/>
      <c r="V976" s="171"/>
      <c r="W976" s="171"/>
      <c r="X976" s="171"/>
    </row>
    <row r="977" spans="2:24" ht="79.2" x14ac:dyDescent="0.3">
      <c r="B977" s="96">
        <f t="shared" si="15"/>
        <v>971</v>
      </c>
      <c r="C977" s="227" t="s">
        <v>2698</v>
      </c>
      <c r="D977" s="96" t="s">
        <v>350</v>
      </c>
      <c r="E977" s="258" t="s">
        <v>351</v>
      </c>
      <c r="F977" s="275" t="s">
        <v>352</v>
      </c>
      <c r="G977" s="255">
        <v>40000000</v>
      </c>
      <c r="H977" s="255">
        <v>0</v>
      </c>
      <c r="I977" s="255">
        <f>+G977+H977</f>
        <v>40000000</v>
      </c>
      <c r="J977" s="234" t="s">
        <v>20</v>
      </c>
      <c r="K977" s="253">
        <v>44423</v>
      </c>
      <c r="L977" s="96" t="s">
        <v>2004</v>
      </c>
      <c r="M977" s="127" t="s">
        <v>502</v>
      </c>
      <c r="N977" s="96" t="s">
        <v>11</v>
      </c>
      <c r="O977" s="227" t="s">
        <v>2700</v>
      </c>
      <c r="P977" s="171"/>
      <c r="Q977" s="171"/>
      <c r="R977" s="171"/>
      <c r="S977" s="171"/>
      <c r="T977" s="171"/>
      <c r="U977" s="171"/>
      <c r="V977" s="171"/>
      <c r="W977" s="171"/>
      <c r="X977" s="171"/>
    </row>
    <row r="978" spans="2:24" ht="39.6" x14ac:dyDescent="0.3">
      <c r="B978" s="96">
        <f t="shared" si="15"/>
        <v>972</v>
      </c>
      <c r="C978" s="227" t="s">
        <v>2698</v>
      </c>
      <c r="D978" s="96" t="s">
        <v>370</v>
      </c>
      <c r="E978" s="258" t="s">
        <v>371</v>
      </c>
      <c r="F978" s="275" t="s">
        <v>372</v>
      </c>
      <c r="G978" s="255">
        <v>89731950</v>
      </c>
      <c r="H978" s="255">
        <v>0</v>
      </c>
      <c r="I978" s="255">
        <f>+G978+H978</f>
        <v>89731950</v>
      </c>
      <c r="J978" s="234" t="s">
        <v>20</v>
      </c>
      <c r="K978" s="253">
        <v>44474</v>
      </c>
      <c r="L978" s="96" t="s">
        <v>2004</v>
      </c>
      <c r="M978" s="127" t="s">
        <v>508</v>
      </c>
      <c r="N978" s="96" t="s">
        <v>11</v>
      </c>
      <c r="O978" s="227" t="s">
        <v>2700</v>
      </c>
      <c r="P978" s="171"/>
      <c r="Q978" s="171"/>
      <c r="R978" s="171"/>
      <c r="S978" s="171"/>
      <c r="T978" s="171"/>
      <c r="U978" s="171"/>
      <c r="V978" s="171"/>
      <c r="W978" s="171"/>
      <c r="X978" s="171"/>
    </row>
    <row r="979" spans="2:24" ht="39.6" x14ac:dyDescent="0.3">
      <c r="B979" s="96">
        <f t="shared" si="15"/>
        <v>973</v>
      </c>
      <c r="C979" s="227" t="s">
        <v>2698</v>
      </c>
      <c r="D979" s="96" t="s">
        <v>376</v>
      </c>
      <c r="E979" s="258" t="s">
        <v>377</v>
      </c>
      <c r="F979" s="275" t="s">
        <v>378</v>
      </c>
      <c r="G979" s="255">
        <v>195441758</v>
      </c>
      <c r="H979" s="255">
        <v>0</v>
      </c>
      <c r="I979" s="255">
        <f>+G979+H979</f>
        <v>195441758</v>
      </c>
      <c r="J979" s="234" t="s">
        <v>20</v>
      </c>
      <c r="K979" s="253">
        <v>44561</v>
      </c>
      <c r="L979" s="96" t="s">
        <v>2004</v>
      </c>
      <c r="M979" s="127" t="s">
        <v>509</v>
      </c>
      <c r="N979" s="227" t="s">
        <v>10</v>
      </c>
      <c r="O979" s="227" t="s">
        <v>2700</v>
      </c>
      <c r="P979" s="171"/>
      <c r="Q979" s="171"/>
      <c r="R979" s="171"/>
      <c r="S979" s="171"/>
      <c r="T979" s="171"/>
      <c r="U979" s="171"/>
      <c r="V979" s="171"/>
      <c r="W979" s="171"/>
      <c r="X979" s="171"/>
    </row>
    <row r="980" spans="2:24" ht="39.6" x14ac:dyDescent="0.3">
      <c r="B980" s="96">
        <f t="shared" si="15"/>
        <v>974</v>
      </c>
      <c r="C980" s="227" t="s">
        <v>2698</v>
      </c>
      <c r="D980" s="96" t="s">
        <v>379</v>
      </c>
      <c r="E980" s="258" t="s">
        <v>380</v>
      </c>
      <c r="F980" s="275" t="s">
        <v>381</v>
      </c>
      <c r="G980" s="255">
        <v>735400754</v>
      </c>
      <c r="H980" s="255">
        <v>0</v>
      </c>
      <c r="I980" s="255">
        <f>+G980+H980</f>
        <v>735400754</v>
      </c>
      <c r="J980" s="234" t="s">
        <v>20</v>
      </c>
      <c r="K980" s="253">
        <v>44561</v>
      </c>
      <c r="L980" s="96" t="s">
        <v>2004</v>
      </c>
      <c r="M980" s="127" t="s">
        <v>510</v>
      </c>
      <c r="N980" s="227" t="s">
        <v>10</v>
      </c>
      <c r="O980" s="227" t="s">
        <v>2700</v>
      </c>
      <c r="P980" s="171"/>
      <c r="Q980" s="171"/>
      <c r="R980" s="171"/>
      <c r="S980" s="171"/>
      <c r="T980" s="171"/>
      <c r="U980" s="171"/>
      <c r="V980" s="171"/>
      <c r="W980" s="171"/>
      <c r="X980" s="171"/>
    </row>
    <row r="981" spans="2:24" ht="66" x14ac:dyDescent="0.3">
      <c r="B981" s="96">
        <f t="shared" si="15"/>
        <v>975</v>
      </c>
      <c r="C981" s="227" t="s">
        <v>5085</v>
      </c>
      <c r="D981" s="96" t="s">
        <v>5132</v>
      </c>
      <c r="E981" s="96" t="s">
        <v>5133</v>
      </c>
      <c r="F981" s="278" t="s">
        <v>5104</v>
      </c>
      <c r="G981" s="255">
        <v>9984615</v>
      </c>
      <c r="H981" s="255">
        <v>0</v>
      </c>
      <c r="I981" s="255">
        <f>G981+H981</f>
        <v>9984615</v>
      </c>
      <c r="J981" s="96" t="s">
        <v>20</v>
      </c>
      <c r="K981" s="253">
        <v>44273</v>
      </c>
      <c r="L981" s="96" t="s">
        <v>12</v>
      </c>
      <c r="M981" s="258" t="s">
        <v>5134</v>
      </c>
      <c r="N981" s="96" t="s">
        <v>11</v>
      </c>
      <c r="O981" s="227" t="s">
        <v>2700</v>
      </c>
      <c r="P981" s="171"/>
      <c r="Q981" s="171"/>
      <c r="R981" s="171"/>
      <c r="S981" s="171"/>
      <c r="T981" s="171"/>
      <c r="U981" s="171"/>
      <c r="V981" s="171"/>
      <c r="W981" s="171"/>
      <c r="X981" s="171"/>
    </row>
    <row r="982" spans="2:24" ht="52.8" x14ac:dyDescent="0.3">
      <c r="B982" s="96">
        <f t="shared" si="15"/>
        <v>976</v>
      </c>
      <c r="C982" s="227" t="s">
        <v>5085</v>
      </c>
      <c r="D982" s="96" t="s">
        <v>5135</v>
      </c>
      <c r="E982" s="96" t="s">
        <v>5136</v>
      </c>
      <c r="F982" s="278" t="s">
        <v>5137</v>
      </c>
      <c r="G982" s="255">
        <v>18724662</v>
      </c>
      <c r="H982" s="255">
        <v>18724662</v>
      </c>
      <c r="I982" s="255">
        <f>G982+H982</f>
        <v>37449324</v>
      </c>
      <c r="J982" s="96" t="s">
        <v>20</v>
      </c>
      <c r="K982" s="253">
        <v>44561</v>
      </c>
      <c r="L982" s="96" t="s">
        <v>12</v>
      </c>
      <c r="M982" s="258" t="s">
        <v>5138</v>
      </c>
      <c r="N982" s="96" t="s">
        <v>11</v>
      </c>
      <c r="O982" s="227" t="s">
        <v>2700</v>
      </c>
      <c r="P982" s="171"/>
      <c r="Q982" s="171"/>
      <c r="R982" s="171"/>
      <c r="S982" s="171"/>
      <c r="T982" s="171"/>
      <c r="U982" s="171"/>
      <c r="V982" s="171"/>
      <c r="W982" s="171"/>
      <c r="X982" s="171"/>
    </row>
    <row r="983" spans="2:24" ht="66" x14ac:dyDescent="0.3">
      <c r="B983" s="96">
        <f t="shared" si="15"/>
        <v>977</v>
      </c>
      <c r="C983" s="227" t="s">
        <v>5085</v>
      </c>
      <c r="D983" s="96" t="s">
        <v>5403</v>
      </c>
      <c r="E983" s="96" t="s">
        <v>5404</v>
      </c>
      <c r="F983" s="278" t="s">
        <v>5208</v>
      </c>
      <c r="G983" s="255">
        <v>5190468</v>
      </c>
      <c r="H983" s="255">
        <v>0</v>
      </c>
      <c r="I983" s="255">
        <f>G983+H983</f>
        <v>5190468</v>
      </c>
      <c r="J983" s="96" t="s">
        <v>20</v>
      </c>
      <c r="K983" s="253">
        <v>44286</v>
      </c>
      <c r="L983" s="96" t="s">
        <v>12</v>
      </c>
      <c r="M983" s="258" t="s">
        <v>5405</v>
      </c>
      <c r="N983" s="96" t="s">
        <v>11</v>
      </c>
      <c r="O983" s="227" t="s">
        <v>2700</v>
      </c>
      <c r="P983" s="171"/>
      <c r="Q983" s="171"/>
      <c r="R983" s="171"/>
      <c r="S983" s="171"/>
      <c r="T983" s="171"/>
      <c r="U983" s="171"/>
      <c r="V983" s="171"/>
      <c r="W983" s="171"/>
      <c r="X983" s="171"/>
    </row>
    <row r="984" spans="2:24" ht="66" x14ac:dyDescent="0.3">
      <c r="B984" s="96">
        <f t="shared" si="15"/>
        <v>978</v>
      </c>
      <c r="C984" s="227" t="s">
        <v>5085</v>
      </c>
      <c r="D984" s="227" t="s">
        <v>5139</v>
      </c>
      <c r="E984" s="96" t="s">
        <v>5140</v>
      </c>
      <c r="F984" s="278" t="s">
        <v>5104</v>
      </c>
      <c r="G984" s="255">
        <v>19969230</v>
      </c>
      <c r="H984" s="255">
        <v>19969230</v>
      </c>
      <c r="I984" s="255">
        <f>G984+H984</f>
        <v>39938460</v>
      </c>
      <c r="J984" s="96" t="s">
        <v>20</v>
      </c>
      <c r="K984" s="253">
        <v>44561</v>
      </c>
      <c r="L984" s="96" t="s">
        <v>12</v>
      </c>
      <c r="M984" s="258" t="s">
        <v>5141</v>
      </c>
      <c r="N984" s="96" t="s">
        <v>11</v>
      </c>
      <c r="O984" s="227" t="s">
        <v>2700</v>
      </c>
      <c r="P984" s="171"/>
      <c r="Q984" s="171"/>
      <c r="R984" s="171"/>
      <c r="S984" s="171"/>
      <c r="T984" s="171"/>
      <c r="U984" s="171"/>
      <c r="V984" s="171"/>
      <c r="W984" s="171"/>
      <c r="X984" s="171"/>
    </row>
    <row r="985" spans="2:24" ht="66" x14ac:dyDescent="0.3">
      <c r="B985" s="96">
        <f t="shared" si="15"/>
        <v>979</v>
      </c>
      <c r="C985" s="227" t="s">
        <v>5085</v>
      </c>
      <c r="D985" s="96" t="s">
        <v>5142</v>
      </c>
      <c r="E985" s="96" t="s">
        <v>5143</v>
      </c>
      <c r="F985" s="278" t="s">
        <v>5104</v>
      </c>
      <c r="G985" s="255">
        <v>3328205</v>
      </c>
      <c r="H985" s="255">
        <v>0</v>
      </c>
      <c r="I985" s="255">
        <f>G985+H985</f>
        <v>3328205</v>
      </c>
      <c r="J985" s="96" t="s">
        <v>20</v>
      </c>
      <c r="K985" s="253">
        <v>44231</v>
      </c>
      <c r="L985" s="96" t="s">
        <v>12</v>
      </c>
      <c r="M985" s="258" t="s">
        <v>5144</v>
      </c>
      <c r="N985" s="96" t="s">
        <v>11</v>
      </c>
      <c r="O985" s="227" t="s">
        <v>2700</v>
      </c>
      <c r="P985" s="171"/>
      <c r="Q985" s="171"/>
      <c r="R985" s="171"/>
      <c r="S985" s="171"/>
      <c r="T985" s="171"/>
      <c r="U985" s="171"/>
      <c r="V985" s="171"/>
      <c r="W985" s="171"/>
      <c r="X985" s="171"/>
    </row>
    <row r="986" spans="2:24" ht="66" x14ac:dyDescent="0.3">
      <c r="B986" s="96">
        <f t="shared" si="15"/>
        <v>980</v>
      </c>
      <c r="C986" s="227" t="s">
        <v>5085</v>
      </c>
      <c r="D986" s="227" t="s">
        <v>5145</v>
      </c>
      <c r="E986" s="96" t="s">
        <v>5146</v>
      </c>
      <c r="F986" s="278" t="s">
        <v>5104</v>
      </c>
      <c r="G986" s="255">
        <v>9984615</v>
      </c>
      <c r="H986" s="255">
        <v>0</v>
      </c>
      <c r="I986" s="255">
        <f>G986+H986</f>
        <v>9984615</v>
      </c>
      <c r="J986" s="96" t="s">
        <v>20</v>
      </c>
      <c r="K986" s="253">
        <v>44286</v>
      </c>
      <c r="L986" s="96" t="s">
        <v>12</v>
      </c>
      <c r="M986" s="258" t="s">
        <v>5147</v>
      </c>
      <c r="N986" s="96" t="s">
        <v>11</v>
      </c>
      <c r="O986" s="227" t="s">
        <v>2700</v>
      </c>
      <c r="P986" s="171"/>
      <c r="Q986" s="171"/>
      <c r="R986" s="171"/>
      <c r="S986" s="171"/>
      <c r="T986" s="171"/>
      <c r="U986" s="171"/>
      <c r="V986" s="171"/>
      <c r="W986" s="171"/>
      <c r="X986" s="171"/>
    </row>
    <row r="987" spans="2:24" ht="66" x14ac:dyDescent="0.3">
      <c r="B987" s="96">
        <f t="shared" si="15"/>
        <v>981</v>
      </c>
      <c r="C987" s="227" t="s">
        <v>5085</v>
      </c>
      <c r="D987" s="96" t="s">
        <v>5148</v>
      </c>
      <c r="E987" s="96" t="s">
        <v>5149</v>
      </c>
      <c r="F987" s="278" t="s">
        <v>5104</v>
      </c>
      <c r="G987" s="255">
        <v>19969230</v>
      </c>
      <c r="H987" s="255">
        <v>19969230</v>
      </c>
      <c r="I987" s="255">
        <f>G987+H987</f>
        <v>39938460</v>
      </c>
      <c r="J987" s="96" t="s">
        <v>20</v>
      </c>
      <c r="K987" s="253">
        <v>44561</v>
      </c>
      <c r="L987" s="96" t="s">
        <v>12</v>
      </c>
      <c r="M987" s="258" t="s">
        <v>5150</v>
      </c>
      <c r="N987" s="96" t="s">
        <v>11</v>
      </c>
      <c r="O987" s="227" t="s">
        <v>2700</v>
      </c>
      <c r="P987" s="171"/>
      <c r="Q987" s="171"/>
      <c r="R987" s="171"/>
      <c r="S987" s="171"/>
      <c r="T987" s="171"/>
      <c r="U987" s="171"/>
      <c r="V987" s="171"/>
      <c r="W987" s="171"/>
      <c r="X987" s="171"/>
    </row>
    <row r="988" spans="2:24" ht="66" x14ac:dyDescent="0.3">
      <c r="B988" s="96">
        <f t="shared" si="15"/>
        <v>982</v>
      </c>
      <c r="C988" s="227" t="s">
        <v>5085</v>
      </c>
      <c r="D988" s="96" t="s">
        <v>5151</v>
      </c>
      <c r="E988" s="96" t="s">
        <v>5152</v>
      </c>
      <c r="F988" s="278" t="s">
        <v>5104</v>
      </c>
      <c r="G988" s="255">
        <v>19969230</v>
      </c>
      <c r="H988" s="255">
        <v>19969230</v>
      </c>
      <c r="I988" s="255">
        <f>G988+H988</f>
        <v>39938460</v>
      </c>
      <c r="J988" s="96" t="s">
        <v>20</v>
      </c>
      <c r="K988" s="253">
        <v>44561</v>
      </c>
      <c r="L988" s="96" t="s">
        <v>12</v>
      </c>
      <c r="M988" s="258" t="s">
        <v>5153</v>
      </c>
      <c r="N988" s="96" t="s">
        <v>11</v>
      </c>
      <c r="O988" s="227" t="s">
        <v>2700</v>
      </c>
      <c r="P988" s="171"/>
      <c r="Q988" s="171"/>
      <c r="R988" s="171"/>
      <c r="S988" s="171"/>
      <c r="T988" s="171"/>
      <c r="U988" s="171"/>
      <c r="V988" s="171"/>
      <c r="W988" s="171"/>
      <c r="X988" s="171"/>
    </row>
    <row r="989" spans="2:24" ht="66" x14ac:dyDescent="0.3">
      <c r="B989" s="96">
        <f t="shared" si="15"/>
        <v>983</v>
      </c>
      <c r="C989" s="227" t="s">
        <v>5085</v>
      </c>
      <c r="D989" s="96" t="s">
        <v>5154</v>
      </c>
      <c r="E989" s="96" t="s">
        <v>5155</v>
      </c>
      <c r="F989" s="278" t="s">
        <v>5156</v>
      </c>
      <c r="G989" s="255">
        <v>6228561</v>
      </c>
      <c r="H989" s="255">
        <v>0</v>
      </c>
      <c r="I989" s="255">
        <f>G989+H989</f>
        <v>6228561</v>
      </c>
      <c r="J989" s="96" t="s">
        <v>20</v>
      </c>
      <c r="K989" s="253">
        <v>44286</v>
      </c>
      <c r="L989" s="96" t="s">
        <v>12</v>
      </c>
      <c r="M989" s="258" t="s">
        <v>5157</v>
      </c>
      <c r="N989" s="96" t="s">
        <v>11</v>
      </c>
      <c r="O989" s="227" t="s">
        <v>2700</v>
      </c>
      <c r="P989" s="171"/>
      <c r="Q989" s="171"/>
      <c r="R989" s="171"/>
      <c r="S989" s="171"/>
      <c r="T989" s="171"/>
      <c r="U989" s="171"/>
      <c r="V989" s="171"/>
      <c r="W989" s="171"/>
      <c r="X989" s="171"/>
    </row>
    <row r="990" spans="2:24" ht="66" x14ac:dyDescent="0.3">
      <c r="B990" s="96">
        <f t="shared" si="15"/>
        <v>984</v>
      </c>
      <c r="C990" s="227" t="s">
        <v>5085</v>
      </c>
      <c r="D990" s="96" t="s">
        <v>5158</v>
      </c>
      <c r="E990" s="96" t="s">
        <v>5159</v>
      </c>
      <c r="F990" s="278" t="s">
        <v>5104</v>
      </c>
      <c r="G990" s="255">
        <v>9984615</v>
      </c>
      <c r="H990" s="255">
        <v>0</v>
      </c>
      <c r="I990" s="255">
        <f>G990+H990</f>
        <v>9984615</v>
      </c>
      <c r="J990" s="96" t="s">
        <v>20</v>
      </c>
      <c r="K990" s="253">
        <v>44286</v>
      </c>
      <c r="L990" s="96" t="s">
        <v>12</v>
      </c>
      <c r="M990" s="258" t="s">
        <v>5160</v>
      </c>
      <c r="N990" s="96" t="s">
        <v>11</v>
      </c>
      <c r="O990" s="227" t="s">
        <v>2700</v>
      </c>
      <c r="P990" s="171"/>
      <c r="Q990" s="171"/>
      <c r="R990" s="171"/>
      <c r="S990" s="171"/>
      <c r="T990" s="171"/>
      <c r="U990" s="171"/>
      <c r="V990" s="171"/>
      <c r="W990" s="171"/>
      <c r="X990" s="171"/>
    </row>
    <row r="991" spans="2:24" ht="66" x14ac:dyDescent="0.3">
      <c r="B991" s="96">
        <f t="shared" si="15"/>
        <v>985</v>
      </c>
      <c r="C991" s="227" t="s">
        <v>5085</v>
      </c>
      <c r="D991" s="96" t="s">
        <v>5161</v>
      </c>
      <c r="E991" s="96" t="s">
        <v>5162</v>
      </c>
      <c r="F991" s="278" t="s">
        <v>5104</v>
      </c>
      <c r="G991" s="255">
        <v>19969230</v>
      </c>
      <c r="H991" s="255">
        <v>19969230</v>
      </c>
      <c r="I991" s="255">
        <f>G991+H991</f>
        <v>39938460</v>
      </c>
      <c r="J991" s="96" t="s">
        <v>20</v>
      </c>
      <c r="K991" s="253">
        <v>44561</v>
      </c>
      <c r="L991" s="96" t="s">
        <v>12</v>
      </c>
      <c r="M991" s="258" t="s">
        <v>5163</v>
      </c>
      <c r="N991" s="96" t="s">
        <v>11</v>
      </c>
      <c r="O991" s="227" t="s">
        <v>2700</v>
      </c>
      <c r="P991" s="171"/>
      <c r="Q991" s="171"/>
      <c r="R991" s="171"/>
      <c r="S991" s="171"/>
      <c r="T991" s="171"/>
      <c r="U991" s="171"/>
      <c r="V991" s="171"/>
      <c r="W991" s="171"/>
      <c r="X991" s="171"/>
    </row>
    <row r="992" spans="2:24" ht="66" x14ac:dyDescent="0.3">
      <c r="B992" s="96">
        <f t="shared" si="15"/>
        <v>986</v>
      </c>
      <c r="C992" s="227" t="s">
        <v>5085</v>
      </c>
      <c r="D992" s="96" t="s">
        <v>5164</v>
      </c>
      <c r="E992" s="96" t="s">
        <v>5165</v>
      </c>
      <c r="F992" s="278" t="s">
        <v>5104</v>
      </c>
      <c r="G992" s="255">
        <v>9984615</v>
      </c>
      <c r="H992" s="255">
        <v>0</v>
      </c>
      <c r="I992" s="255">
        <f>G992+H992</f>
        <v>9984615</v>
      </c>
      <c r="J992" s="96" t="s">
        <v>20</v>
      </c>
      <c r="K992" s="253">
        <v>44286</v>
      </c>
      <c r="L992" s="96" t="s">
        <v>12</v>
      </c>
      <c r="M992" s="258" t="s">
        <v>5166</v>
      </c>
      <c r="N992" s="96" t="s">
        <v>11</v>
      </c>
      <c r="O992" s="227" t="s">
        <v>2700</v>
      </c>
      <c r="P992" s="171"/>
      <c r="Q992" s="171"/>
      <c r="R992" s="171"/>
      <c r="S992" s="171"/>
      <c r="T992" s="171"/>
      <c r="U992" s="171"/>
      <c r="V992" s="171"/>
      <c r="W992" s="171"/>
      <c r="X992" s="171"/>
    </row>
    <row r="993" spans="2:24" ht="52.8" x14ac:dyDescent="0.3">
      <c r="B993" s="96">
        <f t="shared" si="15"/>
        <v>987</v>
      </c>
      <c r="C993" s="227" t="s">
        <v>5085</v>
      </c>
      <c r="D993" s="96" t="s">
        <v>5167</v>
      </c>
      <c r="E993" s="96" t="s">
        <v>5168</v>
      </c>
      <c r="F993" s="278" t="s">
        <v>5137</v>
      </c>
      <c r="G993" s="255">
        <v>18724662</v>
      </c>
      <c r="H993" s="255">
        <v>18724662</v>
      </c>
      <c r="I993" s="255">
        <f>G993+H993</f>
        <v>37449324</v>
      </c>
      <c r="J993" s="96" t="s">
        <v>20</v>
      </c>
      <c r="K993" s="253">
        <v>44561</v>
      </c>
      <c r="L993" s="96" t="s">
        <v>12</v>
      </c>
      <c r="M993" s="258" t="s">
        <v>5169</v>
      </c>
      <c r="N993" s="96" t="s">
        <v>11</v>
      </c>
      <c r="O993" s="227" t="s">
        <v>2700</v>
      </c>
      <c r="P993" s="171"/>
      <c r="Q993" s="171"/>
      <c r="R993" s="171"/>
      <c r="S993" s="171"/>
      <c r="T993" s="171"/>
      <c r="U993" s="171"/>
      <c r="V993" s="171"/>
      <c r="W993" s="171"/>
      <c r="X993" s="171"/>
    </row>
    <row r="994" spans="2:24" ht="66" x14ac:dyDescent="0.3">
      <c r="B994" s="96">
        <f t="shared" si="15"/>
        <v>988</v>
      </c>
      <c r="C994" s="227" t="s">
        <v>5085</v>
      </c>
      <c r="D994" s="96" t="s">
        <v>5170</v>
      </c>
      <c r="E994" s="96" t="s">
        <v>5171</v>
      </c>
      <c r="F994" s="278" t="s">
        <v>5104</v>
      </c>
      <c r="G994" s="255">
        <v>18724662</v>
      </c>
      <c r="H994" s="255">
        <v>18724662</v>
      </c>
      <c r="I994" s="255">
        <f>G994+H994</f>
        <v>37449324</v>
      </c>
      <c r="J994" s="96" t="s">
        <v>20</v>
      </c>
      <c r="K994" s="253">
        <v>44561</v>
      </c>
      <c r="L994" s="96" t="s">
        <v>12</v>
      </c>
      <c r="M994" s="258" t="s">
        <v>5172</v>
      </c>
      <c r="N994" s="96" t="s">
        <v>11</v>
      </c>
      <c r="O994" s="227" t="s">
        <v>2700</v>
      </c>
      <c r="P994" s="171"/>
      <c r="Q994" s="171"/>
      <c r="R994" s="171"/>
      <c r="S994" s="171"/>
      <c r="T994" s="171"/>
      <c r="U994" s="171"/>
      <c r="V994" s="171"/>
      <c r="W994" s="171"/>
      <c r="X994" s="171"/>
    </row>
    <row r="995" spans="2:24" ht="66" x14ac:dyDescent="0.3">
      <c r="B995" s="96">
        <f t="shared" si="15"/>
        <v>989</v>
      </c>
      <c r="C995" s="227" t="s">
        <v>5085</v>
      </c>
      <c r="D995" s="96" t="s">
        <v>5173</v>
      </c>
      <c r="E995" s="96" t="s">
        <v>5174</v>
      </c>
      <c r="F995" s="278" t="s">
        <v>5104</v>
      </c>
      <c r="G995" s="255">
        <v>9984615</v>
      </c>
      <c r="H995" s="255">
        <v>0</v>
      </c>
      <c r="I995" s="255">
        <f>G995+H995</f>
        <v>9984615</v>
      </c>
      <c r="J995" s="96" t="s">
        <v>20</v>
      </c>
      <c r="K995" s="253">
        <v>44286</v>
      </c>
      <c r="L995" s="96" t="s">
        <v>12</v>
      </c>
      <c r="M995" s="258" t="s">
        <v>5175</v>
      </c>
      <c r="N995" s="96" t="s">
        <v>11</v>
      </c>
      <c r="O995" s="227" t="s">
        <v>2700</v>
      </c>
      <c r="P995" s="171"/>
      <c r="Q995" s="171"/>
      <c r="R995" s="171"/>
      <c r="S995" s="171"/>
      <c r="T995" s="171"/>
      <c r="U995" s="171"/>
      <c r="V995" s="171"/>
      <c r="W995" s="171"/>
      <c r="X995" s="171"/>
    </row>
    <row r="996" spans="2:24" ht="66" x14ac:dyDescent="0.3">
      <c r="B996" s="96">
        <f t="shared" si="15"/>
        <v>990</v>
      </c>
      <c r="C996" s="227" t="s">
        <v>5085</v>
      </c>
      <c r="D996" s="96" t="s">
        <v>5176</v>
      </c>
      <c r="E996" s="96" t="s">
        <v>5177</v>
      </c>
      <c r="F996" s="278" t="s">
        <v>5104</v>
      </c>
      <c r="G996" s="255">
        <v>9984615</v>
      </c>
      <c r="H996" s="255">
        <v>0</v>
      </c>
      <c r="I996" s="255">
        <f>G996+H996</f>
        <v>9984615</v>
      </c>
      <c r="J996" s="96" t="s">
        <v>20</v>
      </c>
      <c r="K996" s="253">
        <v>44286</v>
      </c>
      <c r="L996" s="96" t="s">
        <v>12</v>
      </c>
      <c r="M996" s="258" t="s">
        <v>5178</v>
      </c>
      <c r="N996" s="96" t="s">
        <v>11</v>
      </c>
      <c r="O996" s="227" t="s">
        <v>2700</v>
      </c>
      <c r="P996" s="171"/>
      <c r="Q996" s="171"/>
      <c r="R996" s="171"/>
      <c r="S996" s="171"/>
      <c r="T996" s="171"/>
      <c r="U996" s="171"/>
      <c r="V996" s="171"/>
      <c r="W996" s="171"/>
      <c r="X996" s="171"/>
    </row>
    <row r="997" spans="2:24" ht="66" x14ac:dyDescent="0.3">
      <c r="B997" s="96">
        <f t="shared" si="15"/>
        <v>991</v>
      </c>
      <c r="C997" s="227" t="s">
        <v>5085</v>
      </c>
      <c r="D997" s="96" t="s">
        <v>5179</v>
      </c>
      <c r="E997" s="96" t="s">
        <v>5180</v>
      </c>
      <c r="F997" s="278" t="s">
        <v>5104</v>
      </c>
      <c r="G997" s="255">
        <v>19969230</v>
      </c>
      <c r="H997" s="255">
        <v>19969230</v>
      </c>
      <c r="I997" s="255">
        <f>G997+H997</f>
        <v>39938460</v>
      </c>
      <c r="J997" s="96" t="s">
        <v>20</v>
      </c>
      <c r="K997" s="253">
        <v>44561</v>
      </c>
      <c r="L997" s="96" t="s">
        <v>12</v>
      </c>
      <c r="M997" s="258" t="s">
        <v>5181</v>
      </c>
      <c r="N997" s="96" t="s">
        <v>11</v>
      </c>
      <c r="O997" s="227" t="s">
        <v>2700</v>
      </c>
      <c r="P997" s="171"/>
      <c r="Q997" s="171"/>
      <c r="R997" s="171"/>
      <c r="S997" s="171"/>
      <c r="T997" s="171"/>
      <c r="U997" s="171"/>
      <c r="V997" s="171"/>
      <c r="W997" s="171"/>
      <c r="X997" s="171"/>
    </row>
    <row r="998" spans="2:24" ht="66" x14ac:dyDescent="0.3">
      <c r="B998" s="96">
        <f t="shared" si="15"/>
        <v>992</v>
      </c>
      <c r="C998" s="227" t="s">
        <v>5085</v>
      </c>
      <c r="D998" s="96" t="s">
        <v>5102</v>
      </c>
      <c r="E998" s="96" t="s">
        <v>5103</v>
      </c>
      <c r="F998" s="278" t="s">
        <v>5104</v>
      </c>
      <c r="G998" s="255">
        <v>19969230</v>
      </c>
      <c r="H998" s="255">
        <v>19969230</v>
      </c>
      <c r="I998" s="255">
        <f>G998+H998</f>
        <v>39938460</v>
      </c>
      <c r="J998" s="96" t="s">
        <v>20</v>
      </c>
      <c r="K998" s="253">
        <v>44561</v>
      </c>
      <c r="L998" s="96" t="s">
        <v>12</v>
      </c>
      <c r="M998" s="258" t="s">
        <v>5105</v>
      </c>
      <c r="N998" s="96" t="s">
        <v>11</v>
      </c>
      <c r="O998" s="227" t="s">
        <v>2700</v>
      </c>
      <c r="P998" s="171"/>
      <c r="Q998" s="171"/>
      <c r="R998" s="171"/>
      <c r="S998" s="171"/>
      <c r="T998" s="171"/>
      <c r="U998" s="171"/>
      <c r="V998" s="171"/>
      <c r="W998" s="171"/>
      <c r="X998" s="171"/>
    </row>
    <row r="999" spans="2:24" ht="66" x14ac:dyDescent="0.3">
      <c r="B999" s="96">
        <f t="shared" si="15"/>
        <v>993</v>
      </c>
      <c r="C999" s="227" t="s">
        <v>5085</v>
      </c>
      <c r="D999" s="96" t="s">
        <v>5106</v>
      </c>
      <c r="E999" s="96" t="s">
        <v>5107</v>
      </c>
      <c r="F999" s="278" t="s">
        <v>5104</v>
      </c>
      <c r="G999" s="255">
        <v>9984615</v>
      </c>
      <c r="H999" s="255">
        <v>0</v>
      </c>
      <c r="I999" s="255">
        <f>G999+H999</f>
        <v>9984615</v>
      </c>
      <c r="J999" s="96" t="s">
        <v>20</v>
      </c>
      <c r="K999" s="253">
        <v>44286</v>
      </c>
      <c r="L999" s="96" t="s">
        <v>12</v>
      </c>
      <c r="M999" s="258" t="s">
        <v>5108</v>
      </c>
      <c r="N999" s="96" t="s">
        <v>11</v>
      </c>
      <c r="O999" s="227" t="s">
        <v>2700</v>
      </c>
      <c r="P999" s="171"/>
      <c r="Q999" s="171"/>
      <c r="R999" s="171"/>
      <c r="S999" s="171"/>
      <c r="T999" s="171"/>
      <c r="U999" s="171"/>
      <c r="V999" s="171"/>
      <c r="W999" s="171"/>
      <c r="X999" s="171"/>
    </row>
    <row r="1000" spans="2:24" ht="66" x14ac:dyDescent="0.3">
      <c r="B1000" s="96">
        <f t="shared" si="15"/>
        <v>994</v>
      </c>
      <c r="C1000" s="227" t="s">
        <v>5085</v>
      </c>
      <c r="D1000" s="96" t="s">
        <v>5109</v>
      </c>
      <c r="E1000" s="96" t="s">
        <v>5110</v>
      </c>
      <c r="F1000" s="278" t="s">
        <v>5111</v>
      </c>
      <c r="G1000" s="255">
        <v>8444403</v>
      </c>
      <c r="H1000" s="255">
        <v>0</v>
      </c>
      <c r="I1000" s="255">
        <f>G1000+H1000</f>
        <v>8444403</v>
      </c>
      <c r="J1000" s="96" t="s">
        <v>20</v>
      </c>
      <c r="K1000" s="253">
        <v>44286</v>
      </c>
      <c r="L1000" s="96" t="s">
        <v>12</v>
      </c>
      <c r="M1000" s="258" t="s">
        <v>5112</v>
      </c>
      <c r="N1000" s="96" t="s">
        <v>11</v>
      </c>
      <c r="O1000" s="227" t="s">
        <v>2700</v>
      </c>
      <c r="P1000" s="171"/>
      <c r="Q1000" s="171"/>
      <c r="R1000" s="171"/>
      <c r="S1000" s="171"/>
      <c r="T1000" s="171"/>
      <c r="U1000" s="171"/>
      <c r="V1000" s="171"/>
      <c r="W1000" s="171"/>
      <c r="X1000" s="171"/>
    </row>
    <row r="1001" spans="2:24" ht="66" x14ac:dyDescent="0.3">
      <c r="B1001" s="96">
        <f t="shared" si="15"/>
        <v>995</v>
      </c>
      <c r="C1001" s="227" t="s">
        <v>5085</v>
      </c>
      <c r="D1001" s="96" t="s">
        <v>5373</v>
      </c>
      <c r="E1001" s="96" t="s">
        <v>5374</v>
      </c>
      <c r="F1001" s="278" t="s">
        <v>5375</v>
      </c>
      <c r="G1001" s="255">
        <v>7037002</v>
      </c>
      <c r="H1001" s="255">
        <v>0</v>
      </c>
      <c r="I1001" s="255">
        <f>G1001+H1001</f>
        <v>7037002</v>
      </c>
      <c r="J1001" s="96" t="s">
        <v>20</v>
      </c>
      <c r="K1001" s="253">
        <v>44286</v>
      </c>
      <c r="L1001" s="96" t="s">
        <v>12</v>
      </c>
      <c r="M1001" s="258" t="s">
        <v>5376</v>
      </c>
      <c r="N1001" s="96" t="s">
        <v>11</v>
      </c>
      <c r="O1001" s="227" t="s">
        <v>2700</v>
      </c>
      <c r="P1001" s="171"/>
      <c r="Q1001" s="171"/>
      <c r="R1001" s="171"/>
      <c r="S1001" s="171"/>
      <c r="T1001" s="171"/>
      <c r="U1001" s="171"/>
      <c r="V1001" s="171"/>
      <c r="W1001" s="171"/>
      <c r="X1001" s="171"/>
    </row>
    <row r="1002" spans="2:24" ht="66" x14ac:dyDescent="0.3">
      <c r="B1002" s="96">
        <f t="shared" si="15"/>
        <v>996</v>
      </c>
      <c r="C1002" s="227" t="s">
        <v>5085</v>
      </c>
      <c r="D1002" s="96" t="s">
        <v>5206</v>
      </c>
      <c r="E1002" s="96" t="s">
        <v>5207</v>
      </c>
      <c r="F1002" s="278" t="s">
        <v>5208</v>
      </c>
      <c r="G1002" s="255">
        <v>6656410</v>
      </c>
      <c r="H1002" s="255">
        <v>0</v>
      </c>
      <c r="I1002" s="255">
        <f>G1002+H1002</f>
        <v>6656410</v>
      </c>
      <c r="J1002" s="96" t="s">
        <v>20</v>
      </c>
      <c r="K1002" s="253">
        <v>44255</v>
      </c>
      <c r="L1002" s="96" t="s">
        <v>12</v>
      </c>
      <c r="M1002" s="258" t="s">
        <v>5209</v>
      </c>
      <c r="N1002" s="96" t="s">
        <v>11</v>
      </c>
      <c r="O1002" s="227" t="s">
        <v>2700</v>
      </c>
      <c r="P1002" s="171"/>
      <c r="Q1002" s="171"/>
      <c r="R1002" s="171"/>
      <c r="S1002" s="171"/>
      <c r="T1002" s="171"/>
      <c r="U1002" s="171"/>
      <c r="V1002" s="171"/>
      <c r="W1002" s="171"/>
      <c r="X1002" s="171"/>
    </row>
    <row r="1003" spans="2:24" ht="52.8" x14ac:dyDescent="0.3">
      <c r="B1003" s="96">
        <f t="shared" si="15"/>
        <v>997</v>
      </c>
      <c r="C1003" s="227" t="s">
        <v>5085</v>
      </c>
      <c r="D1003" s="96" t="s">
        <v>5210</v>
      </c>
      <c r="E1003" s="96" t="s">
        <v>5211</v>
      </c>
      <c r="F1003" s="278" t="s">
        <v>5137</v>
      </c>
      <c r="G1003" s="255">
        <v>6241554</v>
      </c>
      <c r="H1003" s="255">
        <v>0</v>
      </c>
      <c r="I1003" s="255">
        <f>G1003+H1003</f>
        <v>6241554</v>
      </c>
      <c r="J1003" s="96" t="s">
        <v>20</v>
      </c>
      <c r="K1003" s="253">
        <v>44255</v>
      </c>
      <c r="L1003" s="96" t="s">
        <v>12</v>
      </c>
      <c r="M1003" s="258" t="s">
        <v>516</v>
      </c>
      <c r="N1003" s="96" t="s">
        <v>11</v>
      </c>
      <c r="O1003" s="227" t="s">
        <v>2700</v>
      </c>
      <c r="P1003" s="171"/>
      <c r="Q1003" s="171"/>
      <c r="R1003" s="171"/>
      <c r="S1003" s="171"/>
      <c r="T1003" s="171"/>
      <c r="U1003" s="171"/>
      <c r="V1003" s="171"/>
      <c r="W1003" s="171"/>
      <c r="X1003" s="171"/>
    </row>
    <row r="1004" spans="2:24" ht="66" x14ac:dyDescent="0.3">
      <c r="B1004" s="96">
        <f t="shared" si="15"/>
        <v>998</v>
      </c>
      <c r="C1004" s="227" t="s">
        <v>5085</v>
      </c>
      <c r="D1004" s="96" t="s">
        <v>5212</v>
      </c>
      <c r="E1004" s="96" t="s">
        <v>5213</v>
      </c>
      <c r="F1004" s="279" t="s">
        <v>5104</v>
      </c>
      <c r="G1004" s="255">
        <v>9984615</v>
      </c>
      <c r="H1004" s="255">
        <v>0</v>
      </c>
      <c r="I1004" s="255">
        <f>G1004+H1004</f>
        <v>9984615</v>
      </c>
      <c r="J1004" s="96" t="s">
        <v>20</v>
      </c>
      <c r="K1004" s="253">
        <v>44286</v>
      </c>
      <c r="L1004" s="96" t="s">
        <v>12</v>
      </c>
      <c r="M1004" s="258" t="s">
        <v>5214</v>
      </c>
      <c r="N1004" s="96" t="s">
        <v>11</v>
      </c>
      <c r="O1004" s="227" t="s">
        <v>2700</v>
      </c>
      <c r="P1004" s="171"/>
      <c r="Q1004" s="171"/>
      <c r="R1004" s="171"/>
      <c r="S1004" s="171"/>
      <c r="T1004" s="171"/>
      <c r="U1004" s="171"/>
      <c r="V1004" s="171"/>
      <c r="W1004" s="171"/>
      <c r="X1004" s="171"/>
    </row>
    <row r="1005" spans="2:24" ht="66" x14ac:dyDescent="0.3">
      <c r="B1005" s="96">
        <f t="shared" si="15"/>
        <v>999</v>
      </c>
      <c r="C1005" s="227" t="s">
        <v>5085</v>
      </c>
      <c r="D1005" s="96" t="s">
        <v>5397</v>
      </c>
      <c r="E1005" s="96" t="s">
        <v>5398</v>
      </c>
      <c r="F1005" s="278" t="s">
        <v>5208</v>
      </c>
      <c r="G1005" s="255">
        <v>7801943</v>
      </c>
      <c r="H1005" s="255">
        <v>0</v>
      </c>
      <c r="I1005" s="255">
        <f>G1005+H1005</f>
        <v>7801943</v>
      </c>
      <c r="J1005" s="96" t="s">
        <v>20</v>
      </c>
      <c r="K1005" s="253">
        <v>44286</v>
      </c>
      <c r="L1005" s="96" t="s">
        <v>12</v>
      </c>
      <c r="M1005" s="258" t="s">
        <v>5399</v>
      </c>
      <c r="N1005" s="96" t="s">
        <v>11</v>
      </c>
      <c r="O1005" s="227" t="s">
        <v>2700</v>
      </c>
      <c r="P1005" s="171"/>
      <c r="Q1005" s="171"/>
      <c r="R1005" s="171"/>
      <c r="S1005" s="171"/>
      <c r="T1005" s="171"/>
      <c r="U1005" s="171"/>
      <c r="V1005" s="171"/>
      <c r="W1005" s="171"/>
      <c r="X1005" s="171"/>
    </row>
    <row r="1006" spans="2:24" ht="66" x14ac:dyDescent="0.3">
      <c r="B1006" s="96">
        <f t="shared" si="15"/>
        <v>1000</v>
      </c>
      <c r="C1006" s="227" t="s">
        <v>5085</v>
      </c>
      <c r="D1006" s="96" t="s">
        <v>5215</v>
      </c>
      <c r="E1006" s="96" t="s">
        <v>5216</v>
      </c>
      <c r="F1006" s="278" t="s">
        <v>5104</v>
      </c>
      <c r="G1006" s="255">
        <v>19969230</v>
      </c>
      <c r="H1006" s="255">
        <v>19969230</v>
      </c>
      <c r="I1006" s="255">
        <f>G1006+H1006</f>
        <v>39938460</v>
      </c>
      <c r="J1006" s="96" t="s">
        <v>20</v>
      </c>
      <c r="K1006" s="253">
        <v>44561</v>
      </c>
      <c r="L1006" s="96" t="s">
        <v>12</v>
      </c>
      <c r="M1006" s="258" t="s">
        <v>5217</v>
      </c>
      <c r="N1006" s="96" t="s">
        <v>11</v>
      </c>
      <c r="O1006" s="227" t="s">
        <v>2700</v>
      </c>
      <c r="P1006" s="171"/>
      <c r="Q1006" s="171"/>
      <c r="R1006" s="171"/>
      <c r="S1006" s="171"/>
      <c r="T1006" s="171"/>
      <c r="U1006" s="171"/>
      <c r="V1006" s="171"/>
      <c r="W1006" s="171"/>
      <c r="X1006" s="171"/>
    </row>
    <row r="1007" spans="2:24" ht="66" x14ac:dyDescent="0.3">
      <c r="B1007" s="96">
        <f t="shared" si="15"/>
        <v>1001</v>
      </c>
      <c r="C1007" s="227" t="s">
        <v>5085</v>
      </c>
      <c r="D1007" s="96" t="s">
        <v>5414</v>
      </c>
      <c r="E1007" s="96" t="s">
        <v>5415</v>
      </c>
      <c r="F1007" s="278" t="s">
        <v>5208</v>
      </c>
      <c r="G1007" s="255">
        <v>15603885</v>
      </c>
      <c r="H1007" s="255">
        <v>18724662</v>
      </c>
      <c r="I1007" s="255">
        <f>G1007+H1007</f>
        <v>34328547</v>
      </c>
      <c r="J1007" s="96" t="s">
        <v>20</v>
      </c>
      <c r="K1007" s="253">
        <v>44561</v>
      </c>
      <c r="L1007" s="96" t="s">
        <v>12</v>
      </c>
      <c r="M1007" s="258" t="s">
        <v>5416</v>
      </c>
      <c r="N1007" s="96" t="s">
        <v>11</v>
      </c>
      <c r="O1007" s="227" t="s">
        <v>2700</v>
      </c>
      <c r="P1007" s="171"/>
      <c r="Q1007" s="171"/>
      <c r="R1007" s="171"/>
      <c r="S1007" s="171"/>
      <c r="T1007" s="171"/>
      <c r="U1007" s="171"/>
      <c r="V1007" s="171"/>
      <c r="W1007" s="171"/>
      <c r="X1007" s="171"/>
    </row>
    <row r="1008" spans="2:24" ht="66" x14ac:dyDescent="0.3">
      <c r="B1008" s="96">
        <f t="shared" si="15"/>
        <v>1002</v>
      </c>
      <c r="C1008" s="227" t="s">
        <v>5085</v>
      </c>
      <c r="D1008" s="96" t="s">
        <v>5424</v>
      </c>
      <c r="E1008" s="96" t="s">
        <v>5425</v>
      </c>
      <c r="F1008" s="278" t="s">
        <v>5208</v>
      </c>
      <c r="G1008" s="255">
        <v>15603885</v>
      </c>
      <c r="H1008" s="255">
        <v>0</v>
      </c>
      <c r="I1008" s="255">
        <f>G1008+H1008</f>
        <v>15603885</v>
      </c>
      <c r="J1008" s="96" t="s">
        <v>20</v>
      </c>
      <c r="K1008" s="253">
        <v>44377</v>
      </c>
      <c r="L1008" s="96" t="s">
        <v>12</v>
      </c>
      <c r="M1008" s="258" t="s">
        <v>5426</v>
      </c>
      <c r="N1008" s="96" t="s">
        <v>11</v>
      </c>
      <c r="O1008" s="227" t="s">
        <v>2700</v>
      </c>
      <c r="P1008" s="171"/>
      <c r="Q1008" s="171"/>
      <c r="R1008" s="171"/>
      <c r="S1008" s="171"/>
      <c r="T1008" s="171"/>
      <c r="U1008" s="171"/>
      <c r="V1008" s="171"/>
      <c r="W1008" s="171"/>
      <c r="X1008" s="171"/>
    </row>
    <row r="1009" spans="2:24" ht="66" x14ac:dyDescent="0.3">
      <c r="B1009" s="96">
        <f t="shared" si="15"/>
        <v>1003</v>
      </c>
      <c r="C1009" s="227" t="s">
        <v>5085</v>
      </c>
      <c r="D1009" s="96" t="s">
        <v>5221</v>
      </c>
      <c r="E1009" s="96" t="s">
        <v>5222</v>
      </c>
      <c r="F1009" s="280" t="s">
        <v>5104</v>
      </c>
      <c r="G1009" s="255">
        <v>18724662</v>
      </c>
      <c r="H1009" s="255">
        <v>18724662</v>
      </c>
      <c r="I1009" s="255">
        <f>G1009+H1009</f>
        <v>37449324</v>
      </c>
      <c r="J1009" s="96" t="s">
        <v>20</v>
      </c>
      <c r="K1009" s="253">
        <v>44561</v>
      </c>
      <c r="L1009" s="96" t="s">
        <v>12</v>
      </c>
      <c r="M1009" s="258" t="s">
        <v>5223</v>
      </c>
      <c r="N1009" s="96" t="s">
        <v>11</v>
      </c>
      <c r="O1009" s="227" t="s">
        <v>2700</v>
      </c>
      <c r="P1009" s="171"/>
      <c r="Q1009" s="171"/>
      <c r="R1009" s="171"/>
      <c r="S1009" s="171"/>
      <c r="T1009" s="171"/>
      <c r="U1009" s="171"/>
      <c r="V1009" s="171"/>
      <c r="W1009" s="171"/>
      <c r="X1009" s="171"/>
    </row>
    <row r="1010" spans="2:24" ht="66" x14ac:dyDescent="0.3">
      <c r="B1010" s="96">
        <f t="shared" si="15"/>
        <v>1004</v>
      </c>
      <c r="C1010" s="227" t="s">
        <v>5085</v>
      </c>
      <c r="D1010" s="96" t="s">
        <v>5231</v>
      </c>
      <c r="E1010" s="96" t="s">
        <v>5232</v>
      </c>
      <c r="F1010" s="278" t="s">
        <v>5104</v>
      </c>
      <c r="G1010" s="255">
        <v>6241554</v>
      </c>
      <c r="H1010" s="255">
        <v>0</v>
      </c>
      <c r="I1010" s="255">
        <f>G1010+H1010</f>
        <v>6241554</v>
      </c>
      <c r="J1010" s="96" t="s">
        <v>20</v>
      </c>
      <c r="K1010" s="253">
        <v>44255</v>
      </c>
      <c r="L1010" s="96" t="s">
        <v>12</v>
      </c>
      <c r="M1010" s="258" t="s">
        <v>5233</v>
      </c>
      <c r="N1010" s="96" t="s">
        <v>11</v>
      </c>
      <c r="O1010" s="227" t="s">
        <v>2700</v>
      </c>
      <c r="P1010" s="171"/>
      <c r="Q1010" s="171"/>
      <c r="R1010" s="171"/>
      <c r="S1010" s="171"/>
      <c r="T1010" s="171"/>
      <c r="U1010" s="171"/>
      <c r="V1010" s="171"/>
      <c r="W1010" s="171"/>
      <c r="X1010" s="171"/>
    </row>
    <row r="1011" spans="2:24" ht="66" x14ac:dyDescent="0.3">
      <c r="B1011" s="96">
        <f t="shared" si="15"/>
        <v>1005</v>
      </c>
      <c r="C1011" s="227" t="s">
        <v>5085</v>
      </c>
      <c r="D1011" s="96" t="s">
        <v>5234</v>
      </c>
      <c r="E1011" s="96" t="s">
        <v>5235</v>
      </c>
      <c r="F1011" s="278" t="s">
        <v>5111</v>
      </c>
      <c r="G1011" s="255">
        <v>8444403</v>
      </c>
      <c r="H1011" s="255">
        <v>0</v>
      </c>
      <c r="I1011" s="255">
        <f>G1011+H1011</f>
        <v>8444403</v>
      </c>
      <c r="J1011" s="96" t="s">
        <v>20</v>
      </c>
      <c r="K1011" s="253">
        <v>44286</v>
      </c>
      <c r="L1011" s="96" t="s">
        <v>12</v>
      </c>
      <c r="M1011" s="258" t="s">
        <v>5236</v>
      </c>
      <c r="N1011" s="96" t="s">
        <v>11</v>
      </c>
      <c r="O1011" s="227" t="s">
        <v>2700</v>
      </c>
      <c r="P1011" s="171"/>
      <c r="Q1011" s="171"/>
      <c r="R1011" s="171"/>
      <c r="S1011" s="171"/>
      <c r="T1011" s="171"/>
      <c r="U1011" s="171"/>
      <c r="V1011" s="171"/>
      <c r="W1011" s="171"/>
      <c r="X1011" s="171"/>
    </row>
    <row r="1012" spans="2:24" ht="66" x14ac:dyDescent="0.3">
      <c r="B1012" s="96">
        <f t="shared" si="15"/>
        <v>1006</v>
      </c>
      <c r="C1012" s="227" t="s">
        <v>5085</v>
      </c>
      <c r="D1012" s="96" t="s">
        <v>5113</v>
      </c>
      <c r="E1012" s="96" t="s">
        <v>5114</v>
      </c>
      <c r="F1012" s="278" t="s">
        <v>5104</v>
      </c>
      <c r="G1012" s="255">
        <v>18724662</v>
      </c>
      <c r="H1012" s="255">
        <v>18724662</v>
      </c>
      <c r="I1012" s="255">
        <f>G1012+H1012</f>
        <v>37449324</v>
      </c>
      <c r="J1012" s="96" t="s">
        <v>20</v>
      </c>
      <c r="K1012" s="253">
        <v>44561</v>
      </c>
      <c r="L1012" s="96" t="s">
        <v>12</v>
      </c>
      <c r="M1012" s="258" t="s">
        <v>5115</v>
      </c>
      <c r="N1012" s="96" t="s">
        <v>11</v>
      </c>
      <c r="O1012" s="227" t="s">
        <v>2700</v>
      </c>
      <c r="P1012" s="171"/>
      <c r="Q1012" s="171"/>
      <c r="R1012" s="171"/>
      <c r="S1012" s="171"/>
      <c r="T1012" s="171"/>
      <c r="U1012" s="171"/>
      <c r="V1012" s="171"/>
      <c r="W1012" s="171"/>
      <c r="X1012" s="171"/>
    </row>
    <row r="1013" spans="2:24" ht="66" x14ac:dyDescent="0.3">
      <c r="B1013" s="96">
        <f t="shared" si="15"/>
        <v>1007</v>
      </c>
      <c r="C1013" s="227" t="s">
        <v>5085</v>
      </c>
      <c r="D1013" s="267" t="s">
        <v>5116</v>
      </c>
      <c r="E1013" s="267" t="s">
        <v>5117</v>
      </c>
      <c r="F1013" s="278" t="s">
        <v>5104</v>
      </c>
      <c r="G1013" s="255">
        <v>19969230</v>
      </c>
      <c r="H1013" s="255">
        <v>19969230</v>
      </c>
      <c r="I1013" s="255">
        <f>G1013+H1013</f>
        <v>39938460</v>
      </c>
      <c r="J1013" s="96" t="s">
        <v>20</v>
      </c>
      <c r="K1013" s="253">
        <v>44561</v>
      </c>
      <c r="L1013" s="96" t="s">
        <v>12</v>
      </c>
      <c r="M1013" s="269" t="s">
        <v>5118</v>
      </c>
      <c r="N1013" s="96" t="s">
        <v>11</v>
      </c>
      <c r="O1013" s="227" t="s">
        <v>2700</v>
      </c>
      <c r="P1013" s="171"/>
      <c r="Q1013" s="171"/>
      <c r="R1013" s="171"/>
      <c r="S1013" s="171"/>
      <c r="T1013" s="171"/>
      <c r="U1013" s="171"/>
      <c r="V1013" s="171"/>
      <c r="W1013" s="171"/>
      <c r="X1013" s="171"/>
    </row>
    <row r="1014" spans="2:24" ht="66" x14ac:dyDescent="0.3">
      <c r="B1014" s="96">
        <f t="shared" si="15"/>
        <v>1008</v>
      </c>
      <c r="C1014" s="227" t="s">
        <v>5085</v>
      </c>
      <c r="D1014" s="96" t="s">
        <v>5182</v>
      </c>
      <c r="E1014" s="96" t="s">
        <v>5183</v>
      </c>
      <c r="F1014" s="278" t="s">
        <v>5156</v>
      </c>
      <c r="G1014" s="255">
        <v>6228561</v>
      </c>
      <c r="H1014" s="255">
        <v>0</v>
      </c>
      <c r="I1014" s="255">
        <f>G1014+H1014</f>
        <v>6228561</v>
      </c>
      <c r="J1014" s="96" t="s">
        <v>20</v>
      </c>
      <c r="K1014" s="253">
        <v>44286</v>
      </c>
      <c r="L1014" s="96" t="s">
        <v>12</v>
      </c>
      <c r="M1014" s="257" t="s">
        <v>5184</v>
      </c>
      <c r="N1014" s="96" t="s">
        <v>11</v>
      </c>
      <c r="O1014" s="227" t="s">
        <v>2700</v>
      </c>
      <c r="P1014" s="171"/>
      <c r="Q1014" s="171"/>
      <c r="R1014" s="171"/>
      <c r="S1014" s="171"/>
      <c r="T1014" s="171"/>
      <c r="U1014" s="171"/>
      <c r="V1014" s="171"/>
      <c r="W1014" s="171"/>
      <c r="X1014" s="171"/>
    </row>
    <row r="1015" spans="2:24" ht="39.6" x14ac:dyDescent="0.3">
      <c r="B1015" s="96">
        <f t="shared" si="15"/>
        <v>1009</v>
      </c>
      <c r="C1015" s="227" t="s">
        <v>5085</v>
      </c>
      <c r="D1015" s="96" t="s">
        <v>5119</v>
      </c>
      <c r="E1015" s="96" t="s">
        <v>5120</v>
      </c>
      <c r="F1015" s="278" t="s">
        <v>5121</v>
      </c>
      <c r="G1015" s="255">
        <v>9463668</v>
      </c>
      <c r="H1015" s="255">
        <v>9463668</v>
      </c>
      <c r="I1015" s="255">
        <f>G1015+H1015</f>
        <v>18927336</v>
      </c>
      <c r="J1015" s="96" t="s">
        <v>20</v>
      </c>
      <c r="K1015" s="253">
        <v>44561</v>
      </c>
      <c r="L1015" s="96" t="s">
        <v>12</v>
      </c>
      <c r="M1015" s="257" t="s">
        <v>5122</v>
      </c>
      <c r="N1015" s="96" t="s">
        <v>11</v>
      </c>
      <c r="O1015" s="227" t="s">
        <v>2700</v>
      </c>
      <c r="P1015" s="171"/>
      <c r="Q1015" s="171"/>
      <c r="R1015" s="171"/>
      <c r="S1015" s="171"/>
      <c r="T1015" s="171"/>
      <c r="U1015" s="171"/>
      <c r="V1015" s="171"/>
      <c r="W1015" s="171"/>
      <c r="X1015" s="171"/>
    </row>
    <row r="1016" spans="2:24" ht="39.6" x14ac:dyDescent="0.3">
      <c r="B1016" s="96">
        <f t="shared" si="15"/>
        <v>1010</v>
      </c>
      <c r="C1016" s="227" t="s">
        <v>5085</v>
      </c>
      <c r="D1016" s="96" t="s">
        <v>5123</v>
      </c>
      <c r="E1016" s="96" t="s">
        <v>5124</v>
      </c>
      <c r="F1016" s="278" t="s">
        <v>5121</v>
      </c>
      <c r="G1016" s="255">
        <v>12457122</v>
      </c>
      <c r="H1016" s="255">
        <v>12457122</v>
      </c>
      <c r="I1016" s="255">
        <f>G1016+H1016</f>
        <v>24914244</v>
      </c>
      <c r="J1016" s="96" t="s">
        <v>20</v>
      </c>
      <c r="K1016" s="253">
        <v>44561</v>
      </c>
      <c r="L1016" s="96" t="s">
        <v>12</v>
      </c>
      <c r="M1016" s="257" t="s">
        <v>5125</v>
      </c>
      <c r="N1016" s="96" t="s">
        <v>11</v>
      </c>
      <c r="O1016" s="227" t="s">
        <v>2700</v>
      </c>
      <c r="P1016" s="171"/>
      <c r="Q1016" s="171"/>
      <c r="R1016" s="171"/>
      <c r="S1016" s="171"/>
      <c r="T1016" s="171"/>
      <c r="U1016" s="171"/>
      <c r="V1016" s="171"/>
      <c r="W1016" s="171"/>
      <c r="X1016" s="171"/>
    </row>
    <row r="1017" spans="2:24" ht="39.6" x14ac:dyDescent="0.3">
      <c r="B1017" s="96">
        <f t="shared" si="15"/>
        <v>1011</v>
      </c>
      <c r="C1017" s="227" t="s">
        <v>5085</v>
      </c>
      <c r="D1017" s="96" t="s">
        <v>5126</v>
      </c>
      <c r="E1017" s="96" t="s">
        <v>5127</v>
      </c>
      <c r="F1017" s="278" t="s">
        <v>5121</v>
      </c>
      <c r="G1017" s="255">
        <v>6228561</v>
      </c>
      <c r="H1017" s="255">
        <v>0</v>
      </c>
      <c r="I1017" s="255">
        <f>G1017+H1017</f>
        <v>6228561</v>
      </c>
      <c r="J1017" s="96" t="s">
        <v>20</v>
      </c>
      <c r="K1017" s="253">
        <v>44286</v>
      </c>
      <c r="L1017" s="96" t="s">
        <v>12</v>
      </c>
      <c r="M1017" s="257" t="s">
        <v>5128</v>
      </c>
      <c r="N1017" s="96" t="s">
        <v>11</v>
      </c>
      <c r="O1017" s="227" t="s">
        <v>2700</v>
      </c>
      <c r="P1017" s="171"/>
      <c r="Q1017" s="171"/>
      <c r="R1017" s="171"/>
      <c r="S1017" s="171"/>
      <c r="T1017" s="171"/>
      <c r="U1017" s="171"/>
      <c r="V1017" s="171"/>
      <c r="W1017" s="171"/>
      <c r="X1017" s="171"/>
    </row>
    <row r="1018" spans="2:24" ht="39.6" x14ac:dyDescent="0.3">
      <c r="B1018" s="96">
        <f t="shared" si="15"/>
        <v>1012</v>
      </c>
      <c r="C1018" s="227" t="s">
        <v>5085</v>
      </c>
      <c r="D1018" s="96" t="s">
        <v>5129</v>
      </c>
      <c r="E1018" s="96" t="s">
        <v>5130</v>
      </c>
      <c r="F1018" s="278" t="s">
        <v>5121</v>
      </c>
      <c r="G1018" s="255">
        <v>9463668</v>
      </c>
      <c r="H1018" s="255">
        <v>9463668</v>
      </c>
      <c r="I1018" s="255">
        <f>G1018+H1018</f>
        <v>18927336</v>
      </c>
      <c r="J1018" s="96" t="s">
        <v>20</v>
      </c>
      <c r="K1018" s="253">
        <v>44561</v>
      </c>
      <c r="L1018" s="96" t="s">
        <v>12</v>
      </c>
      <c r="M1018" s="257" t="s">
        <v>5131</v>
      </c>
      <c r="N1018" s="96" t="s">
        <v>11</v>
      </c>
      <c r="O1018" s="227" t="s">
        <v>2700</v>
      </c>
      <c r="P1018" s="171"/>
      <c r="Q1018" s="171"/>
      <c r="R1018" s="171"/>
      <c r="S1018" s="171"/>
      <c r="T1018" s="171"/>
      <c r="U1018" s="171"/>
      <c r="V1018" s="171"/>
      <c r="W1018" s="171"/>
      <c r="X1018" s="171"/>
    </row>
    <row r="1019" spans="2:24" ht="39.6" x14ac:dyDescent="0.3">
      <c r="B1019" s="96">
        <f t="shared" si="15"/>
        <v>1013</v>
      </c>
      <c r="C1019" s="227" t="s">
        <v>5085</v>
      </c>
      <c r="D1019" s="96" t="s">
        <v>5185</v>
      </c>
      <c r="E1019" s="96" t="s">
        <v>5186</v>
      </c>
      <c r="F1019" s="278" t="s">
        <v>5121</v>
      </c>
      <c r="G1019" s="255">
        <v>12457122</v>
      </c>
      <c r="H1019" s="255">
        <v>12457122</v>
      </c>
      <c r="I1019" s="255">
        <f>G1019+H1019</f>
        <v>24914244</v>
      </c>
      <c r="J1019" s="96" t="s">
        <v>20</v>
      </c>
      <c r="K1019" s="253">
        <v>44561</v>
      </c>
      <c r="L1019" s="96" t="s">
        <v>12</v>
      </c>
      <c r="M1019" s="257" t="s">
        <v>5187</v>
      </c>
      <c r="N1019" s="96" t="s">
        <v>11</v>
      </c>
      <c r="O1019" s="227" t="s">
        <v>2700</v>
      </c>
      <c r="P1019" s="171"/>
      <c r="Q1019" s="171"/>
      <c r="R1019" s="171"/>
      <c r="S1019" s="171"/>
      <c r="T1019" s="171"/>
      <c r="U1019" s="171"/>
      <c r="V1019" s="171"/>
      <c r="W1019" s="171"/>
      <c r="X1019" s="171"/>
    </row>
    <row r="1020" spans="2:24" ht="39.6" x14ac:dyDescent="0.3">
      <c r="B1020" s="96">
        <f t="shared" si="15"/>
        <v>1014</v>
      </c>
      <c r="C1020" s="227" t="s">
        <v>5085</v>
      </c>
      <c r="D1020" s="96" t="s">
        <v>5188</v>
      </c>
      <c r="E1020" s="96" t="s">
        <v>5189</v>
      </c>
      <c r="F1020" s="278" t="s">
        <v>5121</v>
      </c>
      <c r="G1020" s="255">
        <v>12457122</v>
      </c>
      <c r="H1020" s="255">
        <v>0</v>
      </c>
      <c r="I1020" s="255">
        <f>G1020+H1020</f>
        <v>12457122</v>
      </c>
      <c r="J1020" s="96" t="s">
        <v>20</v>
      </c>
      <c r="K1020" s="253">
        <v>44377</v>
      </c>
      <c r="L1020" s="96" t="s">
        <v>12</v>
      </c>
      <c r="M1020" s="257" t="s">
        <v>5190</v>
      </c>
      <c r="N1020" s="96" t="s">
        <v>11</v>
      </c>
      <c r="O1020" s="227" t="s">
        <v>2700</v>
      </c>
      <c r="P1020" s="171"/>
      <c r="Q1020" s="171"/>
      <c r="R1020" s="171"/>
      <c r="S1020" s="171"/>
      <c r="T1020" s="171"/>
      <c r="U1020" s="171"/>
      <c r="V1020" s="171"/>
      <c r="W1020" s="171"/>
      <c r="X1020" s="171"/>
    </row>
    <row r="1021" spans="2:24" ht="39.6" x14ac:dyDescent="0.3">
      <c r="B1021" s="96">
        <f t="shared" si="15"/>
        <v>1015</v>
      </c>
      <c r="C1021" s="227" t="s">
        <v>5085</v>
      </c>
      <c r="D1021" s="96" t="s">
        <v>5191</v>
      </c>
      <c r="E1021" s="96" t="s">
        <v>5192</v>
      </c>
      <c r="F1021" s="278" t="s">
        <v>5121</v>
      </c>
      <c r="G1021" s="255">
        <v>12457122</v>
      </c>
      <c r="H1021" s="255">
        <v>12457122</v>
      </c>
      <c r="I1021" s="255">
        <f>G1021+H1021</f>
        <v>24914244</v>
      </c>
      <c r="J1021" s="96" t="s">
        <v>20</v>
      </c>
      <c r="K1021" s="253">
        <v>44561</v>
      </c>
      <c r="L1021" s="96" t="s">
        <v>12</v>
      </c>
      <c r="M1021" s="257" t="s">
        <v>5193</v>
      </c>
      <c r="N1021" s="96" t="s">
        <v>11</v>
      </c>
      <c r="O1021" s="227" t="s">
        <v>2700</v>
      </c>
      <c r="P1021" s="171"/>
      <c r="Q1021" s="171"/>
      <c r="R1021" s="171"/>
      <c r="S1021" s="171"/>
      <c r="T1021" s="171"/>
      <c r="U1021" s="171"/>
      <c r="V1021" s="171"/>
      <c r="W1021" s="171"/>
      <c r="X1021" s="171"/>
    </row>
    <row r="1022" spans="2:24" ht="39.6" x14ac:dyDescent="0.3">
      <c r="B1022" s="96">
        <f t="shared" si="15"/>
        <v>1016</v>
      </c>
      <c r="C1022" s="227" t="s">
        <v>5085</v>
      </c>
      <c r="D1022" s="96" t="s">
        <v>5194</v>
      </c>
      <c r="E1022" s="96" t="s">
        <v>5195</v>
      </c>
      <c r="F1022" s="278" t="s">
        <v>5121</v>
      </c>
      <c r="G1022" s="255">
        <v>9463668</v>
      </c>
      <c r="H1022" s="255">
        <v>9463668</v>
      </c>
      <c r="I1022" s="255">
        <f>G1022+H1022</f>
        <v>18927336</v>
      </c>
      <c r="J1022" s="96" t="s">
        <v>20</v>
      </c>
      <c r="K1022" s="253">
        <v>44561</v>
      </c>
      <c r="L1022" s="96" t="s">
        <v>12</v>
      </c>
      <c r="M1022" s="257" t="s">
        <v>5196</v>
      </c>
      <c r="N1022" s="96" t="s">
        <v>11</v>
      </c>
      <c r="O1022" s="227" t="s">
        <v>2700</v>
      </c>
      <c r="P1022" s="171"/>
      <c r="Q1022" s="171"/>
      <c r="R1022" s="171"/>
      <c r="S1022" s="171"/>
      <c r="T1022" s="171"/>
      <c r="U1022" s="171"/>
      <c r="V1022" s="171"/>
      <c r="W1022" s="171"/>
      <c r="X1022" s="171"/>
    </row>
    <row r="1023" spans="2:24" ht="39.6" x14ac:dyDescent="0.3">
      <c r="B1023" s="96">
        <f t="shared" si="15"/>
        <v>1017</v>
      </c>
      <c r="C1023" s="227" t="s">
        <v>5085</v>
      </c>
      <c r="D1023" s="96" t="s">
        <v>5197</v>
      </c>
      <c r="E1023" s="96" t="s">
        <v>5198</v>
      </c>
      <c r="F1023" s="278" t="s">
        <v>5121</v>
      </c>
      <c r="G1023" s="255">
        <v>4152374</v>
      </c>
      <c r="H1023" s="255">
        <v>0</v>
      </c>
      <c r="I1023" s="255">
        <f>G1023+H1023</f>
        <v>4152374</v>
      </c>
      <c r="J1023" s="96" t="s">
        <v>20</v>
      </c>
      <c r="K1023" s="253">
        <v>44255</v>
      </c>
      <c r="L1023" s="96" t="s">
        <v>12</v>
      </c>
      <c r="M1023" s="257" t="s">
        <v>5199</v>
      </c>
      <c r="N1023" s="96" t="s">
        <v>11</v>
      </c>
      <c r="O1023" s="227" t="s">
        <v>2700</v>
      </c>
      <c r="P1023" s="171"/>
      <c r="Q1023" s="171"/>
      <c r="R1023" s="171"/>
      <c r="S1023" s="171"/>
      <c r="T1023" s="171"/>
      <c r="U1023" s="171"/>
      <c r="V1023" s="171"/>
      <c r="W1023" s="171"/>
      <c r="X1023" s="171"/>
    </row>
    <row r="1024" spans="2:24" ht="39.6" x14ac:dyDescent="0.3">
      <c r="B1024" s="96">
        <f t="shared" si="15"/>
        <v>1018</v>
      </c>
      <c r="C1024" s="227" t="s">
        <v>5085</v>
      </c>
      <c r="D1024" s="96" t="s">
        <v>5200</v>
      </c>
      <c r="E1024" s="96" t="s">
        <v>5201</v>
      </c>
      <c r="F1024" s="278" t="s">
        <v>5121</v>
      </c>
      <c r="G1024" s="255">
        <v>6228561</v>
      </c>
      <c r="H1024" s="255">
        <v>0</v>
      </c>
      <c r="I1024" s="255">
        <f>G1024+H1024</f>
        <v>6228561</v>
      </c>
      <c r="J1024" s="96" t="s">
        <v>20</v>
      </c>
      <c r="K1024" s="253">
        <v>44286</v>
      </c>
      <c r="L1024" s="96" t="s">
        <v>12</v>
      </c>
      <c r="M1024" s="257" t="s">
        <v>5202</v>
      </c>
      <c r="N1024" s="96" t="s">
        <v>11</v>
      </c>
      <c r="O1024" s="227" t="s">
        <v>2700</v>
      </c>
      <c r="P1024" s="171"/>
      <c r="Q1024" s="171"/>
      <c r="R1024" s="171"/>
      <c r="S1024" s="171"/>
      <c r="T1024" s="171"/>
      <c r="U1024" s="171"/>
      <c r="V1024" s="171"/>
      <c r="W1024" s="171"/>
      <c r="X1024" s="171"/>
    </row>
    <row r="1025" spans="2:24" ht="39.6" x14ac:dyDescent="0.3">
      <c r="B1025" s="96">
        <f t="shared" si="15"/>
        <v>1019</v>
      </c>
      <c r="C1025" s="227" t="s">
        <v>5085</v>
      </c>
      <c r="D1025" s="96" t="s">
        <v>5203</v>
      </c>
      <c r="E1025" s="96" t="s">
        <v>5204</v>
      </c>
      <c r="F1025" s="278" t="s">
        <v>5121</v>
      </c>
      <c r="G1025" s="255">
        <v>6228561</v>
      </c>
      <c r="H1025" s="255">
        <v>0</v>
      </c>
      <c r="I1025" s="255">
        <f>G1025+H1025</f>
        <v>6228561</v>
      </c>
      <c r="J1025" s="96" t="s">
        <v>20</v>
      </c>
      <c r="K1025" s="253">
        <v>44286</v>
      </c>
      <c r="L1025" s="96" t="s">
        <v>12</v>
      </c>
      <c r="M1025" s="257" t="s">
        <v>5205</v>
      </c>
      <c r="N1025" s="96" t="s">
        <v>11</v>
      </c>
      <c r="O1025" s="227" t="s">
        <v>2700</v>
      </c>
      <c r="P1025" s="171"/>
      <c r="Q1025" s="171"/>
      <c r="R1025" s="171"/>
      <c r="S1025" s="171"/>
      <c r="T1025" s="171"/>
      <c r="U1025" s="171"/>
      <c r="V1025" s="171"/>
      <c r="W1025" s="171"/>
      <c r="X1025" s="171"/>
    </row>
    <row r="1026" spans="2:24" ht="39.6" x14ac:dyDescent="0.3">
      <c r="B1026" s="96">
        <f t="shared" si="15"/>
        <v>1020</v>
      </c>
      <c r="C1026" s="227" t="s">
        <v>5085</v>
      </c>
      <c r="D1026" s="96" t="s">
        <v>5246</v>
      </c>
      <c r="E1026" s="96" t="s">
        <v>5247</v>
      </c>
      <c r="F1026" s="278" t="s">
        <v>5121</v>
      </c>
      <c r="G1026" s="255">
        <v>6228561</v>
      </c>
      <c r="H1026" s="255">
        <v>0</v>
      </c>
      <c r="I1026" s="255">
        <f>G1026+H1026</f>
        <v>6228561</v>
      </c>
      <c r="J1026" s="96" t="s">
        <v>20</v>
      </c>
      <c r="K1026" s="253">
        <v>44286</v>
      </c>
      <c r="L1026" s="96" t="s">
        <v>12</v>
      </c>
      <c r="M1026" s="257" t="s">
        <v>5248</v>
      </c>
      <c r="N1026" s="96" t="s">
        <v>11</v>
      </c>
      <c r="O1026" s="227" t="s">
        <v>2700</v>
      </c>
      <c r="P1026" s="171"/>
      <c r="Q1026" s="171"/>
      <c r="R1026" s="171"/>
      <c r="S1026" s="171"/>
      <c r="T1026" s="171"/>
      <c r="U1026" s="171"/>
      <c r="V1026" s="171"/>
      <c r="W1026" s="171"/>
      <c r="X1026" s="171"/>
    </row>
    <row r="1027" spans="2:24" ht="39.6" x14ac:dyDescent="0.3">
      <c r="B1027" s="96">
        <f t="shared" si="15"/>
        <v>1021</v>
      </c>
      <c r="C1027" s="227" t="s">
        <v>5085</v>
      </c>
      <c r="D1027" s="96" t="s">
        <v>5218</v>
      </c>
      <c r="E1027" s="96" t="s">
        <v>5219</v>
      </c>
      <c r="F1027" s="278" t="s">
        <v>5121</v>
      </c>
      <c r="G1027" s="255">
        <v>12457122</v>
      </c>
      <c r="H1027" s="255">
        <v>12457122</v>
      </c>
      <c r="I1027" s="255">
        <f>G1027+H1027</f>
        <v>24914244</v>
      </c>
      <c r="J1027" s="96" t="s">
        <v>20</v>
      </c>
      <c r="K1027" s="253">
        <v>44561</v>
      </c>
      <c r="L1027" s="96" t="s">
        <v>12</v>
      </c>
      <c r="M1027" s="257" t="s">
        <v>5220</v>
      </c>
      <c r="N1027" s="96" t="s">
        <v>11</v>
      </c>
      <c r="O1027" s="227" t="s">
        <v>2700</v>
      </c>
      <c r="P1027" s="171"/>
      <c r="Q1027" s="171"/>
      <c r="R1027" s="171"/>
      <c r="S1027" s="171"/>
      <c r="T1027" s="171"/>
      <c r="U1027" s="171"/>
      <c r="V1027" s="171"/>
      <c r="W1027" s="171"/>
      <c r="X1027" s="171"/>
    </row>
    <row r="1028" spans="2:24" ht="39.6" x14ac:dyDescent="0.3">
      <c r="B1028" s="96">
        <f t="shared" si="15"/>
        <v>1022</v>
      </c>
      <c r="C1028" s="227" t="s">
        <v>5085</v>
      </c>
      <c r="D1028" s="96" t="s">
        <v>5224</v>
      </c>
      <c r="E1028" s="96" t="s">
        <v>5225</v>
      </c>
      <c r="F1028" s="278" t="s">
        <v>5121</v>
      </c>
      <c r="G1028" s="255">
        <v>12457122</v>
      </c>
      <c r="H1028" s="255">
        <v>12457122</v>
      </c>
      <c r="I1028" s="255">
        <f>G1028+H1028</f>
        <v>24914244</v>
      </c>
      <c r="J1028" s="96" t="s">
        <v>20</v>
      </c>
      <c r="K1028" s="253">
        <v>44561</v>
      </c>
      <c r="L1028" s="96" t="s">
        <v>12</v>
      </c>
      <c r="M1028" s="257" t="s">
        <v>5226</v>
      </c>
      <c r="N1028" s="96" t="s">
        <v>11</v>
      </c>
      <c r="O1028" s="227" t="s">
        <v>2700</v>
      </c>
      <c r="P1028" s="171"/>
      <c r="Q1028" s="171"/>
      <c r="R1028" s="171"/>
      <c r="S1028" s="171"/>
      <c r="T1028" s="171"/>
      <c r="U1028" s="171"/>
      <c r="V1028" s="171"/>
      <c r="W1028" s="171"/>
      <c r="X1028" s="171"/>
    </row>
    <row r="1029" spans="2:24" ht="39.6" x14ac:dyDescent="0.3">
      <c r="B1029" s="96">
        <f t="shared" si="15"/>
        <v>1023</v>
      </c>
      <c r="C1029" s="227" t="s">
        <v>5085</v>
      </c>
      <c r="D1029" s="96" t="s">
        <v>5227</v>
      </c>
      <c r="E1029" s="96" t="s">
        <v>5228</v>
      </c>
      <c r="F1029" s="278" t="s">
        <v>5229</v>
      </c>
      <c r="G1029" s="255">
        <v>4152374</v>
      </c>
      <c r="H1029" s="255">
        <v>0</v>
      </c>
      <c r="I1029" s="255">
        <f>G1029+H1029</f>
        <v>4152374</v>
      </c>
      <c r="J1029" s="96" t="s">
        <v>20</v>
      </c>
      <c r="K1029" s="253">
        <v>44255</v>
      </c>
      <c r="L1029" s="96" t="s">
        <v>12</v>
      </c>
      <c r="M1029" s="257" t="s">
        <v>5230</v>
      </c>
      <c r="N1029" s="96" t="s">
        <v>11</v>
      </c>
      <c r="O1029" s="227" t="s">
        <v>2700</v>
      </c>
      <c r="P1029" s="171"/>
      <c r="Q1029" s="171"/>
      <c r="R1029" s="171"/>
      <c r="S1029" s="171"/>
      <c r="T1029" s="171"/>
      <c r="U1029" s="171"/>
      <c r="V1029" s="171"/>
      <c r="W1029" s="171"/>
      <c r="X1029" s="171"/>
    </row>
    <row r="1030" spans="2:24" ht="39.6" x14ac:dyDescent="0.3">
      <c r="B1030" s="96">
        <f t="shared" si="15"/>
        <v>1024</v>
      </c>
      <c r="C1030" s="227" t="s">
        <v>5085</v>
      </c>
      <c r="D1030" s="96" t="s">
        <v>5237</v>
      </c>
      <c r="E1030" s="96" t="s">
        <v>5238</v>
      </c>
      <c r="F1030" s="278" t="s">
        <v>5121</v>
      </c>
      <c r="G1030" s="255">
        <v>12457122</v>
      </c>
      <c r="H1030" s="255">
        <v>12457122</v>
      </c>
      <c r="I1030" s="255">
        <f>G1030+H1030</f>
        <v>24914244</v>
      </c>
      <c r="J1030" s="96" t="s">
        <v>20</v>
      </c>
      <c r="K1030" s="253">
        <v>44561</v>
      </c>
      <c r="L1030" s="96" t="s">
        <v>12</v>
      </c>
      <c r="M1030" s="257" t="s">
        <v>5239</v>
      </c>
      <c r="N1030" s="96" t="s">
        <v>11</v>
      </c>
      <c r="O1030" s="227" t="s">
        <v>2700</v>
      </c>
      <c r="P1030" s="171"/>
      <c r="Q1030" s="171"/>
      <c r="R1030" s="171"/>
      <c r="S1030" s="171"/>
      <c r="T1030" s="171"/>
      <c r="U1030" s="171"/>
      <c r="V1030" s="171"/>
      <c r="W1030" s="171"/>
      <c r="X1030" s="171"/>
    </row>
    <row r="1031" spans="2:24" ht="39.6" x14ac:dyDescent="0.3">
      <c r="B1031" s="96">
        <f t="shared" si="15"/>
        <v>1025</v>
      </c>
      <c r="C1031" s="227" t="s">
        <v>5085</v>
      </c>
      <c r="D1031" s="96" t="s">
        <v>5240</v>
      </c>
      <c r="E1031" s="96" t="s">
        <v>5241</v>
      </c>
      <c r="F1031" s="278" t="s">
        <v>5121</v>
      </c>
      <c r="G1031" s="255">
        <v>12457122</v>
      </c>
      <c r="H1031" s="255">
        <v>12457122</v>
      </c>
      <c r="I1031" s="255">
        <f>G1031+H1031</f>
        <v>24914244</v>
      </c>
      <c r="J1031" s="96" t="s">
        <v>20</v>
      </c>
      <c r="K1031" s="253">
        <v>44561</v>
      </c>
      <c r="L1031" s="96" t="s">
        <v>12</v>
      </c>
      <c r="M1031" s="257" t="s">
        <v>5242</v>
      </c>
      <c r="N1031" s="96" t="s">
        <v>11</v>
      </c>
      <c r="O1031" s="227" t="s">
        <v>2700</v>
      </c>
      <c r="P1031" s="171"/>
      <c r="Q1031" s="171"/>
      <c r="R1031" s="171"/>
      <c r="S1031" s="171"/>
      <c r="T1031" s="171"/>
      <c r="U1031" s="171"/>
      <c r="V1031" s="171"/>
      <c r="W1031" s="171"/>
      <c r="X1031" s="171"/>
    </row>
    <row r="1032" spans="2:24" ht="39.6" x14ac:dyDescent="0.3">
      <c r="B1032" s="96">
        <f t="shared" si="15"/>
        <v>1026</v>
      </c>
      <c r="C1032" s="227" t="s">
        <v>5085</v>
      </c>
      <c r="D1032" s="96" t="s">
        <v>5243</v>
      </c>
      <c r="E1032" s="96" t="s">
        <v>5244</v>
      </c>
      <c r="F1032" s="278" t="s">
        <v>5121</v>
      </c>
      <c r="G1032" s="255">
        <v>12457122</v>
      </c>
      <c r="H1032" s="255">
        <v>12457122</v>
      </c>
      <c r="I1032" s="255">
        <f>G1032+H1032</f>
        <v>24914244</v>
      </c>
      <c r="J1032" s="96" t="s">
        <v>20</v>
      </c>
      <c r="K1032" s="253">
        <v>44561</v>
      </c>
      <c r="L1032" s="96" t="s">
        <v>12</v>
      </c>
      <c r="M1032" s="257" t="s">
        <v>5245</v>
      </c>
      <c r="N1032" s="96" t="s">
        <v>11</v>
      </c>
      <c r="O1032" s="227" t="s">
        <v>2700</v>
      </c>
      <c r="P1032" s="171"/>
      <c r="Q1032" s="171"/>
      <c r="R1032" s="171"/>
      <c r="S1032" s="171"/>
      <c r="T1032" s="171"/>
      <c r="U1032" s="171"/>
      <c r="V1032" s="171"/>
      <c r="W1032" s="171"/>
      <c r="X1032" s="171"/>
    </row>
    <row r="1033" spans="2:24" ht="79.2" x14ac:dyDescent="0.3">
      <c r="B1033" s="96">
        <f t="shared" ref="B1033:B1096" si="16">+B1032+1</f>
        <v>1027</v>
      </c>
      <c r="C1033" s="227" t="s">
        <v>5085</v>
      </c>
      <c r="D1033" s="96" t="s">
        <v>5377</v>
      </c>
      <c r="E1033" s="96" t="s">
        <v>5378</v>
      </c>
      <c r="F1033" s="278" t="s">
        <v>5265</v>
      </c>
      <c r="G1033" s="255">
        <v>11419029</v>
      </c>
      <c r="H1033" s="255">
        <v>12457122</v>
      </c>
      <c r="I1033" s="255">
        <f>G1033+H1033</f>
        <v>23876151</v>
      </c>
      <c r="J1033" s="96" t="s">
        <v>20</v>
      </c>
      <c r="K1033" s="253">
        <v>44561</v>
      </c>
      <c r="L1033" s="96" t="s">
        <v>12</v>
      </c>
      <c r="M1033" s="257" t="s">
        <v>5379</v>
      </c>
      <c r="N1033" s="96" t="s">
        <v>11</v>
      </c>
      <c r="O1033" s="227" t="s">
        <v>2700</v>
      </c>
      <c r="P1033" s="171"/>
      <c r="Q1033" s="171"/>
      <c r="R1033" s="171"/>
      <c r="S1033" s="171"/>
      <c r="T1033" s="171"/>
      <c r="U1033" s="171"/>
      <c r="V1033" s="171"/>
      <c r="W1033" s="171"/>
      <c r="X1033" s="171"/>
    </row>
    <row r="1034" spans="2:24" ht="92.4" x14ac:dyDescent="0.3">
      <c r="B1034" s="96">
        <f t="shared" si="16"/>
        <v>1028</v>
      </c>
      <c r="C1034" s="227" t="s">
        <v>5085</v>
      </c>
      <c r="D1034" s="96" t="s">
        <v>5249</v>
      </c>
      <c r="E1034" s="96" t="s">
        <v>5250</v>
      </c>
      <c r="F1034" s="278" t="s">
        <v>5251</v>
      </c>
      <c r="G1034" s="255">
        <v>18724662</v>
      </c>
      <c r="H1034" s="255">
        <v>18724662</v>
      </c>
      <c r="I1034" s="255">
        <f>G1034+H1034</f>
        <v>37449324</v>
      </c>
      <c r="J1034" s="96" t="s">
        <v>20</v>
      </c>
      <c r="K1034" s="253">
        <v>44561</v>
      </c>
      <c r="L1034" s="96" t="s">
        <v>12</v>
      </c>
      <c r="M1034" s="257" t="s">
        <v>5252</v>
      </c>
      <c r="N1034" s="96" t="s">
        <v>11</v>
      </c>
      <c r="O1034" s="227" t="s">
        <v>2700</v>
      </c>
      <c r="P1034" s="171"/>
      <c r="Q1034" s="171"/>
      <c r="R1034" s="171"/>
      <c r="S1034" s="171"/>
      <c r="T1034" s="171"/>
      <c r="U1034" s="171"/>
      <c r="V1034" s="171"/>
      <c r="W1034" s="171"/>
      <c r="X1034" s="171"/>
    </row>
    <row r="1035" spans="2:24" ht="79.2" x14ac:dyDescent="0.3">
      <c r="B1035" s="96">
        <f t="shared" si="16"/>
        <v>1029</v>
      </c>
      <c r="C1035" s="227" t="s">
        <v>5085</v>
      </c>
      <c r="D1035" s="96" t="s">
        <v>5253</v>
      </c>
      <c r="E1035" s="96" t="s">
        <v>5254</v>
      </c>
      <c r="F1035" s="278" t="s">
        <v>5255</v>
      </c>
      <c r="G1035" s="255">
        <v>16888806</v>
      </c>
      <c r="H1035" s="255">
        <v>16888806</v>
      </c>
      <c r="I1035" s="255">
        <f>G1035+H1035</f>
        <v>33777612</v>
      </c>
      <c r="J1035" s="96" t="s">
        <v>20</v>
      </c>
      <c r="K1035" s="253">
        <v>44561</v>
      </c>
      <c r="L1035" s="96" t="s">
        <v>12</v>
      </c>
      <c r="M1035" s="257" t="s">
        <v>5256</v>
      </c>
      <c r="N1035" s="96" t="s">
        <v>11</v>
      </c>
      <c r="O1035" s="227" t="s">
        <v>2700</v>
      </c>
      <c r="P1035" s="171"/>
      <c r="Q1035" s="171"/>
      <c r="R1035" s="171"/>
      <c r="S1035" s="171"/>
      <c r="T1035" s="171"/>
      <c r="U1035" s="171"/>
      <c r="V1035" s="171"/>
      <c r="W1035" s="171"/>
      <c r="X1035" s="171"/>
    </row>
    <row r="1036" spans="2:24" ht="79.2" x14ac:dyDescent="0.3">
      <c r="B1036" s="96">
        <f t="shared" si="16"/>
        <v>1030</v>
      </c>
      <c r="C1036" s="227" t="s">
        <v>5085</v>
      </c>
      <c r="D1036" s="96" t="s">
        <v>5257</v>
      </c>
      <c r="E1036" s="96" t="s">
        <v>5258</v>
      </c>
      <c r="F1036" s="278" t="s">
        <v>5255</v>
      </c>
      <c r="G1036" s="255">
        <v>16888806</v>
      </c>
      <c r="H1036" s="255">
        <v>16888806</v>
      </c>
      <c r="I1036" s="255">
        <f>G1036+H1036</f>
        <v>33777612</v>
      </c>
      <c r="J1036" s="96" t="s">
        <v>20</v>
      </c>
      <c r="K1036" s="253">
        <v>44561</v>
      </c>
      <c r="L1036" s="96" t="s">
        <v>12</v>
      </c>
      <c r="M1036" s="257" t="s">
        <v>5259</v>
      </c>
      <c r="N1036" s="96" t="s">
        <v>11</v>
      </c>
      <c r="O1036" s="227" t="s">
        <v>2700</v>
      </c>
      <c r="P1036" s="171"/>
      <c r="Q1036" s="171"/>
      <c r="R1036" s="171"/>
      <c r="S1036" s="171"/>
      <c r="T1036" s="171"/>
      <c r="U1036" s="171"/>
      <c r="V1036" s="171"/>
      <c r="W1036" s="171"/>
      <c r="X1036" s="171"/>
    </row>
    <row r="1037" spans="2:24" ht="92.4" x14ac:dyDescent="0.3">
      <c r="B1037" s="96">
        <f t="shared" si="16"/>
        <v>1031</v>
      </c>
      <c r="C1037" s="227" t="s">
        <v>5085</v>
      </c>
      <c r="D1037" s="96" t="s">
        <v>5260</v>
      </c>
      <c r="E1037" s="96" t="s">
        <v>5261</v>
      </c>
      <c r="F1037" s="278" t="s">
        <v>5251</v>
      </c>
      <c r="G1037" s="255">
        <v>18724662</v>
      </c>
      <c r="H1037" s="255">
        <v>18724662</v>
      </c>
      <c r="I1037" s="255">
        <f>G1037+H1037</f>
        <v>37449324</v>
      </c>
      <c r="J1037" s="96" t="s">
        <v>20</v>
      </c>
      <c r="K1037" s="253">
        <v>44561</v>
      </c>
      <c r="L1037" s="96" t="s">
        <v>12</v>
      </c>
      <c r="M1037" s="257" t="s">
        <v>5262</v>
      </c>
      <c r="N1037" s="96" t="s">
        <v>11</v>
      </c>
      <c r="O1037" s="227" t="s">
        <v>2700</v>
      </c>
      <c r="P1037" s="171"/>
      <c r="Q1037" s="171"/>
      <c r="R1037" s="171"/>
      <c r="S1037" s="171"/>
      <c r="T1037" s="171"/>
      <c r="U1037" s="171"/>
      <c r="V1037" s="171"/>
      <c r="W1037" s="171"/>
      <c r="X1037" s="171"/>
    </row>
    <row r="1038" spans="2:24" ht="79.2" x14ac:dyDescent="0.3">
      <c r="B1038" s="96">
        <f t="shared" si="16"/>
        <v>1032</v>
      </c>
      <c r="C1038" s="227" t="s">
        <v>5085</v>
      </c>
      <c r="D1038" s="96" t="s">
        <v>5263</v>
      </c>
      <c r="E1038" s="96" t="s">
        <v>5264</v>
      </c>
      <c r="F1038" s="278" t="s">
        <v>5265</v>
      </c>
      <c r="G1038" s="255">
        <v>12457122</v>
      </c>
      <c r="H1038" s="255">
        <v>12457122</v>
      </c>
      <c r="I1038" s="255">
        <f>G1038+H1038</f>
        <v>24914244</v>
      </c>
      <c r="J1038" s="96" t="s">
        <v>20</v>
      </c>
      <c r="K1038" s="253">
        <v>44561</v>
      </c>
      <c r="L1038" s="96" t="s">
        <v>12</v>
      </c>
      <c r="M1038" s="257" t="s">
        <v>5266</v>
      </c>
      <c r="N1038" s="96" t="s">
        <v>11</v>
      </c>
      <c r="O1038" s="227" t="s">
        <v>2700</v>
      </c>
      <c r="P1038" s="171"/>
      <c r="Q1038" s="171"/>
      <c r="R1038" s="171"/>
      <c r="S1038" s="171"/>
      <c r="T1038" s="171"/>
      <c r="U1038" s="171"/>
      <c r="V1038" s="171"/>
      <c r="W1038" s="171"/>
      <c r="X1038" s="171"/>
    </row>
    <row r="1039" spans="2:24" ht="79.2" x14ac:dyDescent="0.3">
      <c r="B1039" s="96">
        <f t="shared" si="16"/>
        <v>1033</v>
      </c>
      <c r="C1039" s="227" t="s">
        <v>5085</v>
      </c>
      <c r="D1039" s="96" t="s">
        <v>5267</v>
      </c>
      <c r="E1039" s="96" t="s">
        <v>5268</v>
      </c>
      <c r="F1039" s="278" t="s">
        <v>5255</v>
      </c>
      <c r="G1039" s="255">
        <v>16888806</v>
      </c>
      <c r="H1039" s="255">
        <v>16888806</v>
      </c>
      <c r="I1039" s="255">
        <f>G1039+H1039</f>
        <v>33777612</v>
      </c>
      <c r="J1039" s="96" t="s">
        <v>20</v>
      </c>
      <c r="K1039" s="253">
        <v>44561</v>
      </c>
      <c r="L1039" s="96" t="s">
        <v>12</v>
      </c>
      <c r="M1039" s="257" t="s">
        <v>5269</v>
      </c>
      <c r="N1039" s="96" t="s">
        <v>11</v>
      </c>
      <c r="O1039" s="227" t="s">
        <v>2700</v>
      </c>
      <c r="P1039" s="171"/>
      <c r="Q1039" s="171"/>
      <c r="R1039" s="171"/>
      <c r="S1039" s="171"/>
      <c r="T1039" s="171"/>
      <c r="U1039" s="171"/>
      <c r="V1039" s="171"/>
      <c r="W1039" s="171"/>
      <c r="X1039" s="171"/>
    </row>
    <row r="1040" spans="2:24" ht="92.4" x14ac:dyDescent="0.3">
      <c r="B1040" s="96">
        <f t="shared" si="16"/>
        <v>1034</v>
      </c>
      <c r="C1040" s="227" t="s">
        <v>5085</v>
      </c>
      <c r="D1040" s="96" t="s">
        <v>5270</v>
      </c>
      <c r="E1040" s="96" t="s">
        <v>5271</v>
      </c>
      <c r="F1040" s="278" t="s">
        <v>5251</v>
      </c>
      <c r="G1040" s="255">
        <v>18724662</v>
      </c>
      <c r="H1040" s="255">
        <v>18724662</v>
      </c>
      <c r="I1040" s="255">
        <f>G1040+H1040</f>
        <v>37449324</v>
      </c>
      <c r="J1040" s="96" t="s">
        <v>20</v>
      </c>
      <c r="K1040" s="253">
        <v>44561</v>
      </c>
      <c r="L1040" s="96" t="s">
        <v>12</v>
      </c>
      <c r="M1040" s="257" t="s">
        <v>5272</v>
      </c>
      <c r="N1040" s="96" t="s">
        <v>11</v>
      </c>
      <c r="O1040" s="227" t="s">
        <v>2700</v>
      </c>
      <c r="P1040" s="171"/>
      <c r="Q1040" s="171"/>
      <c r="R1040" s="171"/>
      <c r="S1040" s="171"/>
      <c r="T1040" s="171"/>
      <c r="U1040" s="171"/>
      <c r="V1040" s="171"/>
      <c r="W1040" s="171"/>
      <c r="X1040" s="171"/>
    </row>
    <row r="1041" spans="2:24" ht="79.2" x14ac:dyDescent="0.3">
      <c r="B1041" s="96">
        <f t="shared" si="16"/>
        <v>1035</v>
      </c>
      <c r="C1041" s="227" t="s">
        <v>5085</v>
      </c>
      <c r="D1041" s="96" t="s">
        <v>5273</v>
      </c>
      <c r="E1041" s="96" t="s">
        <v>5274</v>
      </c>
      <c r="F1041" s="278" t="s">
        <v>5255</v>
      </c>
      <c r="G1041" s="255">
        <v>16888806</v>
      </c>
      <c r="H1041" s="255">
        <v>16888806</v>
      </c>
      <c r="I1041" s="255">
        <f>G1041+H1041</f>
        <v>33777612</v>
      </c>
      <c r="J1041" s="96" t="s">
        <v>20</v>
      </c>
      <c r="K1041" s="253">
        <v>44561</v>
      </c>
      <c r="L1041" s="96" t="s">
        <v>12</v>
      </c>
      <c r="M1041" s="257" t="s">
        <v>5275</v>
      </c>
      <c r="N1041" s="96" t="s">
        <v>11</v>
      </c>
      <c r="O1041" s="227" t="s">
        <v>2700</v>
      </c>
      <c r="P1041" s="171"/>
      <c r="Q1041" s="171"/>
      <c r="R1041" s="171"/>
      <c r="S1041" s="171"/>
      <c r="T1041" s="171"/>
      <c r="U1041" s="171"/>
      <c r="V1041" s="171"/>
      <c r="W1041" s="171"/>
      <c r="X1041" s="171"/>
    </row>
    <row r="1042" spans="2:24" ht="92.4" x14ac:dyDescent="0.3">
      <c r="B1042" s="96">
        <f t="shared" si="16"/>
        <v>1036</v>
      </c>
      <c r="C1042" s="227" t="s">
        <v>5085</v>
      </c>
      <c r="D1042" s="96" t="s">
        <v>5280</v>
      </c>
      <c r="E1042" s="96" t="s">
        <v>5281</v>
      </c>
      <c r="F1042" s="278" t="s">
        <v>5251</v>
      </c>
      <c r="G1042" s="255">
        <v>18724662</v>
      </c>
      <c r="H1042" s="255">
        <v>18724662</v>
      </c>
      <c r="I1042" s="255">
        <f>G1042+H1042</f>
        <v>37449324</v>
      </c>
      <c r="J1042" s="96" t="s">
        <v>20</v>
      </c>
      <c r="K1042" s="253">
        <v>44561</v>
      </c>
      <c r="L1042" s="96" t="s">
        <v>12</v>
      </c>
      <c r="M1042" s="257" t="s">
        <v>5282</v>
      </c>
      <c r="N1042" s="96" t="s">
        <v>11</v>
      </c>
      <c r="O1042" s="227" t="s">
        <v>2700</v>
      </c>
      <c r="P1042" s="171"/>
      <c r="Q1042" s="171"/>
      <c r="R1042" s="171"/>
      <c r="S1042" s="171"/>
      <c r="T1042" s="171"/>
      <c r="U1042" s="171"/>
      <c r="V1042" s="171"/>
      <c r="W1042" s="171"/>
      <c r="X1042" s="171"/>
    </row>
    <row r="1043" spans="2:24" ht="79.2" x14ac:dyDescent="0.3">
      <c r="B1043" s="96">
        <f t="shared" si="16"/>
        <v>1037</v>
      </c>
      <c r="C1043" s="227" t="s">
        <v>5085</v>
      </c>
      <c r="D1043" s="96" t="s">
        <v>5519</v>
      </c>
      <c r="E1043" s="96" t="s">
        <v>5520</v>
      </c>
      <c r="F1043" s="278" t="s">
        <v>5521</v>
      </c>
      <c r="G1043" s="255">
        <v>8444403</v>
      </c>
      <c r="H1043" s="255">
        <v>5629602</v>
      </c>
      <c r="I1043" s="255">
        <f>G1043+H1043</f>
        <v>14074005</v>
      </c>
      <c r="J1043" s="96" t="s">
        <v>20</v>
      </c>
      <c r="K1043" s="253">
        <v>44439</v>
      </c>
      <c r="L1043" s="96" t="s">
        <v>12</v>
      </c>
      <c r="M1043" s="257" t="s">
        <v>5522</v>
      </c>
      <c r="N1043" s="96" t="s">
        <v>11</v>
      </c>
      <c r="O1043" s="227" t="s">
        <v>2700</v>
      </c>
      <c r="P1043" s="171"/>
      <c r="Q1043" s="171"/>
      <c r="R1043" s="171"/>
      <c r="S1043" s="171"/>
      <c r="T1043" s="171"/>
      <c r="U1043" s="171"/>
      <c r="V1043" s="171"/>
      <c r="W1043" s="171"/>
      <c r="X1043" s="171"/>
    </row>
    <row r="1044" spans="2:24" ht="92.4" x14ac:dyDescent="0.3">
      <c r="B1044" s="96">
        <f t="shared" si="16"/>
        <v>1038</v>
      </c>
      <c r="C1044" s="227" t="s">
        <v>5085</v>
      </c>
      <c r="D1044" s="96" t="s">
        <v>5283</v>
      </c>
      <c r="E1044" s="96" t="s">
        <v>5284</v>
      </c>
      <c r="F1044" s="278" t="s">
        <v>5251</v>
      </c>
      <c r="G1044" s="255">
        <v>18724662</v>
      </c>
      <c r="H1044" s="255">
        <v>18724662</v>
      </c>
      <c r="I1044" s="255">
        <f>G1044+H1044</f>
        <v>37449324</v>
      </c>
      <c r="J1044" s="96" t="s">
        <v>20</v>
      </c>
      <c r="K1044" s="253">
        <v>44561</v>
      </c>
      <c r="L1044" s="96" t="s">
        <v>12</v>
      </c>
      <c r="M1044" s="257" t="s">
        <v>5285</v>
      </c>
      <c r="N1044" s="96" t="s">
        <v>11</v>
      </c>
      <c r="O1044" s="227" t="s">
        <v>2700</v>
      </c>
      <c r="P1044" s="171"/>
      <c r="Q1044" s="171"/>
      <c r="R1044" s="171"/>
      <c r="S1044" s="171"/>
      <c r="T1044" s="171"/>
      <c r="U1044" s="171"/>
      <c r="V1044" s="171"/>
      <c r="W1044" s="171"/>
      <c r="X1044" s="171"/>
    </row>
    <row r="1045" spans="2:24" ht="92.4" x14ac:dyDescent="0.3">
      <c r="B1045" s="96">
        <f t="shared" si="16"/>
        <v>1039</v>
      </c>
      <c r="C1045" s="227" t="s">
        <v>5085</v>
      </c>
      <c r="D1045" s="96" t="s">
        <v>5295</v>
      </c>
      <c r="E1045" s="96" t="s">
        <v>5296</v>
      </c>
      <c r="F1045" s="278" t="s">
        <v>5251</v>
      </c>
      <c r="G1045" s="255">
        <v>18724662</v>
      </c>
      <c r="H1045" s="255">
        <v>18724662</v>
      </c>
      <c r="I1045" s="255">
        <f>G1045+H1045</f>
        <v>37449324</v>
      </c>
      <c r="J1045" s="96" t="s">
        <v>20</v>
      </c>
      <c r="K1045" s="253">
        <v>44561</v>
      </c>
      <c r="L1045" s="96" t="s">
        <v>12</v>
      </c>
      <c r="M1045" s="257" t="s">
        <v>5297</v>
      </c>
      <c r="N1045" s="96" t="s">
        <v>11</v>
      </c>
      <c r="O1045" s="227" t="s">
        <v>2700</v>
      </c>
      <c r="P1045" s="171"/>
      <c r="Q1045" s="171"/>
      <c r="R1045" s="171"/>
      <c r="S1045" s="171"/>
      <c r="T1045" s="171"/>
      <c r="U1045" s="171"/>
      <c r="V1045" s="171"/>
      <c r="W1045" s="171"/>
      <c r="X1045" s="171"/>
    </row>
    <row r="1046" spans="2:24" ht="92.4" x14ac:dyDescent="0.3">
      <c r="B1046" s="96">
        <f t="shared" si="16"/>
        <v>1040</v>
      </c>
      <c r="C1046" s="227" t="s">
        <v>5085</v>
      </c>
      <c r="D1046" s="96" t="s">
        <v>5286</v>
      </c>
      <c r="E1046" s="96" t="s">
        <v>5287</v>
      </c>
      <c r="F1046" s="278" t="s">
        <v>5251</v>
      </c>
      <c r="G1046" s="255">
        <v>18724662</v>
      </c>
      <c r="H1046" s="255">
        <v>18724662</v>
      </c>
      <c r="I1046" s="255">
        <f>G1046+H1046</f>
        <v>37449324</v>
      </c>
      <c r="J1046" s="96" t="s">
        <v>20</v>
      </c>
      <c r="K1046" s="253">
        <v>44561</v>
      </c>
      <c r="L1046" s="96" t="s">
        <v>12</v>
      </c>
      <c r="M1046" s="257" t="s">
        <v>5288</v>
      </c>
      <c r="N1046" s="96" t="s">
        <v>11</v>
      </c>
      <c r="O1046" s="227" t="s">
        <v>2700</v>
      </c>
      <c r="P1046" s="171"/>
      <c r="Q1046" s="171"/>
      <c r="R1046" s="171"/>
      <c r="S1046" s="171"/>
      <c r="T1046" s="171"/>
      <c r="U1046" s="171"/>
      <c r="V1046" s="171"/>
      <c r="W1046" s="171"/>
      <c r="X1046" s="171"/>
    </row>
    <row r="1047" spans="2:24" ht="92.4" x14ac:dyDescent="0.3">
      <c r="B1047" s="96">
        <f t="shared" si="16"/>
        <v>1041</v>
      </c>
      <c r="C1047" s="227" t="s">
        <v>5085</v>
      </c>
      <c r="D1047" s="96" t="s">
        <v>5289</v>
      </c>
      <c r="E1047" s="96" t="s">
        <v>5290</v>
      </c>
      <c r="F1047" s="278" t="s">
        <v>5251</v>
      </c>
      <c r="G1047" s="255">
        <v>18724662</v>
      </c>
      <c r="H1047" s="255">
        <v>18724662</v>
      </c>
      <c r="I1047" s="255">
        <f>G1047+H1047</f>
        <v>37449324</v>
      </c>
      <c r="J1047" s="96" t="s">
        <v>20</v>
      </c>
      <c r="K1047" s="253">
        <v>44561</v>
      </c>
      <c r="L1047" s="96" t="s">
        <v>12</v>
      </c>
      <c r="M1047" s="257" t="s">
        <v>5291</v>
      </c>
      <c r="N1047" s="96" t="s">
        <v>11</v>
      </c>
      <c r="O1047" s="227" t="s">
        <v>2700</v>
      </c>
      <c r="P1047" s="171"/>
      <c r="Q1047" s="171"/>
      <c r="R1047" s="171"/>
      <c r="S1047" s="171"/>
      <c r="T1047" s="171"/>
      <c r="U1047" s="171"/>
      <c r="V1047" s="171"/>
      <c r="W1047" s="171"/>
      <c r="X1047" s="171"/>
    </row>
    <row r="1048" spans="2:24" ht="79.2" x14ac:dyDescent="0.3">
      <c r="B1048" s="96">
        <f t="shared" si="16"/>
        <v>1042</v>
      </c>
      <c r="C1048" s="227" t="s">
        <v>5085</v>
      </c>
      <c r="D1048" s="96" t="s">
        <v>5292</v>
      </c>
      <c r="E1048" s="96" t="s">
        <v>5293</v>
      </c>
      <c r="F1048" s="278" t="s">
        <v>5255</v>
      </c>
      <c r="G1048" s="255">
        <v>12457122</v>
      </c>
      <c r="H1048" s="255">
        <v>12457122</v>
      </c>
      <c r="I1048" s="255">
        <f>G1048+H1048</f>
        <v>24914244</v>
      </c>
      <c r="J1048" s="96" t="s">
        <v>20</v>
      </c>
      <c r="K1048" s="253">
        <v>44561</v>
      </c>
      <c r="L1048" s="96" t="s">
        <v>12</v>
      </c>
      <c r="M1048" s="257" t="s">
        <v>5294</v>
      </c>
      <c r="N1048" s="96" t="s">
        <v>11</v>
      </c>
      <c r="O1048" s="227" t="s">
        <v>2700</v>
      </c>
      <c r="P1048" s="171"/>
      <c r="Q1048" s="171"/>
      <c r="R1048" s="171"/>
      <c r="S1048" s="171"/>
      <c r="T1048" s="171"/>
      <c r="U1048" s="171"/>
      <c r="V1048" s="171"/>
      <c r="W1048" s="171"/>
      <c r="X1048" s="171"/>
    </row>
    <row r="1049" spans="2:24" ht="39.6" x14ac:dyDescent="0.3">
      <c r="B1049" s="96">
        <f t="shared" si="16"/>
        <v>1043</v>
      </c>
      <c r="C1049" s="227" t="s">
        <v>5085</v>
      </c>
      <c r="D1049" s="96" t="s">
        <v>5302</v>
      </c>
      <c r="E1049" s="96" t="s">
        <v>5303</v>
      </c>
      <c r="F1049" s="278" t="s">
        <v>5304</v>
      </c>
      <c r="G1049" s="255">
        <v>12483108</v>
      </c>
      <c r="H1049" s="255">
        <v>24966216</v>
      </c>
      <c r="I1049" s="255">
        <f>G1049+H1049</f>
        <v>37449324</v>
      </c>
      <c r="J1049" s="96" t="s">
        <v>20</v>
      </c>
      <c r="K1049" s="253">
        <v>44561</v>
      </c>
      <c r="L1049" s="96" t="s">
        <v>12</v>
      </c>
      <c r="M1049" s="257" t="s">
        <v>5305</v>
      </c>
      <c r="N1049" s="96" t="s">
        <v>11</v>
      </c>
      <c r="O1049" s="227" t="s">
        <v>2700</v>
      </c>
      <c r="P1049" s="171"/>
      <c r="Q1049" s="171"/>
      <c r="R1049" s="171"/>
      <c r="S1049" s="171"/>
      <c r="T1049" s="171"/>
      <c r="U1049" s="171"/>
      <c r="V1049" s="171"/>
      <c r="W1049" s="171"/>
      <c r="X1049" s="171"/>
    </row>
    <row r="1050" spans="2:24" ht="39.6" x14ac:dyDescent="0.3">
      <c r="B1050" s="96">
        <f t="shared" si="16"/>
        <v>1044</v>
      </c>
      <c r="C1050" s="227" t="s">
        <v>5085</v>
      </c>
      <c r="D1050" s="96" t="s">
        <v>5333</v>
      </c>
      <c r="E1050" s="96" t="s">
        <v>5334</v>
      </c>
      <c r="F1050" s="278" t="s">
        <v>5335</v>
      </c>
      <c r="G1050" s="255">
        <v>12483108</v>
      </c>
      <c r="H1050" s="255">
        <v>6241554</v>
      </c>
      <c r="I1050" s="255">
        <f>G1050+H1050</f>
        <v>18724662</v>
      </c>
      <c r="J1050" s="96" t="s">
        <v>20</v>
      </c>
      <c r="K1050" s="253">
        <v>44377</v>
      </c>
      <c r="L1050" s="96" t="s">
        <v>12</v>
      </c>
      <c r="M1050" s="257" t="s">
        <v>5336</v>
      </c>
      <c r="N1050" s="96" t="s">
        <v>11</v>
      </c>
      <c r="O1050" s="227" t="s">
        <v>2700</v>
      </c>
      <c r="P1050" s="171"/>
      <c r="Q1050" s="171"/>
      <c r="R1050" s="171"/>
      <c r="S1050" s="171"/>
      <c r="T1050" s="171"/>
      <c r="U1050" s="171"/>
      <c r="V1050" s="171"/>
      <c r="W1050" s="171"/>
      <c r="X1050" s="171"/>
    </row>
    <row r="1051" spans="2:24" ht="39.6" x14ac:dyDescent="0.3">
      <c r="B1051" s="96">
        <f t="shared" si="16"/>
        <v>1045</v>
      </c>
      <c r="C1051" s="227" t="s">
        <v>5085</v>
      </c>
      <c r="D1051" s="96" t="s">
        <v>5306</v>
      </c>
      <c r="E1051" s="96" t="s">
        <v>5307</v>
      </c>
      <c r="F1051" s="278" t="s">
        <v>5308</v>
      </c>
      <c r="G1051" s="255">
        <v>11259204</v>
      </c>
      <c r="H1051" s="255">
        <v>22518408</v>
      </c>
      <c r="I1051" s="255">
        <f>G1051+H1051</f>
        <v>33777612</v>
      </c>
      <c r="J1051" s="96" t="s">
        <v>20</v>
      </c>
      <c r="K1051" s="253">
        <v>44561</v>
      </c>
      <c r="L1051" s="96" t="s">
        <v>12</v>
      </c>
      <c r="M1051" s="257" t="s">
        <v>5309</v>
      </c>
      <c r="N1051" s="96" t="s">
        <v>11</v>
      </c>
      <c r="O1051" s="227" t="s">
        <v>2700</v>
      </c>
      <c r="P1051" s="171"/>
      <c r="Q1051" s="171"/>
      <c r="R1051" s="171"/>
      <c r="S1051" s="171"/>
      <c r="T1051" s="171"/>
      <c r="U1051" s="171"/>
      <c r="V1051" s="171"/>
      <c r="W1051" s="171"/>
      <c r="X1051" s="171"/>
    </row>
    <row r="1052" spans="2:24" ht="39.6" x14ac:dyDescent="0.3">
      <c r="B1052" s="96">
        <f t="shared" si="16"/>
        <v>1046</v>
      </c>
      <c r="C1052" s="227" t="s">
        <v>5085</v>
      </c>
      <c r="D1052" s="96" t="s">
        <v>5314</v>
      </c>
      <c r="E1052" s="96" t="s">
        <v>5315</v>
      </c>
      <c r="F1052" s="278" t="s">
        <v>5316</v>
      </c>
      <c r="G1052" s="255">
        <v>8304748</v>
      </c>
      <c r="H1052" s="255">
        <v>4152374</v>
      </c>
      <c r="I1052" s="255">
        <f>G1052+H1052</f>
        <v>12457122</v>
      </c>
      <c r="J1052" s="96" t="s">
        <v>20</v>
      </c>
      <c r="K1052" s="253">
        <v>44377</v>
      </c>
      <c r="L1052" s="96" t="s">
        <v>12</v>
      </c>
      <c r="M1052" s="257" t="s">
        <v>5317</v>
      </c>
      <c r="N1052" s="96" t="s">
        <v>11</v>
      </c>
      <c r="O1052" s="227" t="s">
        <v>2700</v>
      </c>
      <c r="P1052" s="171"/>
      <c r="Q1052" s="171"/>
      <c r="R1052" s="171"/>
      <c r="S1052" s="171"/>
      <c r="T1052" s="171"/>
      <c r="U1052" s="171"/>
      <c r="V1052" s="171"/>
      <c r="W1052" s="171"/>
      <c r="X1052" s="171"/>
    </row>
    <row r="1053" spans="2:24" ht="39.6" x14ac:dyDescent="0.3">
      <c r="B1053" s="96">
        <f t="shared" si="16"/>
        <v>1047</v>
      </c>
      <c r="C1053" s="227" t="s">
        <v>5085</v>
      </c>
      <c r="D1053" s="96" t="s">
        <v>5410</v>
      </c>
      <c r="E1053" s="96" t="s">
        <v>5411</v>
      </c>
      <c r="F1053" s="278" t="s">
        <v>5412</v>
      </c>
      <c r="G1053" s="255">
        <v>45000000</v>
      </c>
      <c r="H1053" s="255">
        <v>54000000</v>
      </c>
      <c r="I1053" s="255">
        <f>G1053+H1053</f>
        <v>99000000</v>
      </c>
      <c r="J1053" s="96" t="s">
        <v>20</v>
      </c>
      <c r="K1053" s="253">
        <v>44561</v>
      </c>
      <c r="L1053" s="96" t="s">
        <v>12</v>
      </c>
      <c r="M1053" s="257" t="s">
        <v>5413</v>
      </c>
      <c r="N1053" s="96" t="s">
        <v>11</v>
      </c>
      <c r="O1053" s="227" t="s">
        <v>2700</v>
      </c>
      <c r="P1053" s="171"/>
      <c r="Q1053" s="171"/>
      <c r="R1053" s="171"/>
      <c r="S1053" s="171"/>
      <c r="T1053" s="171"/>
      <c r="U1053" s="171"/>
      <c r="V1053" s="171"/>
      <c r="W1053" s="171"/>
      <c r="X1053" s="171"/>
    </row>
    <row r="1054" spans="2:24" ht="52.8" x14ac:dyDescent="0.3">
      <c r="B1054" s="96">
        <f t="shared" si="16"/>
        <v>1048</v>
      </c>
      <c r="C1054" s="227" t="s">
        <v>5085</v>
      </c>
      <c r="D1054" s="96" t="s">
        <v>5091</v>
      </c>
      <c r="E1054" s="96" t="s">
        <v>5092</v>
      </c>
      <c r="F1054" s="278" t="s">
        <v>5093</v>
      </c>
      <c r="G1054" s="255">
        <v>35604000</v>
      </c>
      <c r="H1054" s="255">
        <v>35604000</v>
      </c>
      <c r="I1054" s="255">
        <f>G1054+H1054</f>
        <v>71208000</v>
      </c>
      <c r="J1054" s="96" t="s">
        <v>20</v>
      </c>
      <c r="K1054" s="253">
        <v>44561</v>
      </c>
      <c r="L1054" s="96" t="s">
        <v>12</v>
      </c>
      <c r="M1054" s="257" t="s">
        <v>5094</v>
      </c>
      <c r="N1054" s="96" t="s">
        <v>11</v>
      </c>
      <c r="O1054" s="227" t="s">
        <v>2700</v>
      </c>
      <c r="P1054" s="171"/>
      <c r="Q1054" s="171"/>
      <c r="R1054" s="171"/>
      <c r="S1054" s="171"/>
      <c r="T1054" s="171"/>
      <c r="U1054" s="171"/>
      <c r="V1054" s="171"/>
      <c r="W1054" s="171"/>
      <c r="X1054" s="171"/>
    </row>
    <row r="1055" spans="2:24" ht="66" x14ac:dyDescent="0.3">
      <c r="B1055" s="96">
        <f t="shared" si="16"/>
        <v>1049</v>
      </c>
      <c r="C1055" s="227" t="s">
        <v>5085</v>
      </c>
      <c r="D1055" s="96" t="s">
        <v>5337</v>
      </c>
      <c r="E1055" s="96" t="s">
        <v>5338</v>
      </c>
      <c r="F1055" s="278" t="s">
        <v>5339</v>
      </c>
      <c r="G1055" s="255">
        <v>12000000</v>
      </c>
      <c r="H1055" s="255">
        <v>0</v>
      </c>
      <c r="I1055" s="255">
        <f>G1055+H1055</f>
        <v>12000000</v>
      </c>
      <c r="J1055" s="96" t="s">
        <v>20</v>
      </c>
      <c r="K1055" s="253">
        <v>44281</v>
      </c>
      <c r="L1055" s="96" t="s">
        <v>12</v>
      </c>
      <c r="M1055" s="257" t="s">
        <v>5340</v>
      </c>
      <c r="N1055" s="96" t="s">
        <v>11</v>
      </c>
      <c r="O1055" s="227" t="s">
        <v>2700</v>
      </c>
      <c r="P1055" s="171"/>
      <c r="Q1055" s="171"/>
      <c r="R1055" s="171"/>
      <c r="S1055" s="171"/>
      <c r="T1055" s="171"/>
      <c r="U1055" s="171"/>
      <c r="V1055" s="171"/>
      <c r="W1055" s="171"/>
      <c r="X1055" s="171"/>
    </row>
    <row r="1056" spans="2:24" ht="52.8" x14ac:dyDescent="0.3">
      <c r="B1056" s="96">
        <f t="shared" si="16"/>
        <v>1050</v>
      </c>
      <c r="C1056" s="227" t="s">
        <v>5085</v>
      </c>
      <c r="D1056" s="96" t="s">
        <v>5087</v>
      </c>
      <c r="E1056" s="96" t="s">
        <v>5088</v>
      </c>
      <c r="F1056" s="278" t="s">
        <v>5089</v>
      </c>
      <c r="G1056" s="255">
        <v>26268000</v>
      </c>
      <c r="H1056" s="255">
        <v>26268000</v>
      </c>
      <c r="I1056" s="255">
        <f>G1056+H1056</f>
        <v>52536000</v>
      </c>
      <c r="J1056" s="96" t="s">
        <v>20</v>
      </c>
      <c r="K1056" s="253">
        <v>44561</v>
      </c>
      <c r="L1056" s="96" t="s">
        <v>12</v>
      </c>
      <c r="M1056" s="257" t="s">
        <v>5090</v>
      </c>
      <c r="N1056" s="96" t="s">
        <v>11</v>
      </c>
      <c r="O1056" s="227" t="s">
        <v>2700</v>
      </c>
      <c r="P1056" s="171"/>
      <c r="Q1056" s="171"/>
      <c r="R1056" s="171"/>
      <c r="S1056" s="171"/>
      <c r="T1056" s="171"/>
      <c r="U1056" s="171"/>
      <c r="V1056" s="171"/>
      <c r="W1056" s="171"/>
      <c r="X1056" s="171"/>
    </row>
    <row r="1057" spans="2:24" ht="52.8" x14ac:dyDescent="0.3">
      <c r="B1057" s="96">
        <f t="shared" si="16"/>
        <v>1051</v>
      </c>
      <c r="C1057" s="227" t="s">
        <v>5085</v>
      </c>
      <c r="D1057" s="96" t="s">
        <v>5099</v>
      </c>
      <c r="E1057" s="96" t="s">
        <v>5100</v>
      </c>
      <c r="F1057" s="278" t="s">
        <v>5101</v>
      </c>
      <c r="G1057" s="255">
        <v>3328205</v>
      </c>
      <c r="H1057" s="255">
        <v>0</v>
      </c>
      <c r="I1057" s="255">
        <f>G1057+H1057</f>
        <v>3328205</v>
      </c>
      <c r="J1057" s="96" t="s">
        <v>20</v>
      </c>
      <c r="K1057" s="253">
        <v>44228</v>
      </c>
      <c r="L1057" s="96" t="s">
        <v>12</v>
      </c>
      <c r="M1057" s="257" t="s">
        <v>680</v>
      </c>
      <c r="N1057" s="96" t="s">
        <v>11</v>
      </c>
      <c r="O1057" s="227" t="s">
        <v>2700</v>
      </c>
      <c r="P1057" s="171"/>
      <c r="Q1057" s="171"/>
      <c r="R1057" s="171"/>
      <c r="S1057" s="171"/>
      <c r="T1057" s="171"/>
      <c r="U1057" s="171"/>
      <c r="V1057" s="171"/>
      <c r="W1057" s="171"/>
      <c r="X1057" s="171"/>
    </row>
    <row r="1058" spans="2:24" ht="39.6" x14ac:dyDescent="0.3">
      <c r="B1058" s="96">
        <f t="shared" si="16"/>
        <v>1052</v>
      </c>
      <c r="C1058" s="227" t="s">
        <v>5085</v>
      </c>
      <c r="D1058" s="96" t="s">
        <v>5095</v>
      </c>
      <c r="E1058" s="96" t="s">
        <v>5096</v>
      </c>
      <c r="F1058" s="278" t="s">
        <v>5097</v>
      </c>
      <c r="G1058" s="255">
        <v>15832764</v>
      </c>
      <c r="H1058" s="255">
        <v>15832764</v>
      </c>
      <c r="I1058" s="255">
        <f>G1058+H1058</f>
        <v>31665528</v>
      </c>
      <c r="J1058" s="96" t="s">
        <v>20</v>
      </c>
      <c r="K1058" s="253">
        <v>44561</v>
      </c>
      <c r="L1058" s="96" t="s">
        <v>12</v>
      </c>
      <c r="M1058" s="257" t="s">
        <v>5098</v>
      </c>
      <c r="N1058" s="96" t="s">
        <v>11</v>
      </c>
      <c r="O1058" s="227" t="s">
        <v>2700</v>
      </c>
      <c r="P1058" s="171"/>
      <c r="Q1058" s="171"/>
      <c r="R1058" s="171"/>
      <c r="S1058" s="171"/>
      <c r="T1058" s="171"/>
      <c r="U1058" s="171"/>
      <c r="V1058" s="171"/>
      <c r="W1058" s="171"/>
      <c r="X1058" s="171"/>
    </row>
    <row r="1059" spans="2:24" ht="39.6" x14ac:dyDescent="0.3">
      <c r="B1059" s="96">
        <f t="shared" si="16"/>
        <v>1053</v>
      </c>
      <c r="C1059" s="227" t="s">
        <v>5085</v>
      </c>
      <c r="D1059" s="96" t="s">
        <v>5341</v>
      </c>
      <c r="E1059" s="96" t="s">
        <v>5342</v>
      </c>
      <c r="F1059" s="278" t="s">
        <v>5320</v>
      </c>
      <c r="G1059" s="255">
        <v>12457122</v>
      </c>
      <c r="H1059" s="255">
        <v>12457122</v>
      </c>
      <c r="I1059" s="255">
        <f>G1059+H1059</f>
        <v>24914244</v>
      </c>
      <c r="J1059" s="96" t="s">
        <v>20</v>
      </c>
      <c r="K1059" s="253">
        <v>44561</v>
      </c>
      <c r="L1059" s="96" t="s">
        <v>12</v>
      </c>
      <c r="M1059" s="257" t="s">
        <v>5343</v>
      </c>
      <c r="N1059" s="96" t="s">
        <v>11</v>
      </c>
      <c r="O1059" s="227" t="s">
        <v>2700</v>
      </c>
      <c r="P1059" s="171"/>
      <c r="Q1059" s="171"/>
      <c r="R1059" s="171"/>
      <c r="S1059" s="171"/>
      <c r="T1059" s="171"/>
      <c r="U1059" s="171"/>
      <c r="V1059" s="171"/>
      <c r="W1059" s="171"/>
      <c r="X1059" s="171"/>
    </row>
    <row r="1060" spans="2:24" ht="39.6" x14ac:dyDescent="0.3">
      <c r="B1060" s="96">
        <f t="shared" si="16"/>
        <v>1054</v>
      </c>
      <c r="C1060" s="227" t="s">
        <v>5085</v>
      </c>
      <c r="D1060" s="96" t="s">
        <v>5310</v>
      </c>
      <c r="E1060" s="96" t="s">
        <v>5311</v>
      </c>
      <c r="F1060" s="278" t="s">
        <v>5312</v>
      </c>
      <c r="G1060" s="255">
        <v>27000000</v>
      </c>
      <c r="H1060" s="255">
        <v>27000000</v>
      </c>
      <c r="I1060" s="255">
        <f>G1060+H1060</f>
        <v>54000000</v>
      </c>
      <c r="J1060" s="96" t="s">
        <v>20</v>
      </c>
      <c r="K1060" s="253">
        <v>44561</v>
      </c>
      <c r="L1060" s="96" t="s">
        <v>12</v>
      </c>
      <c r="M1060" s="257" t="s">
        <v>5313</v>
      </c>
      <c r="N1060" s="96" t="s">
        <v>11</v>
      </c>
      <c r="O1060" s="227" t="s">
        <v>2700</v>
      </c>
      <c r="P1060" s="171"/>
      <c r="Q1060" s="171"/>
      <c r="R1060" s="171"/>
      <c r="S1060" s="171"/>
      <c r="T1060" s="171"/>
      <c r="U1060" s="171"/>
      <c r="V1060" s="171"/>
      <c r="W1060" s="171"/>
      <c r="X1060" s="171"/>
    </row>
    <row r="1061" spans="2:24" ht="39.6" x14ac:dyDescent="0.3">
      <c r="B1061" s="96">
        <f t="shared" si="16"/>
        <v>1055</v>
      </c>
      <c r="C1061" s="227" t="s">
        <v>5085</v>
      </c>
      <c r="D1061" s="96" t="s">
        <v>5318</v>
      </c>
      <c r="E1061" s="96" t="s">
        <v>5319</v>
      </c>
      <c r="F1061" s="278" t="s">
        <v>5320</v>
      </c>
      <c r="G1061" s="255">
        <v>9463668</v>
      </c>
      <c r="H1061" s="255">
        <v>9463668</v>
      </c>
      <c r="I1061" s="255">
        <f>G1061+H1061</f>
        <v>18927336</v>
      </c>
      <c r="J1061" s="96" t="s">
        <v>20</v>
      </c>
      <c r="K1061" s="253">
        <v>44561</v>
      </c>
      <c r="L1061" s="96" t="s">
        <v>12</v>
      </c>
      <c r="M1061" s="257" t="s">
        <v>5321</v>
      </c>
      <c r="N1061" s="96" t="s">
        <v>11</v>
      </c>
      <c r="O1061" s="227" t="s">
        <v>2700</v>
      </c>
      <c r="P1061" s="171"/>
      <c r="Q1061" s="171"/>
      <c r="R1061" s="171"/>
      <c r="S1061" s="171"/>
      <c r="T1061" s="171"/>
      <c r="U1061" s="171"/>
      <c r="V1061" s="171"/>
      <c r="W1061" s="171"/>
      <c r="X1061" s="171"/>
    </row>
    <row r="1062" spans="2:24" ht="66" x14ac:dyDescent="0.3">
      <c r="B1062" s="96">
        <f t="shared" si="16"/>
        <v>1056</v>
      </c>
      <c r="C1062" s="227" t="s">
        <v>5085</v>
      </c>
      <c r="D1062" s="96" t="s">
        <v>5329</v>
      </c>
      <c r="E1062" s="96" t="s">
        <v>5330</v>
      </c>
      <c r="F1062" s="278" t="s">
        <v>5331</v>
      </c>
      <c r="G1062" s="255">
        <v>27000000</v>
      </c>
      <c r="H1062" s="255">
        <v>27000000</v>
      </c>
      <c r="I1062" s="255">
        <f>G1062+H1062</f>
        <v>54000000</v>
      </c>
      <c r="J1062" s="96" t="s">
        <v>20</v>
      </c>
      <c r="K1062" s="253">
        <v>44561</v>
      </c>
      <c r="L1062" s="96" t="s">
        <v>12</v>
      </c>
      <c r="M1062" s="257" t="s">
        <v>5332</v>
      </c>
      <c r="N1062" s="96" t="s">
        <v>11</v>
      </c>
      <c r="O1062" s="227" t="s">
        <v>2700</v>
      </c>
      <c r="P1062" s="171"/>
      <c r="Q1062" s="171"/>
      <c r="R1062" s="171"/>
      <c r="S1062" s="171"/>
      <c r="T1062" s="171"/>
      <c r="U1062" s="171"/>
      <c r="V1062" s="171"/>
      <c r="W1062" s="171"/>
      <c r="X1062" s="171"/>
    </row>
    <row r="1063" spans="2:24" ht="39.6" x14ac:dyDescent="0.3">
      <c r="B1063" s="96">
        <f t="shared" si="16"/>
        <v>1057</v>
      </c>
      <c r="C1063" s="227" t="s">
        <v>5085</v>
      </c>
      <c r="D1063" s="96" t="s">
        <v>5406</v>
      </c>
      <c r="E1063" s="96" t="s">
        <v>5407</v>
      </c>
      <c r="F1063" s="278" t="s">
        <v>5408</v>
      </c>
      <c r="G1063" s="255">
        <v>6750000</v>
      </c>
      <c r="H1063" s="255">
        <v>0</v>
      </c>
      <c r="I1063" s="255">
        <f>G1063+H1063</f>
        <v>6750000</v>
      </c>
      <c r="J1063" s="96" t="s">
        <v>20</v>
      </c>
      <c r="K1063" s="253">
        <v>44255</v>
      </c>
      <c r="L1063" s="96" t="s">
        <v>12</v>
      </c>
      <c r="M1063" s="257" t="s">
        <v>5409</v>
      </c>
      <c r="N1063" s="96" t="s">
        <v>11</v>
      </c>
      <c r="O1063" s="227" t="s">
        <v>2700</v>
      </c>
      <c r="P1063" s="171"/>
      <c r="Q1063" s="171"/>
      <c r="R1063" s="171"/>
      <c r="S1063" s="171"/>
      <c r="T1063" s="171"/>
      <c r="U1063" s="171"/>
      <c r="V1063" s="171"/>
      <c r="W1063" s="171"/>
      <c r="X1063" s="171"/>
    </row>
    <row r="1064" spans="2:24" ht="52.8" x14ac:dyDescent="0.3">
      <c r="B1064" s="96">
        <f t="shared" si="16"/>
        <v>1058</v>
      </c>
      <c r="C1064" s="227" t="s">
        <v>5085</v>
      </c>
      <c r="D1064" s="96" t="s">
        <v>5298</v>
      </c>
      <c r="E1064" s="96" t="s">
        <v>5299</v>
      </c>
      <c r="F1064" s="278" t="s">
        <v>5300</v>
      </c>
      <c r="G1064" s="255">
        <v>22482000</v>
      </c>
      <c r="H1064" s="255">
        <v>22482000</v>
      </c>
      <c r="I1064" s="255">
        <f>G1064+H1064</f>
        <v>44964000</v>
      </c>
      <c r="J1064" s="96" t="s">
        <v>20</v>
      </c>
      <c r="K1064" s="253">
        <v>44561</v>
      </c>
      <c r="L1064" s="96" t="s">
        <v>12</v>
      </c>
      <c r="M1064" s="257" t="s">
        <v>5301</v>
      </c>
      <c r="N1064" s="96" t="s">
        <v>11</v>
      </c>
      <c r="O1064" s="227" t="s">
        <v>2700</v>
      </c>
      <c r="P1064" s="171"/>
      <c r="Q1064" s="171"/>
      <c r="R1064" s="171"/>
      <c r="S1064" s="171"/>
      <c r="T1064" s="171"/>
      <c r="U1064" s="171"/>
      <c r="V1064" s="171"/>
      <c r="W1064" s="171"/>
      <c r="X1064" s="171"/>
    </row>
    <row r="1065" spans="2:24" ht="52.8" x14ac:dyDescent="0.3">
      <c r="B1065" s="96">
        <f t="shared" si="16"/>
        <v>1059</v>
      </c>
      <c r="C1065" s="227" t="s">
        <v>5085</v>
      </c>
      <c r="D1065" s="96" t="s">
        <v>5322</v>
      </c>
      <c r="E1065" s="96" t="s">
        <v>5323</v>
      </c>
      <c r="F1065" s="278" t="s">
        <v>5300</v>
      </c>
      <c r="G1065" s="255">
        <v>22482000</v>
      </c>
      <c r="H1065" s="255">
        <v>0</v>
      </c>
      <c r="I1065" s="255">
        <f>G1065+H1065</f>
        <v>22482000</v>
      </c>
      <c r="J1065" s="96" t="s">
        <v>20</v>
      </c>
      <c r="K1065" s="253">
        <v>44377</v>
      </c>
      <c r="L1065" s="96" t="s">
        <v>12</v>
      </c>
      <c r="M1065" s="257" t="s">
        <v>5324</v>
      </c>
      <c r="N1065" s="96" t="s">
        <v>11</v>
      </c>
      <c r="O1065" s="227" t="s">
        <v>2700</v>
      </c>
      <c r="P1065" s="171"/>
      <c r="Q1065" s="171"/>
      <c r="R1065" s="171"/>
      <c r="S1065" s="171"/>
      <c r="T1065" s="171"/>
      <c r="U1065" s="171"/>
      <c r="V1065" s="171"/>
      <c r="W1065" s="171"/>
      <c r="X1065" s="171"/>
    </row>
    <row r="1066" spans="2:24" ht="39.6" x14ac:dyDescent="0.3">
      <c r="B1066" s="96">
        <f t="shared" si="16"/>
        <v>1060</v>
      </c>
      <c r="C1066" s="227" t="s">
        <v>5085</v>
      </c>
      <c r="D1066" s="96" t="s">
        <v>5325</v>
      </c>
      <c r="E1066" s="96" t="s">
        <v>5326</v>
      </c>
      <c r="F1066" s="278" t="s">
        <v>5327</v>
      </c>
      <c r="G1066" s="255">
        <v>12457122</v>
      </c>
      <c r="H1066" s="255">
        <v>12457122</v>
      </c>
      <c r="I1066" s="255">
        <f>G1066+H1066</f>
        <v>24914244</v>
      </c>
      <c r="J1066" s="96" t="s">
        <v>20</v>
      </c>
      <c r="K1066" s="253">
        <v>44462</v>
      </c>
      <c r="L1066" s="96" t="s">
        <v>12</v>
      </c>
      <c r="M1066" s="257" t="s">
        <v>5328</v>
      </c>
      <c r="N1066" s="96" t="s">
        <v>11</v>
      </c>
      <c r="O1066" s="227" t="s">
        <v>2700</v>
      </c>
      <c r="P1066" s="171"/>
      <c r="Q1066" s="171"/>
      <c r="R1066" s="171"/>
      <c r="S1066" s="171"/>
      <c r="T1066" s="171"/>
      <c r="U1066" s="171"/>
      <c r="V1066" s="171"/>
      <c r="W1066" s="171"/>
      <c r="X1066" s="171"/>
    </row>
    <row r="1067" spans="2:24" ht="66" x14ac:dyDescent="0.3">
      <c r="B1067" s="96">
        <f t="shared" si="16"/>
        <v>1061</v>
      </c>
      <c r="C1067" s="227" t="s">
        <v>5085</v>
      </c>
      <c r="D1067" s="96" t="s">
        <v>5276</v>
      </c>
      <c r="E1067" s="96" t="s">
        <v>5277</v>
      </c>
      <c r="F1067" s="278" t="s">
        <v>5278</v>
      </c>
      <c r="G1067" s="255">
        <v>12457122</v>
      </c>
      <c r="H1067" s="255">
        <v>12457122</v>
      </c>
      <c r="I1067" s="255">
        <f>G1067+H1067</f>
        <v>24914244</v>
      </c>
      <c r="J1067" s="96" t="s">
        <v>20</v>
      </c>
      <c r="K1067" s="253">
        <v>44561</v>
      </c>
      <c r="L1067" s="96" t="s">
        <v>12</v>
      </c>
      <c r="M1067" s="257" t="s">
        <v>5279</v>
      </c>
      <c r="N1067" s="96" t="s">
        <v>11</v>
      </c>
      <c r="O1067" s="227" t="s">
        <v>2700</v>
      </c>
      <c r="P1067" s="171"/>
      <c r="Q1067" s="171"/>
      <c r="R1067" s="171"/>
      <c r="S1067" s="171"/>
      <c r="T1067" s="171"/>
      <c r="U1067" s="171"/>
      <c r="V1067" s="171"/>
      <c r="W1067" s="171"/>
      <c r="X1067" s="171"/>
    </row>
    <row r="1068" spans="2:24" ht="66" x14ac:dyDescent="0.3">
      <c r="B1068" s="96">
        <f t="shared" si="16"/>
        <v>1062</v>
      </c>
      <c r="C1068" s="227" t="s">
        <v>5085</v>
      </c>
      <c r="D1068" s="96" t="s">
        <v>5344</v>
      </c>
      <c r="E1068" s="96" t="s">
        <v>5345</v>
      </c>
      <c r="F1068" s="278" t="s">
        <v>5208</v>
      </c>
      <c r="G1068" s="255">
        <v>17976228</v>
      </c>
      <c r="H1068" s="255">
        <v>17976228</v>
      </c>
      <c r="I1068" s="255">
        <f>G1068+H1068</f>
        <v>35952456</v>
      </c>
      <c r="J1068" s="96" t="s">
        <v>20</v>
      </c>
      <c r="K1068" s="253">
        <v>44561</v>
      </c>
      <c r="L1068" s="96" t="s">
        <v>12</v>
      </c>
      <c r="M1068" s="257" t="s">
        <v>5346</v>
      </c>
      <c r="N1068" s="96" t="s">
        <v>11</v>
      </c>
      <c r="O1068" s="227" t="s">
        <v>2700</v>
      </c>
      <c r="P1068" s="171"/>
      <c r="Q1068" s="171"/>
      <c r="R1068" s="171"/>
      <c r="S1068" s="171"/>
      <c r="T1068" s="171"/>
      <c r="U1068" s="171"/>
      <c r="V1068" s="171"/>
      <c r="W1068" s="171"/>
      <c r="X1068" s="171"/>
    </row>
    <row r="1069" spans="2:24" ht="79.2" x14ac:dyDescent="0.3">
      <c r="B1069" s="96">
        <f t="shared" si="16"/>
        <v>1063</v>
      </c>
      <c r="C1069" s="227" t="s">
        <v>5085</v>
      </c>
      <c r="D1069" s="96" t="s">
        <v>5350</v>
      </c>
      <c r="E1069" s="96" t="s">
        <v>5351</v>
      </c>
      <c r="F1069" s="278" t="s">
        <v>5352</v>
      </c>
      <c r="G1069" s="255">
        <v>17976228</v>
      </c>
      <c r="H1069" s="255">
        <v>17976228</v>
      </c>
      <c r="I1069" s="255">
        <f>G1069+H1069</f>
        <v>35952456</v>
      </c>
      <c r="J1069" s="96" t="s">
        <v>20</v>
      </c>
      <c r="K1069" s="253">
        <v>44561</v>
      </c>
      <c r="L1069" s="96" t="s">
        <v>12</v>
      </c>
      <c r="M1069" s="257" t="s">
        <v>5353</v>
      </c>
      <c r="N1069" s="96" t="s">
        <v>11</v>
      </c>
      <c r="O1069" s="227" t="s">
        <v>2700</v>
      </c>
      <c r="P1069" s="171"/>
      <c r="Q1069" s="171"/>
      <c r="R1069" s="171"/>
      <c r="S1069" s="171"/>
      <c r="T1069" s="171"/>
      <c r="U1069" s="171"/>
      <c r="V1069" s="171"/>
      <c r="W1069" s="171"/>
      <c r="X1069" s="171"/>
    </row>
    <row r="1070" spans="2:24" ht="39.6" x14ac:dyDescent="0.3">
      <c r="B1070" s="96">
        <f t="shared" si="16"/>
        <v>1064</v>
      </c>
      <c r="C1070" s="227" t="s">
        <v>5085</v>
      </c>
      <c r="D1070" s="96" t="s">
        <v>5347</v>
      </c>
      <c r="E1070" s="96" t="s">
        <v>5348</v>
      </c>
      <c r="F1070" s="278" t="s">
        <v>5320</v>
      </c>
      <c r="G1070" s="255">
        <v>15832764</v>
      </c>
      <c r="H1070" s="255">
        <v>15832764</v>
      </c>
      <c r="I1070" s="255">
        <f>G1070+H1070</f>
        <v>31665528</v>
      </c>
      <c r="J1070" s="96" t="s">
        <v>20</v>
      </c>
      <c r="K1070" s="253">
        <v>44561</v>
      </c>
      <c r="L1070" s="96" t="s">
        <v>12</v>
      </c>
      <c r="M1070" s="257" t="s">
        <v>5349</v>
      </c>
      <c r="N1070" s="96" t="s">
        <v>11</v>
      </c>
      <c r="O1070" s="227" t="s">
        <v>2700</v>
      </c>
      <c r="P1070" s="171"/>
      <c r="Q1070" s="171"/>
      <c r="R1070" s="171"/>
      <c r="S1070" s="171"/>
      <c r="T1070" s="171"/>
      <c r="U1070" s="171"/>
      <c r="V1070" s="171"/>
      <c r="W1070" s="171"/>
      <c r="X1070" s="171"/>
    </row>
    <row r="1071" spans="2:24" ht="39.6" x14ac:dyDescent="0.3">
      <c r="B1071" s="96">
        <f t="shared" si="16"/>
        <v>1065</v>
      </c>
      <c r="C1071" s="227" t="s">
        <v>5085</v>
      </c>
      <c r="D1071" s="96" t="s">
        <v>5357</v>
      </c>
      <c r="E1071" s="96" t="s">
        <v>5358</v>
      </c>
      <c r="F1071" s="278" t="s">
        <v>5320</v>
      </c>
      <c r="G1071" s="255">
        <v>12457122</v>
      </c>
      <c r="H1071" s="255">
        <v>12457122</v>
      </c>
      <c r="I1071" s="255">
        <f>G1071+H1071</f>
        <v>24914244</v>
      </c>
      <c r="J1071" s="96" t="s">
        <v>20</v>
      </c>
      <c r="K1071" s="253">
        <v>44561</v>
      </c>
      <c r="L1071" s="96" t="s">
        <v>12</v>
      </c>
      <c r="M1071" s="257" t="s">
        <v>5359</v>
      </c>
      <c r="N1071" s="96" t="s">
        <v>11</v>
      </c>
      <c r="O1071" s="227" t="s">
        <v>2700</v>
      </c>
      <c r="P1071" s="171"/>
      <c r="Q1071" s="171"/>
      <c r="R1071" s="171"/>
      <c r="S1071" s="171"/>
      <c r="T1071" s="171"/>
      <c r="U1071" s="171"/>
      <c r="V1071" s="171"/>
      <c r="W1071" s="171"/>
      <c r="X1071" s="171"/>
    </row>
    <row r="1072" spans="2:24" ht="39.6" x14ac:dyDescent="0.3">
      <c r="B1072" s="96">
        <f t="shared" si="16"/>
        <v>1066</v>
      </c>
      <c r="C1072" s="227" t="s">
        <v>5085</v>
      </c>
      <c r="D1072" s="96" t="s">
        <v>5360</v>
      </c>
      <c r="E1072" s="96" t="s">
        <v>5361</v>
      </c>
      <c r="F1072" s="278" t="s">
        <v>5320</v>
      </c>
      <c r="G1072" s="255">
        <v>12457122</v>
      </c>
      <c r="H1072" s="255">
        <v>4152374</v>
      </c>
      <c r="I1072" s="255">
        <f>G1072+H1072</f>
        <v>16609496</v>
      </c>
      <c r="J1072" s="96" t="s">
        <v>20</v>
      </c>
      <c r="K1072" s="253">
        <v>44256</v>
      </c>
      <c r="L1072" s="96" t="s">
        <v>12</v>
      </c>
      <c r="M1072" s="257" t="s">
        <v>5362</v>
      </c>
      <c r="N1072" s="96" t="s">
        <v>11</v>
      </c>
      <c r="O1072" s="227" t="s">
        <v>2700</v>
      </c>
      <c r="P1072" s="171"/>
      <c r="Q1072" s="171"/>
      <c r="R1072" s="171"/>
      <c r="S1072" s="171"/>
      <c r="T1072" s="171"/>
      <c r="U1072" s="171"/>
      <c r="V1072" s="171"/>
      <c r="W1072" s="171"/>
      <c r="X1072" s="171"/>
    </row>
    <row r="1073" spans="2:24" ht="39.6" x14ac:dyDescent="0.3">
      <c r="B1073" s="96">
        <f t="shared" si="16"/>
        <v>1067</v>
      </c>
      <c r="C1073" s="227" t="s">
        <v>5085</v>
      </c>
      <c r="D1073" s="96" t="s">
        <v>5354</v>
      </c>
      <c r="E1073" s="96" t="s">
        <v>5355</v>
      </c>
      <c r="F1073" s="278" t="s">
        <v>5320</v>
      </c>
      <c r="G1073" s="255">
        <v>16888806</v>
      </c>
      <c r="H1073" s="255">
        <v>16888806</v>
      </c>
      <c r="I1073" s="255">
        <f>G1073+H1073</f>
        <v>33777612</v>
      </c>
      <c r="J1073" s="96" t="s">
        <v>20</v>
      </c>
      <c r="K1073" s="253">
        <v>44561</v>
      </c>
      <c r="L1073" s="96" t="s">
        <v>12</v>
      </c>
      <c r="M1073" s="257" t="s">
        <v>5356</v>
      </c>
      <c r="N1073" s="96" t="s">
        <v>11</v>
      </c>
      <c r="O1073" s="227" t="s">
        <v>2700</v>
      </c>
      <c r="P1073" s="171"/>
      <c r="Q1073" s="171"/>
      <c r="R1073" s="171"/>
      <c r="S1073" s="171"/>
      <c r="T1073" s="171"/>
      <c r="U1073" s="171"/>
      <c r="V1073" s="171"/>
      <c r="W1073" s="171"/>
      <c r="X1073" s="171"/>
    </row>
    <row r="1074" spans="2:24" ht="66" x14ac:dyDescent="0.3">
      <c r="B1074" s="96">
        <f t="shared" si="16"/>
        <v>1068</v>
      </c>
      <c r="C1074" s="227" t="s">
        <v>5085</v>
      </c>
      <c r="D1074" s="96" t="s">
        <v>5370</v>
      </c>
      <c r="E1074" s="96" t="s">
        <v>5371</v>
      </c>
      <c r="F1074" s="278" t="s">
        <v>5208</v>
      </c>
      <c r="G1074" s="255">
        <v>7801943</v>
      </c>
      <c r="H1074" s="255">
        <v>0</v>
      </c>
      <c r="I1074" s="255">
        <f>G1074+H1074</f>
        <v>7801943</v>
      </c>
      <c r="J1074" s="96" t="s">
        <v>20</v>
      </c>
      <c r="K1074" s="253">
        <v>44286</v>
      </c>
      <c r="L1074" s="96" t="s">
        <v>12</v>
      </c>
      <c r="M1074" s="257" t="s">
        <v>5372</v>
      </c>
      <c r="N1074" s="96" t="s">
        <v>11</v>
      </c>
      <c r="O1074" s="227" t="s">
        <v>2700</v>
      </c>
      <c r="P1074" s="171"/>
      <c r="Q1074" s="171"/>
      <c r="R1074" s="171"/>
      <c r="S1074" s="171"/>
      <c r="T1074" s="171"/>
      <c r="U1074" s="171"/>
      <c r="V1074" s="171"/>
      <c r="W1074" s="171"/>
      <c r="X1074" s="171"/>
    </row>
    <row r="1075" spans="2:24" ht="66" x14ac:dyDescent="0.3">
      <c r="B1075" s="96">
        <f t="shared" si="16"/>
        <v>1069</v>
      </c>
      <c r="C1075" s="227" t="s">
        <v>5085</v>
      </c>
      <c r="D1075" s="96" t="s">
        <v>5366</v>
      </c>
      <c r="E1075" s="96" t="s">
        <v>5367</v>
      </c>
      <c r="F1075" s="278" t="s">
        <v>5368</v>
      </c>
      <c r="G1075" s="255">
        <v>7801943</v>
      </c>
      <c r="H1075" s="255">
        <v>0</v>
      </c>
      <c r="I1075" s="255">
        <f>G1075+H1075</f>
        <v>7801943</v>
      </c>
      <c r="J1075" s="96" t="s">
        <v>20</v>
      </c>
      <c r="K1075" s="253">
        <v>44286</v>
      </c>
      <c r="L1075" s="96" t="s">
        <v>12</v>
      </c>
      <c r="M1075" s="257" t="s">
        <v>5369</v>
      </c>
      <c r="N1075" s="96" t="s">
        <v>11</v>
      </c>
      <c r="O1075" s="227" t="s">
        <v>2700</v>
      </c>
      <c r="P1075" s="171"/>
      <c r="Q1075" s="171"/>
      <c r="R1075" s="171"/>
      <c r="S1075" s="171"/>
      <c r="T1075" s="171"/>
      <c r="U1075" s="171"/>
      <c r="V1075" s="171"/>
      <c r="W1075" s="171"/>
      <c r="X1075" s="171"/>
    </row>
    <row r="1076" spans="2:24" ht="52.8" x14ac:dyDescent="0.3">
      <c r="B1076" s="96">
        <f t="shared" si="16"/>
        <v>1070</v>
      </c>
      <c r="C1076" s="227" t="s">
        <v>5085</v>
      </c>
      <c r="D1076" s="96" t="s">
        <v>5421</v>
      </c>
      <c r="E1076" s="96" t="s">
        <v>5422</v>
      </c>
      <c r="F1076" s="278" t="s">
        <v>5101</v>
      </c>
      <c r="G1076" s="255">
        <v>16641025</v>
      </c>
      <c r="H1076" s="255">
        <v>19969230</v>
      </c>
      <c r="I1076" s="255">
        <f>G1076+H1076</f>
        <v>36610255</v>
      </c>
      <c r="J1076" s="96" t="s">
        <v>20</v>
      </c>
      <c r="K1076" s="253">
        <v>44561</v>
      </c>
      <c r="L1076" s="96" t="s">
        <v>12</v>
      </c>
      <c r="M1076" s="257" t="s">
        <v>5423</v>
      </c>
      <c r="N1076" s="96" t="s">
        <v>11</v>
      </c>
      <c r="O1076" s="227" t="s">
        <v>2700</v>
      </c>
      <c r="P1076" s="171"/>
      <c r="Q1076" s="171"/>
      <c r="R1076" s="171"/>
      <c r="S1076" s="171"/>
      <c r="T1076" s="171"/>
      <c r="U1076" s="171"/>
      <c r="V1076" s="171"/>
      <c r="W1076" s="171"/>
      <c r="X1076" s="171"/>
    </row>
    <row r="1077" spans="2:24" ht="66" x14ac:dyDescent="0.3">
      <c r="B1077" s="96">
        <f t="shared" si="16"/>
        <v>1071</v>
      </c>
      <c r="C1077" s="227" t="s">
        <v>5085</v>
      </c>
      <c r="D1077" s="96" t="s">
        <v>5363</v>
      </c>
      <c r="E1077" s="96" t="s">
        <v>5364</v>
      </c>
      <c r="F1077" s="278" t="s">
        <v>5208</v>
      </c>
      <c r="G1077" s="255">
        <v>7037002</v>
      </c>
      <c r="H1077" s="255">
        <v>0</v>
      </c>
      <c r="I1077" s="255">
        <f>G1077+H1077</f>
        <v>7037002</v>
      </c>
      <c r="J1077" s="96" t="s">
        <v>20</v>
      </c>
      <c r="K1077" s="253">
        <v>44286</v>
      </c>
      <c r="L1077" s="96" t="s">
        <v>12</v>
      </c>
      <c r="M1077" s="257" t="s">
        <v>5365</v>
      </c>
      <c r="N1077" s="96" t="s">
        <v>11</v>
      </c>
      <c r="O1077" s="227" t="s">
        <v>2700</v>
      </c>
      <c r="P1077" s="171"/>
      <c r="Q1077" s="171"/>
      <c r="R1077" s="171"/>
      <c r="S1077" s="171"/>
      <c r="T1077" s="171"/>
      <c r="U1077" s="171"/>
      <c r="V1077" s="171"/>
      <c r="W1077" s="171"/>
      <c r="X1077" s="171"/>
    </row>
    <row r="1078" spans="2:24" ht="66" x14ac:dyDescent="0.3">
      <c r="B1078" s="96">
        <f t="shared" si="16"/>
        <v>1072</v>
      </c>
      <c r="C1078" s="227" t="s">
        <v>5085</v>
      </c>
      <c r="D1078" s="96" t="s">
        <v>5380</v>
      </c>
      <c r="E1078" s="96" t="s">
        <v>5381</v>
      </c>
      <c r="F1078" s="278" t="s">
        <v>5208</v>
      </c>
      <c r="G1078" s="255">
        <v>7037003</v>
      </c>
      <c r="H1078" s="255">
        <v>0</v>
      </c>
      <c r="I1078" s="255">
        <f>G1078+H1078</f>
        <v>7037003</v>
      </c>
      <c r="J1078" s="96" t="s">
        <v>20</v>
      </c>
      <c r="K1078" s="253">
        <v>44286</v>
      </c>
      <c r="L1078" s="96" t="s">
        <v>12</v>
      </c>
      <c r="M1078" s="257" t="s">
        <v>5382</v>
      </c>
      <c r="N1078" s="96" t="s">
        <v>11</v>
      </c>
      <c r="O1078" s="227" t="s">
        <v>2700</v>
      </c>
      <c r="P1078" s="171"/>
      <c r="Q1078" s="171"/>
      <c r="R1078" s="171"/>
      <c r="S1078" s="171"/>
      <c r="T1078" s="171"/>
      <c r="U1078" s="171"/>
      <c r="V1078" s="171"/>
      <c r="W1078" s="171"/>
      <c r="X1078" s="171"/>
    </row>
    <row r="1079" spans="2:24" ht="66" x14ac:dyDescent="0.3">
      <c r="B1079" s="96">
        <f t="shared" si="16"/>
        <v>1073</v>
      </c>
      <c r="C1079" s="227" t="s">
        <v>5085</v>
      </c>
      <c r="D1079" s="96" t="s">
        <v>5383</v>
      </c>
      <c r="E1079" s="96" t="s">
        <v>5384</v>
      </c>
      <c r="F1079" s="278" t="s">
        <v>5208</v>
      </c>
      <c r="G1079" s="255">
        <v>7801943</v>
      </c>
      <c r="H1079" s="255">
        <v>0</v>
      </c>
      <c r="I1079" s="255">
        <f>G1079+H1079</f>
        <v>7801943</v>
      </c>
      <c r="J1079" s="96" t="s">
        <v>20</v>
      </c>
      <c r="K1079" s="253">
        <v>44229</v>
      </c>
      <c r="L1079" s="96" t="s">
        <v>12</v>
      </c>
      <c r="M1079" s="257" t="s">
        <v>600</v>
      </c>
      <c r="N1079" s="96" t="s">
        <v>11</v>
      </c>
      <c r="O1079" s="227" t="s">
        <v>2700</v>
      </c>
      <c r="P1079" s="171"/>
      <c r="Q1079" s="171"/>
      <c r="R1079" s="171"/>
      <c r="S1079" s="171"/>
      <c r="T1079" s="171"/>
      <c r="U1079" s="171"/>
      <c r="V1079" s="171"/>
      <c r="W1079" s="171"/>
      <c r="X1079" s="171"/>
    </row>
    <row r="1080" spans="2:24" ht="66" x14ac:dyDescent="0.3">
      <c r="B1080" s="96">
        <f t="shared" si="16"/>
        <v>1074</v>
      </c>
      <c r="C1080" s="227" t="s">
        <v>5085</v>
      </c>
      <c r="D1080" s="96" t="s">
        <v>5385</v>
      </c>
      <c r="E1080" s="96" t="s">
        <v>5386</v>
      </c>
      <c r="F1080" s="278" t="s">
        <v>5208</v>
      </c>
      <c r="G1080" s="255">
        <v>7801943</v>
      </c>
      <c r="H1080" s="255">
        <v>0</v>
      </c>
      <c r="I1080" s="255">
        <f>G1080+H1080</f>
        <v>7801943</v>
      </c>
      <c r="J1080" s="96" t="s">
        <v>20</v>
      </c>
      <c r="K1080" s="253">
        <v>44286</v>
      </c>
      <c r="L1080" s="96" t="s">
        <v>12</v>
      </c>
      <c r="M1080" s="257" t="s">
        <v>5387</v>
      </c>
      <c r="N1080" s="96" t="s">
        <v>11</v>
      </c>
      <c r="O1080" s="227" t="s">
        <v>2700</v>
      </c>
      <c r="P1080" s="171"/>
      <c r="Q1080" s="171"/>
      <c r="R1080" s="171"/>
      <c r="S1080" s="171"/>
      <c r="T1080" s="171"/>
      <c r="U1080" s="171"/>
      <c r="V1080" s="171"/>
      <c r="W1080" s="171"/>
      <c r="X1080" s="171"/>
    </row>
    <row r="1081" spans="2:24" ht="66" x14ac:dyDescent="0.3">
      <c r="B1081" s="96">
        <f t="shared" si="16"/>
        <v>1075</v>
      </c>
      <c r="C1081" s="227" t="s">
        <v>5085</v>
      </c>
      <c r="D1081" s="96" t="s">
        <v>5400</v>
      </c>
      <c r="E1081" s="96" t="s">
        <v>5401</v>
      </c>
      <c r="F1081" s="278" t="s">
        <v>5208</v>
      </c>
      <c r="G1081" s="255">
        <v>3114281</v>
      </c>
      <c r="H1081" s="255">
        <v>0</v>
      </c>
      <c r="I1081" s="255">
        <f>G1081+H1081</f>
        <v>3114281</v>
      </c>
      <c r="J1081" s="96" t="s">
        <v>20</v>
      </c>
      <c r="K1081" s="253">
        <v>44255</v>
      </c>
      <c r="L1081" s="96" t="s">
        <v>12</v>
      </c>
      <c r="M1081" s="257" t="s">
        <v>5402</v>
      </c>
      <c r="N1081" s="96" t="s">
        <v>11</v>
      </c>
      <c r="O1081" s="227" t="s">
        <v>2700</v>
      </c>
      <c r="P1081" s="171"/>
      <c r="Q1081" s="171"/>
      <c r="R1081" s="171"/>
      <c r="S1081" s="171"/>
      <c r="T1081" s="171"/>
      <c r="U1081" s="171"/>
      <c r="V1081" s="171"/>
      <c r="W1081" s="171"/>
      <c r="X1081" s="171"/>
    </row>
    <row r="1082" spans="2:24" ht="66" x14ac:dyDescent="0.3">
      <c r="B1082" s="96">
        <f t="shared" si="16"/>
        <v>1076</v>
      </c>
      <c r="C1082" s="227" t="s">
        <v>5085</v>
      </c>
      <c r="D1082" s="96" t="s">
        <v>5388</v>
      </c>
      <c r="E1082" s="96" t="s">
        <v>5389</v>
      </c>
      <c r="F1082" s="278" t="s">
        <v>5208</v>
      </c>
      <c r="G1082" s="255">
        <v>4681166</v>
      </c>
      <c r="H1082" s="255">
        <v>0</v>
      </c>
      <c r="I1082" s="255">
        <f>G1082+H1082</f>
        <v>4681166</v>
      </c>
      <c r="J1082" s="96" t="s">
        <v>20</v>
      </c>
      <c r="K1082" s="253">
        <v>44255</v>
      </c>
      <c r="L1082" s="96" t="s">
        <v>12</v>
      </c>
      <c r="M1082" s="257" t="s">
        <v>5390</v>
      </c>
      <c r="N1082" s="96" t="s">
        <v>11</v>
      </c>
      <c r="O1082" s="227" t="s">
        <v>2700</v>
      </c>
      <c r="P1082" s="171"/>
      <c r="Q1082" s="171"/>
      <c r="R1082" s="171"/>
      <c r="S1082" s="171"/>
      <c r="T1082" s="171"/>
      <c r="U1082" s="171"/>
      <c r="V1082" s="171"/>
      <c r="W1082" s="171"/>
      <c r="X1082" s="171"/>
    </row>
    <row r="1083" spans="2:24" ht="66" x14ac:dyDescent="0.3">
      <c r="B1083" s="96">
        <f t="shared" si="16"/>
        <v>1077</v>
      </c>
      <c r="C1083" s="227" t="s">
        <v>5085</v>
      </c>
      <c r="D1083" s="96" t="s">
        <v>5391</v>
      </c>
      <c r="E1083" s="96" t="s">
        <v>5392</v>
      </c>
      <c r="F1083" s="278" t="s">
        <v>5208</v>
      </c>
      <c r="G1083" s="255">
        <v>7037003</v>
      </c>
      <c r="H1083" s="255">
        <v>0</v>
      </c>
      <c r="I1083" s="255">
        <f>G1083+H1083</f>
        <v>7037003</v>
      </c>
      <c r="J1083" s="96" t="s">
        <v>20</v>
      </c>
      <c r="K1083" s="253">
        <v>44286</v>
      </c>
      <c r="L1083" s="96" t="s">
        <v>12</v>
      </c>
      <c r="M1083" s="257" t="s">
        <v>5393</v>
      </c>
      <c r="N1083" s="96" t="s">
        <v>11</v>
      </c>
      <c r="O1083" s="227" t="s">
        <v>2700</v>
      </c>
      <c r="P1083" s="171"/>
      <c r="Q1083" s="171"/>
      <c r="R1083" s="171"/>
      <c r="S1083" s="171"/>
      <c r="T1083" s="171"/>
      <c r="U1083" s="171"/>
      <c r="V1083" s="171"/>
      <c r="W1083" s="171"/>
      <c r="X1083" s="171"/>
    </row>
    <row r="1084" spans="2:24" ht="66" x14ac:dyDescent="0.3">
      <c r="B1084" s="96">
        <f t="shared" si="16"/>
        <v>1078</v>
      </c>
      <c r="C1084" s="227" t="s">
        <v>5085</v>
      </c>
      <c r="D1084" s="96" t="s">
        <v>5394</v>
      </c>
      <c r="E1084" s="96" t="s">
        <v>5395</v>
      </c>
      <c r="F1084" s="278" t="s">
        <v>5208</v>
      </c>
      <c r="G1084" s="255">
        <v>7801943</v>
      </c>
      <c r="H1084" s="255">
        <v>0</v>
      </c>
      <c r="I1084" s="255">
        <f>G1084+H1084</f>
        <v>7801943</v>
      </c>
      <c r="J1084" s="96" t="s">
        <v>20</v>
      </c>
      <c r="K1084" s="253">
        <v>44286</v>
      </c>
      <c r="L1084" s="96" t="s">
        <v>12</v>
      </c>
      <c r="M1084" s="257" t="s">
        <v>5396</v>
      </c>
      <c r="N1084" s="96" t="s">
        <v>11</v>
      </c>
      <c r="O1084" s="227" t="s">
        <v>2700</v>
      </c>
      <c r="P1084" s="171"/>
      <c r="Q1084" s="171"/>
      <c r="R1084" s="171"/>
      <c r="S1084" s="171"/>
      <c r="T1084" s="171"/>
      <c r="U1084" s="171"/>
      <c r="V1084" s="171"/>
      <c r="W1084" s="171"/>
      <c r="X1084" s="171"/>
    </row>
    <row r="1085" spans="2:24" ht="39.6" x14ac:dyDescent="0.3">
      <c r="B1085" s="96">
        <f t="shared" si="16"/>
        <v>1079</v>
      </c>
      <c r="C1085" s="227" t="s">
        <v>5085</v>
      </c>
      <c r="D1085" s="96" t="s">
        <v>5417</v>
      </c>
      <c r="E1085" s="96" t="s">
        <v>5418</v>
      </c>
      <c r="F1085" s="278" t="s">
        <v>5419</v>
      </c>
      <c r="G1085" s="255">
        <v>25000000</v>
      </c>
      <c r="H1085" s="255">
        <v>30000000</v>
      </c>
      <c r="I1085" s="255">
        <f>G1085+H1085</f>
        <v>55000000</v>
      </c>
      <c r="J1085" s="96" t="s">
        <v>20</v>
      </c>
      <c r="K1085" s="253">
        <v>44561</v>
      </c>
      <c r="L1085" s="96" t="s">
        <v>12</v>
      </c>
      <c r="M1085" s="257" t="s">
        <v>5420</v>
      </c>
      <c r="N1085" s="96" t="s">
        <v>11</v>
      </c>
      <c r="O1085" s="227" t="s">
        <v>2700</v>
      </c>
      <c r="P1085" s="171"/>
      <c r="Q1085" s="171"/>
      <c r="R1085" s="171"/>
      <c r="S1085" s="171"/>
      <c r="T1085" s="171"/>
      <c r="U1085" s="171"/>
      <c r="V1085" s="171"/>
      <c r="W1085" s="171"/>
      <c r="X1085" s="171"/>
    </row>
    <row r="1086" spans="2:24" ht="39.6" x14ac:dyDescent="0.3">
      <c r="B1086" s="96">
        <f t="shared" si="16"/>
        <v>1080</v>
      </c>
      <c r="C1086" s="227" t="s">
        <v>5085</v>
      </c>
      <c r="D1086" s="96" t="s">
        <v>5427</v>
      </c>
      <c r="E1086" s="96" t="s">
        <v>5428</v>
      </c>
      <c r="F1086" s="278" t="s">
        <v>5429</v>
      </c>
      <c r="G1086" s="255">
        <v>14043497</v>
      </c>
      <c r="H1086" s="255">
        <v>18724662</v>
      </c>
      <c r="I1086" s="255">
        <f>G1086+H1086</f>
        <v>32768159</v>
      </c>
      <c r="J1086" s="96" t="s">
        <v>20</v>
      </c>
      <c r="K1086" s="253">
        <v>44561</v>
      </c>
      <c r="L1086" s="96" t="s">
        <v>12</v>
      </c>
      <c r="M1086" s="257" t="s">
        <v>5430</v>
      </c>
      <c r="N1086" s="96" t="s">
        <v>11</v>
      </c>
      <c r="O1086" s="227" t="s">
        <v>2700</v>
      </c>
      <c r="P1086" s="171"/>
      <c r="Q1086" s="171"/>
      <c r="R1086" s="171"/>
      <c r="S1086" s="171"/>
      <c r="T1086" s="171"/>
      <c r="U1086" s="171"/>
      <c r="V1086" s="171"/>
      <c r="W1086" s="171"/>
      <c r="X1086" s="171"/>
    </row>
    <row r="1087" spans="2:24" ht="52.8" x14ac:dyDescent="0.3">
      <c r="B1087" s="96">
        <f t="shared" si="16"/>
        <v>1081</v>
      </c>
      <c r="C1087" s="227" t="s">
        <v>5085</v>
      </c>
      <c r="D1087" s="96" t="s">
        <v>5531</v>
      </c>
      <c r="E1087" s="96" t="s">
        <v>5532</v>
      </c>
      <c r="F1087" s="278" t="s">
        <v>5533</v>
      </c>
      <c r="G1087" s="255">
        <v>9362331</v>
      </c>
      <c r="H1087" s="255">
        <v>18724662</v>
      </c>
      <c r="I1087" s="255">
        <f>G1087+H1087</f>
        <v>28086993</v>
      </c>
      <c r="J1087" s="96" t="s">
        <v>20</v>
      </c>
      <c r="K1087" s="253">
        <v>44561</v>
      </c>
      <c r="L1087" s="96" t="s">
        <v>12</v>
      </c>
      <c r="M1087" s="257" t="s">
        <v>5534</v>
      </c>
      <c r="N1087" s="96" t="s">
        <v>11</v>
      </c>
      <c r="O1087" s="227" t="s">
        <v>2700</v>
      </c>
      <c r="P1087" s="171"/>
      <c r="Q1087" s="171"/>
      <c r="R1087" s="171"/>
      <c r="S1087" s="171"/>
      <c r="T1087" s="171"/>
      <c r="U1087" s="171"/>
      <c r="V1087" s="171"/>
      <c r="W1087" s="171"/>
      <c r="X1087" s="171"/>
    </row>
    <row r="1088" spans="2:24" ht="39.6" x14ac:dyDescent="0.3">
      <c r="B1088" s="96">
        <f t="shared" si="16"/>
        <v>1082</v>
      </c>
      <c r="C1088" s="227" t="s">
        <v>5085</v>
      </c>
      <c r="D1088" s="96" t="s">
        <v>5431</v>
      </c>
      <c r="E1088" s="96" t="s">
        <v>5432</v>
      </c>
      <c r="F1088" s="278" t="s">
        <v>5433</v>
      </c>
      <c r="G1088" s="255">
        <v>14043497</v>
      </c>
      <c r="H1088" s="255">
        <v>18724662</v>
      </c>
      <c r="I1088" s="255">
        <f>G1088+H1088</f>
        <v>32768159</v>
      </c>
      <c r="J1088" s="96" t="s">
        <v>20</v>
      </c>
      <c r="K1088" s="253">
        <v>44561</v>
      </c>
      <c r="L1088" s="96" t="s">
        <v>12</v>
      </c>
      <c r="M1088" s="257" t="s">
        <v>5434</v>
      </c>
      <c r="N1088" s="96" t="s">
        <v>11</v>
      </c>
      <c r="O1088" s="227" t="s">
        <v>2700</v>
      </c>
      <c r="P1088" s="171"/>
      <c r="Q1088" s="171"/>
      <c r="R1088" s="171"/>
      <c r="S1088" s="171"/>
      <c r="T1088" s="171"/>
      <c r="U1088" s="171"/>
      <c r="V1088" s="171"/>
      <c r="W1088" s="171"/>
      <c r="X1088" s="171"/>
    </row>
    <row r="1089" spans="2:24" ht="39.6" x14ac:dyDescent="0.3">
      <c r="B1089" s="96">
        <f t="shared" si="16"/>
        <v>1083</v>
      </c>
      <c r="C1089" s="227" t="s">
        <v>5085</v>
      </c>
      <c r="D1089" s="227" t="s">
        <v>5451</v>
      </c>
      <c r="E1089" s="96" t="s">
        <v>5452</v>
      </c>
      <c r="F1089" s="278" t="s">
        <v>5444</v>
      </c>
      <c r="G1089" s="255">
        <v>12483108</v>
      </c>
      <c r="H1089" s="255">
        <v>18724662</v>
      </c>
      <c r="I1089" s="255">
        <f>G1089+H1089</f>
        <v>31207770</v>
      </c>
      <c r="J1089" s="96" t="s">
        <v>20</v>
      </c>
      <c r="K1089" s="253">
        <v>44561</v>
      </c>
      <c r="L1089" s="96" t="s">
        <v>12</v>
      </c>
      <c r="M1089" s="257" t="s">
        <v>5453</v>
      </c>
      <c r="N1089" s="96" t="s">
        <v>11</v>
      </c>
      <c r="O1089" s="227" t="s">
        <v>2700</v>
      </c>
      <c r="P1089" s="171"/>
      <c r="Q1089" s="171"/>
      <c r="R1089" s="171"/>
      <c r="S1089" s="171"/>
      <c r="T1089" s="171"/>
      <c r="U1089" s="171"/>
      <c r="V1089" s="171"/>
      <c r="W1089" s="171"/>
      <c r="X1089" s="171"/>
    </row>
    <row r="1090" spans="2:24" ht="39.6" x14ac:dyDescent="0.3">
      <c r="B1090" s="96">
        <f t="shared" si="16"/>
        <v>1084</v>
      </c>
      <c r="C1090" s="227" t="s">
        <v>5085</v>
      </c>
      <c r="D1090" s="96" t="s">
        <v>5454</v>
      </c>
      <c r="E1090" s="96" t="s">
        <v>5455</v>
      </c>
      <c r="F1090" s="278" t="s">
        <v>5408</v>
      </c>
      <c r="G1090" s="255">
        <v>18000000</v>
      </c>
      <c r="H1090" s="255">
        <v>13500000</v>
      </c>
      <c r="I1090" s="255">
        <f>G1090+H1090</f>
        <v>31500000</v>
      </c>
      <c r="J1090" s="96" t="s">
        <v>20</v>
      </c>
      <c r="K1090" s="253">
        <v>44463</v>
      </c>
      <c r="L1090" s="96" t="s">
        <v>12</v>
      </c>
      <c r="M1090" s="257" t="s">
        <v>5409</v>
      </c>
      <c r="N1090" s="96" t="s">
        <v>11</v>
      </c>
      <c r="O1090" s="227" t="s">
        <v>2700</v>
      </c>
      <c r="P1090" s="171"/>
      <c r="Q1090" s="171"/>
      <c r="R1090" s="171"/>
      <c r="S1090" s="171"/>
      <c r="T1090" s="171"/>
      <c r="U1090" s="171"/>
      <c r="V1090" s="171"/>
      <c r="W1090" s="171"/>
      <c r="X1090" s="171"/>
    </row>
    <row r="1091" spans="2:24" ht="66" x14ac:dyDescent="0.3">
      <c r="B1091" s="96">
        <f t="shared" si="16"/>
        <v>1085</v>
      </c>
      <c r="C1091" s="227" t="s">
        <v>5085</v>
      </c>
      <c r="D1091" s="227" t="s">
        <v>5435</v>
      </c>
      <c r="E1091" s="96" t="s">
        <v>5436</v>
      </c>
      <c r="F1091" s="278" t="s">
        <v>5208</v>
      </c>
      <c r="G1091" s="255">
        <v>12483108</v>
      </c>
      <c r="H1091" s="255">
        <v>18724662</v>
      </c>
      <c r="I1091" s="255">
        <f>G1091+H1091</f>
        <v>31207770</v>
      </c>
      <c r="J1091" s="96" t="s">
        <v>20</v>
      </c>
      <c r="K1091" s="253">
        <v>44561</v>
      </c>
      <c r="L1091" s="96" t="s">
        <v>12</v>
      </c>
      <c r="M1091" s="257" t="s">
        <v>5390</v>
      </c>
      <c r="N1091" s="96" t="s">
        <v>11</v>
      </c>
      <c r="O1091" s="227" t="s">
        <v>2700</v>
      </c>
      <c r="P1091" s="171"/>
      <c r="Q1091" s="171"/>
      <c r="R1091" s="171"/>
      <c r="S1091" s="171"/>
      <c r="T1091" s="171"/>
      <c r="U1091" s="171"/>
      <c r="V1091" s="171"/>
      <c r="W1091" s="171"/>
      <c r="X1091" s="171"/>
    </row>
    <row r="1092" spans="2:24" ht="66" x14ac:dyDescent="0.3">
      <c r="B1092" s="96">
        <f t="shared" si="16"/>
        <v>1086</v>
      </c>
      <c r="C1092" s="227" t="s">
        <v>5085</v>
      </c>
      <c r="D1092" s="96" t="s">
        <v>5456</v>
      </c>
      <c r="E1092" s="96" t="s">
        <v>5457</v>
      </c>
      <c r="F1092" s="278" t="s">
        <v>5208</v>
      </c>
      <c r="G1092" s="255">
        <v>12483108</v>
      </c>
      <c r="H1092" s="255">
        <v>18724662</v>
      </c>
      <c r="I1092" s="255">
        <f>G1092+H1092</f>
        <v>31207770</v>
      </c>
      <c r="J1092" s="96" t="s">
        <v>20</v>
      </c>
      <c r="K1092" s="253">
        <v>44561</v>
      </c>
      <c r="L1092" s="96" t="s">
        <v>12</v>
      </c>
      <c r="M1092" s="257" t="s">
        <v>5209</v>
      </c>
      <c r="N1092" s="96" t="s">
        <v>11</v>
      </c>
      <c r="O1092" s="227" t="s">
        <v>2700</v>
      </c>
      <c r="P1092" s="171"/>
      <c r="Q1092" s="171"/>
      <c r="R1092" s="171"/>
      <c r="S1092" s="171"/>
      <c r="T1092" s="171"/>
      <c r="U1092" s="171"/>
      <c r="V1092" s="171"/>
      <c r="W1092" s="171"/>
      <c r="X1092" s="171"/>
    </row>
    <row r="1093" spans="2:24" ht="66" x14ac:dyDescent="0.3">
      <c r="B1093" s="96">
        <f t="shared" si="16"/>
        <v>1087</v>
      </c>
      <c r="C1093" s="227" t="s">
        <v>5085</v>
      </c>
      <c r="D1093" s="96" t="s">
        <v>5437</v>
      </c>
      <c r="E1093" s="96" t="s">
        <v>5438</v>
      </c>
      <c r="F1093" s="278" t="s">
        <v>5208</v>
      </c>
      <c r="G1093" s="255">
        <v>8304748</v>
      </c>
      <c r="H1093" s="255">
        <v>12457122</v>
      </c>
      <c r="I1093" s="255">
        <f>G1093+H1093</f>
        <v>20761870</v>
      </c>
      <c r="J1093" s="96" t="s">
        <v>20</v>
      </c>
      <c r="K1093" s="253">
        <v>44561</v>
      </c>
      <c r="L1093" s="96" t="s">
        <v>12</v>
      </c>
      <c r="M1093" s="257" t="s">
        <v>5402</v>
      </c>
      <c r="N1093" s="96" t="s">
        <v>11</v>
      </c>
      <c r="O1093" s="227" t="s">
        <v>2700</v>
      </c>
      <c r="P1093" s="171"/>
      <c r="Q1093" s="171"/>
      <c r="R1093" s="171"/>
      <c r="S1093" s="171"/>
      <c r="T1093" s="171"/>
      <c r="U1093" s="171"/>
      <c r="V1093" s="171"/>
      <c r="W1093" s="171"/>
      <c r="X1093" s="171"/>
    </row>
    <row r="1094" spans="2:24" ht="39.6" x14ac:dyDescent="0.3">
      <c r="B1094" s="96">
        <f t="shared" si="16"/>
        <v>1088</v>
      </c>
      <c r="C1094" s="227" t="s">
        <v>5085</v>
      </c>
      <c r="D1094" s="96" t="s">
        <v>5439</v>
      </c>
      <c r="E1094" s="96" t="s">
        <v>5440</v>
      </c>
      <c r="F1094" s="278" t="s">
        <v>5441</v>
      </c>
      <c r="G1094" s="255">
        <v>8304748</v>
      </c>
      <c r="H1094" s="255">
        <v>12457122</v>
      </c>
      <c r="I1094" s="255">
        <f>G1094+H1094</f>
        <v>20761870</v>
      </c>
      <c r="J1094" s="96" t="s">
        <v>20</v>
      </c>
      <c r="K1094" s="253">
        <v>44561</v>
      </c>
      <c r="L1094" s="96" t="s">
        <v>12</v>
      </c>
      <c r="M1094" s="257" t="s">
        <v>5230</v>
      </c>
      <c r="N1094" s="96" t="s">
        <v>11</v>
      </c>
      <c r="O1094" s="227" t="s">
        <v>2700</v>
      </c>
      <c r="P1094" s="171"/>
      <c r="Q1094" s="171"/>
      <c r="R1094" s="171"/>
      <c r="S1094" s="171"/>
      <c r="T1094" s="171"/>
      <c r="U1094" s="171"/>
      <c r="V1094" s="171"/>
      <c r="W1094" s="171"/>
      <c r="X1094" s="171"/>
    </row>
    <row r="1095" spans="2:24" ht="39.6" x14ac:dyDescent="0.3">
      <c r="B1095" s="96">
        <f t="shared" si="16"/>
        <v>1089</v>
      </c>
      <c r="C1095" s="227" t="s">
        <v>5085</v>
      </c>
      <c r="D1095" s="96" t="s">
        <v>5442</v>
      </c>
      <c r="E1095" s="96" t="s">
        <v>5443</v>
      </c>
      <c r="F1095" s="278" t="s">
        <v>5444</v>
      </c>
      <c r="G1095" s="255">
        <v>8304748</v>
      </c>
      <c r="H1095" s="255">
        <v>12457122</v>
      </c>
      <c r="I1095" s="255">
        <f>G1095+H1095</f>
        <v>20761870</v>
      </c>
      <c r="J1095" s="96" t="s">
        <v>20</v>
      </c>
      <c r="K1095" s="253">
        <v>44561</v>
      </c>
      <c r="L1095" s="96" t="s">
        <v>12</v>
      </c>
      <c r="M1095" s="257" t="s">
        <v>5199</v>
      </c>
      <c r="N1095" s="96" t="s">
        <v>11</v>
      </c>
      <c r="O1095" s="227" t="s">
        <v>2700</v>
      </c>
      <c r="P1095" s="171"/>
      <c r="Q1095" s="171"/>
      <c r="R1095" s="171"/>
      <c r="S1095" s="171"/>
      <c r="T1095" s="171"/>
      <c r="U1095" s="171"/>
      <c r="V1095" s="171"/>
      <c r="W1095" s="171"/>
      <c r="X1095" s="171"/>
    </row>
    <row r="1096" spans="2:24" ht="66" x14ac:dyDescent="0.3">
      <c r="B1096" s="96">
        <f t="shared" si="16"/>
        <v>1090</v>
      </c>
      <c r="C1096" s="227" t="s">
        <v>5085</v>
      </c>
      <c r="D1096" s="96" t="s">
        <v>5448</v>
      </c>
      <c r="E1096" s="96" t="s">
        <v>5449</v>
      </c>
      <c r="F1096" s="278" t="s">
        <v>5208</v>
      </c>
      <c r="G1096" s="255">
        <v>13312820</v>
      </c>
      <c r="H1096" s="255">
        <v>19969230</v>
      </c>
      <c r="I1096" s="255">
        <f>G1096+H1096</f>
        <v>33282050</v>
      </c>
      <c r="J1096" s="96" t="s">
        <v>20</v>
      </c>
      <c r="K1096" s="253">
        <v>44561</v>
      </c>
      <c r="L1096" s="96" t="s">
        <v>12</v>
      </c>
      <c r="M1096" s="257" t="s">
        <v>5450</v>
      </c>
      <c r="N1096" s="96" t="s">
        <v>11</v>
      </c>
      <c r="O1096" s="227" t="s">
        <v>2700</v>
      </c>
      <c r="P1096" s="171"/>
      <c r="Q1096" s="171"/>
      <c r="R1096" s="171"/>
      <c r="S1096" s="171"/>
      <c r="T1096" s="171"/>
      <c r="U1096" s="171"/>
      <c r="V1096" s="171"/>
      <c r="W1096" s="171"/>
      <c r="X1096" s="171"/>
    </row>
    <row r="1097" spans="2:24" ht="66" x14ac:dyDescent="0.3">
      <c r="B1097" s="96">
        <f t="shared" ref="B1097:B1160" si="17">+B1096+1</f>
        <v>1091</v>
      </c>
      <c r="C1097" s="227" t="s">
        <v>5085</v>
      </c>
      <c r="D1097" s="227" t="s">
        <v>5445</v>
      </c>
      <c r="E1097" s="96" t="s">
        <v>5446</v>
      </c>
      <c r="F1097" s="278" t="s">
        <v>5208</v>
      </c>
      <c r="G1097" s="255">
        <v>12483108</v>
      </c>
      <c r="H1097" s="255">
        <v>18724662</v>
      </c>
      <c r="I1097" s="255">
        <f>G1097+H1097</f>
        <v>31207770</v>
      </c>
      <c r="J1097" s="96" t="s">
        <v>20</v>
      </c>
      <c r="K1097" s="253">
        <v>44561</v>
      </c>
      <c r="L1097" s="96" t="s">
        <v>12</v>
      </c>
      <c r="M1097" s="257" t="s">
        <v>5447</v>
      </c>
      <c r="N1097" s="96" t="s">
        <v>11</v>
      </c>
      <c r="O1097" s="227" t="s">
        <v>2700</v>
      </c>
      <c r="P1097" s="171"/>
      <c r="Q1097" s="171"/>
      <c r="R1097" s="171"/>
      <c r="S1097" s="171"/>
      <c r="T1097" s="171"/>
      <c r="U1097" s="171"/>
      <c r="V1097" s="171"/>
      <c r="W1097" s="171"/>
      <c r="X1097" s="171"/>
    </row>
    <row r="1098" spans="2:24" ht="66" x14ac:dyDescent="0.3">
      <c r="B1098" s="96">
        <f t="shared" si="17"/>
        <v>1092</v>
      </c>
      <c r="C1098" s="227" t="s">
        <v>5085</v>
      </c>
      <c r="D1098" s="96" t="s">
        <v>5516</v>
      </c>
      <c r="E1098" s="96" t="s">
        <v>5517</v>
      </c>
      <c r="F1098" s="278" t="s">
        <v>5208</v>
      </c>
      <c r="G1098" s="255">
        <v>9984615</v>
      </c>
      <c r="H1098" s="255">
        <v>0</v>
      </c>
      <c r="I1098" s="255">
        <f>G1098+H1098</f>
        <v>9984615</v>
      </c>
      <c r="J1098" s="96" t="s">
        <v>20</v>
      </c>
      <c r="K1098" s="253">
        <v>44454</v>
      </c>
      <c r="L1098" s="96" t="s">
        <v>12</v>
      </c>
      <c r="M1098" s="257" t="s">
        <v>5518</v>
      </c>
      <c r="N1098" s="96" t="s">
        <v>11</v>
      </c>
      <c r="O1098" s="227" t="s">
        <v>2700</v>
      </c>
      <c r="P1098" s="171"/>
      <c r="Q1098" s="171"/>
      <c r="R1098" s="171"/>
      <c r="S1098" s="171"/>
      <c r="T1098" s="171"/>
      <c r="U1098" s="171"/>
      <c r="V1098" s="171"/>
      <c r="W1098" s="171"/>
      <c r="X1098" s="171"/>
    </row>
    <row r="1099" spans="2:24" ht="66" x14ac:dyDescent="0.3">
      <c r="B1099" s="96">
        <f t="shared" si="17"/>
        <v>1093</v>
      </c>
      <c r="C1099" s="227" t="s">
        <v>5085</v>
      </c>
      <c r="D1099" s="96" t="s">
        <v>5523</v>
      </c>
      <c r="E1099" s="96" t="s">
        <v>5524</v>
      </c>
      <c r="F1099" s="278" t="s">
        <v>5525</v>
      </c>
      <c r="G1099" s="255">
        <v>6228561</v>
      </c>
      <c r="H1099" s="255">
        <v>12457122</v>
      </c>
      <c r="I1099" s="255">
        <f>G1099+H1099</f>
        <v>18685683</v>
      </c>
      <c r="J1099" s="96" t="s">
        <v>20</v>
      </c>
      <c r="K1099" s="253">
        <v>44561</v>
      </c>
      <c r="L1099" s="96" t="s">
        <v>12</v>
      </c>
      <c r="M1099" s="257" t="s">
        <v>5526</v>
      </c>
      <c r="N1099" s="96" t="s">
        <v>11</v>
      </c>
      <c r="O1099" s="227" t="s">
        <v>2700</v>
      </c>
      <c r="P1099" s="171"/>
      <c r="Q1099" s="171"/>
      <c r="R1099" s="171"/>
      <c r="S1099" s="171"/>
      <c r="T1099" s="171"/>
      <c r="U1099" s="171"/>
      <c r="V1099" s="171"/>
      <c r="W1099" s="171"/>
      <c r="X1099" s="171"/>
    </row>
    <row r="1100" spans="2:24" ht="52.8" x14ac:dyDescent="0.3">
      <c r="B1100" s="96">
        <f t="shared" si="17"/>
        <v>1094</v>
      </c>
      <c r="C1100" s="227" t="s">
        <v>5085</v>
      </c>
      <c r="D1100" s="96" t="s">
        <v>5509</v>
      </c>
      <c r="E1100" s="96" t="s">
        <v>5510</v>
      </c>
      <c r="F1100" s="278" t="s">
        <v>5511</v>
      </c>
      <c r="G1100" s="255">
        <v>9362331</v>
      </c>
      <c r="H1100" s="255">
        <v>18724662</v>
      </c>
      <c r="I1100" s="255">
        <f>G1100+H1100</f>
        <v>28086993</v>
      </c>
      <c r="J1100" s="96" t="s">
        <v>20</v>
      </c>
      <c r="K1100" s="253">
        <v>44561</v>
      </c>
      <c r="L1100" s="96" t="s">
        <v>12</v>
      </c>
      <c r="M1100" s="257" t="s">
        <v>5512</v>
      </c>
      <c r="N1100" s="96" t="s">
        <v>11</v>
      </c>
      <c r="O1100" s="227" t="s">
        <v>2700</v>
      </c>
      <c r="P1100" s="171"/>
      <c r="Q1100" s="171"/>
      <c r="R1100" s="171"/>
      <c r="S1100" s="171"/>
      <c r="T1100" s="171"/>
      <c r="U1100" s="171"/>
      <c r="V1100" s="171"/>
      <c r="W1100" s="171"/>
      <c r="X1100" s="171"/>
    </row>
    <row r="1101" spans="2:24" ht="66" x14ac:dyDescent="0.3">
      <c r="B1101" s="96">
        <f t="shared" si="17"/>
        <v>1095</v>
      </c>
      <c r="C1101" s="227" t="s">
        <v>5085</v>
      </c>
      <c r="D1101" s="227" t="s">
        <v>5513</v>
      </c>
      <c r="E1101" s="96" t="s">
        <v>5514</v>
      </c>
      <c r="F1101" s="278" t="s">
        <v>5208</v>
      </c>
      <c r="G1101" s="255">
        <v>9362331</v>
      </c>
      <c r="H1101" s="255">
        <v>18724662</v>
      </c>
      <c r="I1101" s="255">
        <f>G1101+H1101</f>
        <v>28086993</v>
      </c>
      <c r="J1101" s="96" t="s">
        <v>20</v>
      </c>
      <c r="K1101" s="253">
        <v>44561</v>
      </c>
      <c r="L1101" s="96" t="s">
        <v>12</v>
      </c>
      <c r="M1101" s="257" t="s">
        <v>5515</v>
      </c>
      <c r="N1101" s="96" t="s">
        <v>11</v>
      </c>
      <c r="O1101" s="227" t="s">
        <v>2700</v>
      </c>
      <c r="P1101" s="171"/>
      <c r="Q1101" s="171"/>
      <c r="R1101" s="171"/>
      <c r="S1101" s="171"/>
      <c r="T1101" s="171"/>
      <c r="U1101" s="171"/>
      <c r="V1101" s="171"/>
      <c r="W1101" s="171"/>
      <c r="X1101" s="171"/>
    </row>
    <row r="1102" spans="2:24" ht="39.6" x14ac:dyDescent="0.3">
      <c r="B1102" s="96">
        <f t="shared" si="17"/>
        <v>1096</v>
      </c>
      <c r="C1102" s="227" t="s">
        <v>5085</v>
      </c>
      <c r="D1102" s="96" t="s">
        <v>5527</v>
      </c>
      <c r="E1102" s="96" t="s">
        <v>5528</v>
      </c>
      <c r="F1102" s="278" t="s">
        <v>5529</v>
      </c>
      <c r="G1102" s="255">
        <v>6228561</v>
      </c>
      <c r="H1102" s="255">
        <v>12457122</v>
      </c>
      <c r="I1102" s="255">
        <f>G1102+H1102</f>
        <v>18685683</v>
      </c>
      <c r="J1102" s="96" t="s">
        <v>20</v>
      </c>
      <c r="K1102" s="253">
        <v>44561</v>
      </c>
      <c r="L1102" s="96" t="s">
        <v>12</v>
      </c>
      <c r="M1102" s="257" t="s">
        <v>5530</v>
      </c>
      <c r="N1102" s="96" t="s">
        <v>11</v>
      </c>
      <c r="O1102" s="227" t="s">
        <v>2700</v>
      </c>
      <c r="P1102" s="171"/>
      <c r="Q1102" s="171"/>
      <c r="R1102" s="171"/>
      <c r="S1102" s="171"/>
      <c r="T1102" s="171"/>
      <c r="U1102" s="171"/>
      <c r="V1102" s="171"/>
      <c r="W1102" s="171"/>
      <c r="X1102" s="171"/>
    </row>
    <row r="1103" spans="2:24" ht="66" x14ac:dyDescent="0.3">
      <c r="B1103" s="96">
        <f t="shared" si="17"/>
        <v>1097</v>
      </c>
      <c r="C1103" s="227" t="s">
        <v>5085</v>
      </c>
      <c r="D1103" s="96" t="s">
        <v>5485</v>
      </c>
      <c r="E1103" s="96" t="s">
        <v>5486</v>
      </c>
      <c r="F1103" s="278" t="s">
        <v>5368</v>
      </c>
      <c r="G1103" s="255">
        <v>9362331</v>
      </c>
      <c r="H1103" s="255">
        <v>18724662</v>
      </c>
      <c r="I1103" s="255">
        <f>G1103+H1103</f>
        <v>28086993</v>
      </c>
      <c r="J1103" s="96" t="s">
        <v>20</v>
      </c>
      <c r="K1103" s="253">
        <v>44561</v>
      </c>
      <c r="L1103" s="96" t="s">
        <v>12</v>
      </c>
      <c r="M1103" s="257" t="s">
        <v>5369</v>
      </c>
      <c r="N1103" s="96" t="s">
        <v>11</v>
      </c>
      <c r="O1103" s="227" t="s">
        <v>2700</v>
      </c>
      <c r="P1103" s="171"/>
      <c r="Q1103" s="171"/>
      <c r="R1103" s="171"/>
      <c r="S1103" s="171"/>
      <c r="T1103" s="171"/>
      <c r="U1103" s="171"/>
      <c r="V1103" s="171"/>
      <c r="W1103" s="171"/>
      <c r="X1103" s="171"/>
    </row>
    <row r="1104" spans="2:24" ht="66" x14ac:dyDescent="0.3">
      <c r="B1104" s="96">
        <f t="shared" si="17"/>
        <v>1098</v>
      </c>
      <c r="C1104" s="227" t="s">
        <v>5085</v>
      </c>
      <c r="D1104" s="96" t="s">
        <v>5501</v>
      </c>
      <c r="E1104" s="96" t="s">
        <v>5502</v>
      </c>
      <c r="F1104" s="278" t="s">
        <v>5208</v>
      </c>
      <c r="G1104" s="255">
        <v>9362331</v>
      </c>
      <c r="H1104" s="255">
        <v>9362331</v>
      </c>
      <c r="I1104" s="255">
        <f>G1104+H1104</f>
        <v>18724662</v>
      </c>
      <c r="J1104" s="96" t="s">
        <v>20</v>
      </c>
      <c r="K1104" s="253">
        <v>44561</v>
      </c>
      <c r="L1104" s="96" t="s">
        <v>12</v>
      </c>
      <c r="M1104" s="257" t="s">
        <v>5399</v>
      </c>
      <c r="N1104" s="96" t="s">
        <v>11</v>
      </c>
      <c r="O1104" s="227" t="s">
        <v>2700</v>
      </c>
      <c r="P1104" s="171"/>
      <c r="Q1104" s="171"/>
      <c r="R1104" s="171"/>
      <c r="S1104" s="171"/>
      <c r="T1104" s="171"/>
      <c r="U1104" s="171"/>
      <c r="V1104" s="171"/>
      <c r="W1104" s="171"/>
      <c r="X1104" s="171"/>
    </row>
    <row r="1105" spans="2:24" ht="66" x14ac:dyDescent="0.3">
      <c r="B1105" s="96">
        <f t="shared" si="17"/>
        <v>1099</v>
      </c>
      <c r="C1105" s="227" t="s">
        <v>5085</v>
      </c>
      <c r="D1105" s="96" t="s">
        <v>5497</v>
      </c>
      <c r="E1105" s="96" t="s">
        <v>5498</v>
      </c>
      <c r="F1105" s="278" t="s">
        <v>5208</v>
      </c>
      <c r="G1105" s="255">
        <v>9362331</v>
      </c>
      <c r="H1105" s="255">
        <v>18724662</v>
      </c>
      <c r="I1105" s="255">
        <f>G1105+H1105</f>
        <v>28086993</v>
      </c>
      <c r="J1105" s="96" t="s">
        <v>20</v>
      </c>
      <c r="K1105" s="253">
        <v>44561</v>
      </c>
      <c r="L1105" s="96" t="s">
        <v>12</v>
      </c>
      <c r="M1105" s="257" t="s">
        <v>5396</v>
      </c>
      <c r="N1105" s="96" t="s">
        <v>11</v>
      </c>
      <c r="O1105" s="227" t="s">
        <v>2700</v>
      </c>
      <c r="P1105" s="171"/>
      <c r="Q1105" s="171"/>
      <c r="R1105" s="171"/>
      <c r="S1105" s="171"/>
      <c r="T1105" s="171"/>
      <c r="U1105" s="171"/>
      <c r="V1105" s="171"/>
      <c r="W1105" s="171"/>
      <c r="X1105" s="171"/>
    </row>
    <row r="1106" spans="2:24" ht="66" x14ac:dyDescent="0.3">
      <c r="B1106" s="96">
        <f t="shared" si="17"/>
        <v>1100</v>
      </c>
      <c r="C1106" s="227" t="s">
        <v>5085</v>
      </c>
      <c r="D1106" s="227" t="s">
        <v>5458</v>
      </c>
      <c r="E1106" s="96" t="s">
        <v>5459</v>
      </c>
      <c r="F1106" s="278" t="s">
        <v>5208</v>
      </c>
      <c r="G1106" s="255">
        <v>8444403</v>
      </c>
      <c r="H1106" s="255">
        <v>16888806</v>
      </c>
      <c r="I1106" s="255">
        <f>G1106+H1106</f>
        <v>25333209</v>
      </c>
      <c r="J1106" s="96" t="s">
        <v>20</v>
      </c>
      <c r="K1106" s="253">
        <v>44561</v>
      </c>
      <c r="L1106" s="96" t="s">
        <v>12</v>
      </c>
      <c r="M1106" s="257" t="s">
        <v>5382</v>
      </c>
      <c r="N1106" s="96" t="s">
        <v>11</v>
      </c>
      <c r="O1106" s="227" t="s">
        <v>2700</v>
      </c>
      <c r="P1106" s="171"/>
      <c r="Q1106" s="171"/>
      <c r="R1106" s="171"/>
      <c r="S1106" s="171"/>
      <c r="T1106" s="171"/>
      <c r="U1106" s="171"/>
      <c r="V1106" s="171"/>
      <c r="W1106" s="171"/>
      <c r="X1106" s="171"/>
    </row>
    <row r="1107" spans="2:24" ht="66" x14ac:dyDescent="0.3">
      <c r="B1107" s="96">
        <f t="shared" si="17"/>
        <v>1101</v>
      </c>
      <c r="C1107" s="227" t="s">
        <v>5085</v>
      </c>
      <c r="D1107" s="96" t="s">
        <v>5505</v>
      </c>
      <c r="E1107" s="96" t="s">
        <v>5506</v>
      </c>
      <c r="F1107" s="278" t="s">
        <v>5208</v>
      </c>
      <c r="G1107" s="255">
        <v>9362331</v>
      </c>
      <c r="H1107" s="255">
        <v>18724662</v>
      </c>
      <c r="I1107" s="255">
        <f>G1107+H1107</f>
        <v>28086993</v>
      </c>
      <c r="J1107" s="96" t="s">
        <v>20</v>
      </c>
      <c r="K1107" s="253">
        <v>44561</v>
      </c>
      <c r="L1107" s="96" t="s">
        <v>12</v>
      </c>
      <c r="M1107" s="257" t="s">
        <v>5372</v>
      </c>
      <c r="N1107" s="96" t="s">
        <v>11</v>
      </c>
      <c r="O1107" s="227" t="s">
        <v>2700</v>
      </c>
      <c r="P1107" s="171"/>
      <c r="Q1107" s="171"/>
      <c r="R1107" s="171"/>
      <c r="S1107" s="171"/>
      <c r="T1107" s="171"/>
      <c r="U1107" s="171"/>
      <c r="V1107" s="171"/>
      <c r="W1107" s="171"/>
      <c r="X1107" s="171"/>
    </row>
    <row r="1108" spans="2:24" ht="66" x14ac:dyDescent="0.3">
      <c r="B1108" s="96">
        <f t="shared" si="17"/>
        <v>1102</v>
      </c>
      <c r="C1108" s="227" t="s">
        <v>5085</v>
      </c>
      <c r="D1108" s="96" t="s">
        <v>5462</v>
      </c>
      <c r="E1108" s="96" t="s">
        <v>5463</v>
      </c>
      <c r="F1108" s="278" t="s">
        <v>5208</v>
      </c>
      <c r="G1108" s="255">
        <v>8444403</v>
      </c>
      <c r="H1108" s="255">
        <v>16888806</v>
      </c>
      <c r="I1108" s="255">
        <f>G1108+H1108</f>
        <v>25333209</v>
      </c>
      <c r="J1108" s="96" t="s">
        <v>20</v>
      </c>
      <c r="K1108" s="253">
        <v>44561</v>
      </c>
      <c r="L1108" s="96" t="s">
        <v>12</v>
      </c>
      <c r="M1108" s="257" t="s">
        <v>5365</v>
      </c>
      <c r="N1108" s="96" t="s">
        <v>11</v>
      </c>
      <c r="O1108" s="227" t="s">
        <v>2700</v>
      </c>
      <c r="P1108" s="171"/>
      <c r="Q1108" s="171"/>
      <c r="R1108" s="171"/>
      <c r="S1108" s="171"/>
      <c r="T1108" s="171"/>
      <c r="U1108" s="171"/>
      <c r="V1108" s="171"/>
      <c r="W1108" s="171"/>
      <c r="X1108" s="171"/>
    </row>
    <row r="1109" spans="2:24" ht="66" x14ac:dyDescent="0.3">
      <c r="B1109" s="96">
        <f t="shared" si="17"/>
        <v>1103</v>
      </c>
      <c r="C1109" s="227" t="s">
        <v>5085</v>
      </c>
      <c r="D1109" s="96" t="s">
        <v>5479</v>
      </c>
      <c r="E1109" s="96" t="s">
        <v>5480</v>
      </c>
      <c r="F1109" s="278" t="s">
        <v>5208</v>
      </c>
      <c r="G1109" s="255">
        <v>9362331</v>
      </c>
      <c r="H1109" s="255">
        <v>18724662</v>
      </c>
      <c r="I1109" s="255">
        <f>G1109+H1109</f>
        <v>28086993</v>
      </c>
      <c r="J1109" s="96" t="s">
        <v>20</v>
      </c>
      <c r="K1109" s="253">
        <v>44561</v>
      </c>
      <c r="L1109" s="96" t="s">
        <v>12</v>
      </c>
      <c r="M1109" s="257" t="s">
        <v>5387</v>
      </c>
      <c r="N1109" s="96" t="s">
        <v>11</v>
      </c>
      <c r="O1109" s="227" t="s">
        <v>2700</v>
      </c>
      <c r="P1109" s="171"/>
      <c r="Q1109" s="171"/>
      <c r="R1109" s="171"/>
      <c r="S1109" s="171"/>
      <c r="T1109" s="171"/>
      <c r="U1109" s="171"/>
      <c r="V1109" s="171"/>
      <c r="W1109" s="171"/>
      <c r="X1109" s="171"/>
    </row>
    <row r="1110" spans="2:24" ht="66" x14ac:dyDescent="0.3">
      <c r="B1110" s="96">
        <f t="shared" si="17"/>
        <v>1104</v>
      </c>
      <c r="C1110" s="227" t="s">
        <v>5085</v>
      </c>
      <c r="D1110" s="96" t="s">
        <v>5499</v>
      </c>
      <c r="E1110" s="96" t="s">
        <v>5500</v>
      </c>
      <c r="F1110" s="278" t="s">
        <v>5208</v>
      </c>
      <c r="G1110" s="255">
        <v>6228561</v>
      </c>
      <c r="H1110" s="255">
        <v>12457122</v>
      </c>
      <c r="I1110" s="255">
        <f>G1110+H1110</f>
        <v>18685683</v>
      </c>
      <c r="J1110" s="96" t="s">
        <v>20</v>
      </c>
      <c r="K1110" s="253">
        <v>44561</v>
      </c>
      <c r="L1110" s="96" t="s">
        <v>12</v>
      </c>
      <c r="M1110" s="257" t="s">
        <v>5405</v>
      </c>
      <c r="N1110" s="96" t="s">
        <v>11</v>
      </c>
      <c r="O1110" s="227" t="s">
        <v>2700</v>
      </c>
      <c r="P1110" s="171"/>
      <c r="Q1110" s="171"/>
      <c r="R1110" s="171"/>
      <c r="S1110" s="171"/>
      <c r="T1110" s="171"/>
      <c r="U1110" s="171"/>
      <c r="V1110" s="171"/>
      <c r="W1110" s="171"/>
      <c r="X1110" s="171"/>
    </row>
    <row r="1111" spans="2:24" ht="66" x14ac:dyDescent="0.3">
      <c r="B1111" s="96">
        <f t="shared" si="17"/>
        <v>1105</v>
      </c>
      <c r="C1111" s="227" t="s">
        <v>5085</v>
      </c>
      <c r="D1111" s="96" t="s">
        <v>5475</v>
      </c>
      <c r="E1111" s="96" t="s">
        <v>5476</v>
      </c>
      <c r="F1111" s="278" t="s">
        <v>5208</v>
      </c>
      <c r="G1111" s="255">
        <v>9984615</v>
      </c>
      <c r="H1111" s="255">
        <v>19969230</v>
      </c>
      <c r="I1111" s="255">
        <f>G1111+H1111</f>
        <v>29953845</v>
      </c>
      <c r="J1111" s="96" t="s">
        <v>20</v>
      </c>
      <c r="K1111" s="253">
        <v>44561</v>
      </c>
      <c r="L1111" s="96" t="s">
        <v>12</v>
      </c>
      <c r="M1111" s="257" t="s">
        <v>5178</v>
      </c>
      <c r="N1111" s="96" t="s">
        <v>11</v>
      </c>
      <c r="O1111" s="227" t="s">
        <v>2700</v>
      </c>
      <c r="P1111" s="171"/>
      <c r="Q1111" s="171"/>
      <c r="R1111" s="171"/>
      <c r="S1111" s="171"/>
      <c r="T1111" s="171"/>
      <c r="U1111" s="171"/>
      <c r="V1111" s="171"/>
      <c r="W1111" s="171"/>
      <c r="X1111" s="171"/>
    </row>
    <row r="1112" spans="2:24" ht="66" x14ac:dyDescent="0.3">
      <c r="B1112" s="96">
        <f t="shared" si="17"/>
        <v>1106</v>
      </c>
      <c r="C1112" s="227" t="s">
        <v>5085</v>
      </c>
      <c r="D1112" s="96" t="s">
        <v>5491</v>
      </c>
      <c r="E1112" s="96" t="s">
        <v>5492</v>
      </c>
      <c r="F1112" s="278" t="s">
        <v>5208</v>
      </c>
      <c r="G1112" s="255">
        <v>9984615</v>
      </c>
      <c r="H1112" s="255">
        <v>19969230</v>
      </c>
      <c r="I1112" s="255">
        <f>G1112+H1112</f>
        <v>29953845</v>
      </c>
      <c r="J1112" s="96" t="s">
        <v>20</v>
      </c>
      <c r="K1112" s="253">
        <v>44561</v>
      </c>
      <c r="L1112" s="96" t="s">
        <v>12</v>
      </c>
      <c r="M1112" s="257" t="s">
        <v>5214</v>
      </c>
      <c r="N1112" s="96" t="s">
        <v>11</v>
      </c>
      <c r="O1112" s="227" t="s">
        <v>2700</v>
      </c>
      <c r="P1112" s="171"/>
      <c r="Q1112" s="171"/>
      <c r="R1112" s="171"/>
      <c r="S1112" s="171"/>
      <c r="T1112" s="171"/>
      <c r="U1112" s="171"/>
      <c r="V1112" s="171"/>
      <c r="W1112" s="171"/>
      <c r="X1112" s="171"/>
    </row>
    <row r="1113" spans="2:24" ht="66" x14ac:dyDescent="0.3">
      <c r="B1113" s="96">
        <f t="shared" si="17"/>
        <v>1107</v>
      </c>
      <c r="C1113" s="227" t="s">
        <v>5085</v>
      </c>
      <c r="D1113" s="96" t="s">
        <v>5464</v>
      </c>
      <c r="E1113" s="96" t="s">
        <v>5465</v>
      </c>
      <c r="F1113" s="278" t="s">
        <v>5466</v>
      </c>
      <c r="G1113" s="255">
        <v>6228561</v>
      </c>
      <c r="H1113" s="255">
        <v>12457122</v>
      </c>
      <c r="I1113" s="255">
        <f>G1113+H1113</f>
        <v>18685683</v>
      </c>
      <c r="J1113" s="96" t="s">
        <v>20</v>
      </c>
      <c r="K1113" s="253">
        <v>44561</v>
      </c>
      <c r="L1113" s="96" t="s">
        <v>12</v>
      </c>
      <c r="M1113" s="257" t="s">
        <v>5157</v>
      </c>
      <c r="N1113" s="96" t="s">
        <v>11</v>
      </c>
      <c r="O1113" s="227" t="s">
        <v>2700</v>
      </c>
      <c r="P1113" s="171"/>
      <c r="Q1113" s="171"/>
      <c r="R1113" s="171"/>
      <c r="S1113" s="171"/>
      <c r="T1113" s="171"/>
      <c r="U1113" s="171"/>
      <c r="V1113" s="171"/>
      <c r="W1113" s="171"/>
      <c r="X1113" s="171"/>
    </row>
    <row r="1114" spans="2:24" ht="66" x14ac:dyDescent="0.3">
      <c r="B1114" s="96">
        <f t="shared" si="17"/>
        <v>1108</v>
      </c>
      <c r="C1114" s="227" t="s">
        <v>5085</v>
      </c>
      <c r="D1114" s="96" t="s">
        <v>5483</v>
      </c>
      <c r="E1114" s="96" t="s">
        <v>5484</v>
      </c>
      <c r="F1114" s="278" t="s">
        <v>5375</v>
      </c>
      <c r="G1114" s="255">
        <v>8444403</v>
      </c>
      <c r="H1114" s="255">
        <v>16888806</v>
      </c>
      <c r="I1114" s="255">
        <f>G1114+H1114</f>
        <v>25333209</v>
      </c>
      <c r="J1114" s="96" t="s">
        <v>20</v>
      </c>
      <c r="K1114" s="253">
        <v>44561</v>
      </c>
      <c r="L1114" s="96" t="s">
        <v>12</v>
      </c>
      <c r="M1114" s="257" t="s">
        <v>5376</v>
      </c>
      <c r="N1114" s="96" t="s">
        <v>11</v>
      </c>
      <c r="O1114" s="227" t="s">
        <v>2700</v>
      </c>
      <c r="P1114" s="171"/>
      <c r="Q1114" s="171"/>
      <c r="R1114" s="171"/>
      <c r="S1114" s="171"/>
      <c r="T1114" s="171"/>
      <c r="U1114" s="171"/>
      <c r="V1114" s="171"/>
      <c r="W1114" s="171"/>
      <c r="X1114" s="171"/>
    </row>
    <row r="1115" spans="2:24" ht="66" x14ac:dyDescent="0.3">
      <c r="B1115" s="96">
        <f t="shared" si="17"/>
        <v>1109</v>
      </c>
      <c r="C1115" s="227" t="s">
        <v>5085</v>
      </c>
      <c r="D1115" s="96" t="s">
        <v>5473</v>
      </c>
      <c r="E1115" s="96" t="s">
        <v>5474</v>
      </c>
      <c r="F1115" s="278" t="s">
        <v>5208</v>
      </c>
      <c r="G1115" s="255">
        <v>9984615</v>
      </c>
      <c r="H1115" s="255">
        <v>19969230</v>
      </c>
      <c r="I1115" s="255">
        <f>G1115+H1115</f>
        <v>29953845</v>
      </c>
      <c r="J1115" s="96" t="s">
        <v>20</v>
      </c>
      <c r="K1115" s="253">
        <v>44561</v>
      </c>
      <c r="L1115" s="96" t="s">
        <v>12</v>
      </c>
      <c r="M1115" s="257" t="s">
        <v>5175</v>
      </c>
      <c r="N1115" s="96" t="s">
        <v>11</v>
      </c>
      <c r="O1115" s="227" t="s">
        <v>2700</v>
      </c>
      <c r="P1115" s="171"/>
      <c r="Q1115" s="171"/>
      <c r="R1115" s="171"/>
      <c r="S1115" s="171"/>
      <c r="T1115" s="171"/>
      <c r="U1115" s="171"/>
      <c r="V1115" s="171"/>
      <c r="W1115" s="171"/>
      <c r="X1115" s="171"/>
    </row>
    <row r="1116" spans="2:24" ht="66" x14ac:dyDescent="0.3">
      <c r="B1116" s="96">
        <f t="shared" si="17"/>
        <v>1110</v>
      </c>
      <c r="C1116" s="227" t="s">
        <v>5085</v>
      </c>
      <c r="D1116" s="96" t="s">
        <v>5460</v>
      </c>
      <c r="E1116" s="96" t="s">
        <v>5461</v>
      </c>
      <c r="F1116" s="278" t="s">
        <v>5208</v>
      </c>
      <c r="G1116" s="255">
        <v>9984615</v>
      </c>
      <c r="H1116" s="255">
        <v>19969230</v>
      </c>
      <c r="I1116" s="255">
        <f>G1116+H1116</f>
        <v>29953845</v>
      </c>
      <c r="J1116" s="96" t="s">
        <v>20</v>
      </c>
      <c r="K1116" s="253">
        <v>44561</v>
      </c>
      <c r="L1116" s="96" t="s">
        <v>12</v>
      </c>
      <c r="M1116" s="257" t="s">
        <v>5147</v>
      </c>
      <c r="N1116" s="96" t="s">
        <v>11</v>
      </c>
      <c r="O1116" s="227" t="s">
        <v>2700</v>
      </c>
      <c r="P1116" s="171"/>
      <c r="Q1116" s="171"/>
      <c r="R1116" s="171"/>
      <c r="S1116" s="171"/>
      <c r="T1116" s="171"/>
      <c r="U1116" s="171"/>
      <c r="V1116" s="171"/>
      <c r="W1116" s="171"/>
      <c r="X1116" s="171"/>
    </row>
    <row r="1117" spans="2:24" ht="66" x14ac:dyDescent="0.3">
      <c r="B1117" s="96">
        <f t="shared" si="17"/>
        <v>1111</v>
      </c>
      <c r="C1117" s="227" t="s">
        <v>5085</v>
      </c>
      <c r="D1117" s="96" t="s">
        <v>5481</v>
      </c>
      <c r="E1117" s="96" t="s">
        <v>5482</v>
      </c>
      <c r="F1117" s="278" t="s">
        <v>5208</v>
      </c>
      <c r="G1117" s="255">
        <v>9984615</v>
      </c>
      <c r="H1117" s="255">
        <v>19969230</v>
      </c>
      <c r="I1117" s="255">
        <f>G1117+H1117</f>
        <v>29953845</v>
      </c>
      <c r="J1117" s="96" t="s">
        <v>20</v>
      </c>
      <c r="K1117" s="253">
        <v>44561</v>
      </c>
      <c r="L1117" s="96" t="s">
        <v>12</v>
      </c>
      <c r="M1117" s="257" t="s">
        <v>5108</v>
      </c>
      <c r="N1117" s="96" t="s">
        <v>11</v>
      </c>
      <c r="O1117" s="227" t="s">
        <v>2700</v>
      </c>
      <c r="P1117" s="171"/>
      <c r="Q1117" s="171"/>
      <c r="R1117" s="171"/>
      <c r="S1117" s="171"/>
      <c r="T1117" s="171"/>
      <c r="U1117" s="171"/>
      <c r="V1117" s="171"/>
      <c r="W1117" s="171"/>
      <c r="X1117" s="171"/>
    </row>
    <row r="1118" spans="2:24" ht="66" x14ac:dyDescent="0.3">
      <c r="B1118" s="96">
        <f t="shared" si="17"/>
        <v>1112</v>
      </c>
      <c r="C1118" s="227" t="s">
        <v>5085</v>
      </c>
      <c r="D1118" s="96" t="s">
        <v>5507</v>
      </c>
      <c r="E1118" s="96" t="s">
        <v>5508</v>
      </c>
      <c r="F1118" s="278" t="s">
        <v>5375</v>
      </c>
      <c r="G1118" s="255">
        <v>8444403</v>
      </c>
      <c r="H1118" s="255">
        <v>16888806</v>
      </c>
      <c r="I1118" s="255">
        <f>G1118+H1118</f>
        <v>25333209</v>
      </c>
      <c r="J1118" s="96" t="s">
        <v>20</v>
      </c>
      <c r="K1118" s="253">
        <v>44561</v>
      </c>
      <c r="L1118" s="96" t="s">
        <v>12</v>
      </c>
      <c r="M1118" s="257" t="s">
        <v>5112</v>
      </c>
      <c r="N1118" s="96" t="s">
        <v>11</v>
      </c>
      <c r="O1118" s="227" t="s">
        <v>2700</v>
      </c>
      <c r="P1118" s="171"/>
      <c r="Q1118" s="171"/>
      <c r="R1118" s="171"/>
      <c r="S1118" s="171"/>
      <c r="T1118" s="171"/>
      <c r="U1118" s="171"/>
      <c r="V1118" s="171"/>
      <c r="W1118" s="171"/>
      <c r="X1118" s="171"/>
    </row>
    <row r="1119" spans="2:24" ht="66" x14ac:dyDescent="0.3">
      <c r="B1119" s="96">
        <f t="shared" si="17"/>
        <v>1113</v>
      </c>
      <c r="C1119" s="227" t="s">
        <v>5085</v>
      </c>
      <c r="D1119" s="96" t="s">
        <v>5469</v>
      </c>
      <c r="E1119" s="96" t="s">
        <v>5470</v>
      </c>
      <c r="F1119" s="278" t="s">
        <v>5208</v>
      </c>
      <c r="G1119" s="255">
        <v>9984615</v>
      </c>
      <c r="H1119" s="255">
        <v>19969230</v>
      </c>
      <c r="I1119" s="255">
        <f>G1119+H1119</f>
        <v>29953845</v>
      </c>
      <c r="J1119" s="96" t="s">
        <v>20</v>
      </c>
      <c r="K1119" s="253">
        <v>44561</v>
      </c>
      <c r="L1119" s="96" t="s">
        <v>12</v>
      </c>
      <c r="M1119" s="257" t="s">
        <v>5160</v>
      </c>
      <c r="N1119" s="96" t="s">
        <v>11</v>
      </c>
      <c r="O1119" s="227" t="s">
        <v>2700</v>
      </c>
      <c r="P1119" s="171"/>
      <c r="Q1119" s="171"/>
      <c r="R1119" s="171"/>
      <c r="S1119" s="171"/>
      <c r="T1119" s="171"/>
      <c r="U1119" s="171"/>
      <c r="V1119" s="171"/>
      <c r="W1119" s="171"/>
      <c r="X1119" s="171"/>
    </row>
    <row r="1120" spans="2:24" ht="66" x14ac:dyDescent="0.3">
      <c r="B1120" s="96">
        <f t="shared" si="17"/>
        <v>1114</v>
      </c>
      <c r="C1120" s="227" t="s">
        <v>5085</v>
      </c>
      <c r="D1120" s="96" t="s">
        <v>5471</v>
      </c>
      <c r="E1120" s="96" t="s">
        <v>5472</v>
      </c>
      <c r="F1120" s="278" t="s">
        <v>5208</v>
      </c>
      <c r="G1120" s="255">
        <v>9984615</v>
      </c>
      <c r="H1120" s="255">
        <v>19969230</v>
      </c>
      <c r="I1120" s="255">
        <f>G1120+H1120</f>
        <v>29953845</v>
      </c>
      <c r="J1120" s="96" t="s">
        <v>20</v>
      </c>
      <c r="K1120" s="253">
        <v>44561</v>
      </c>
      <c r="L1120" s="96" t="s">
        <v>12</v>
      </c>
      <c r="M1120" s="257" t="s">
        <v>5166</v>
      </c>
      <c r="N1120" s="96" t="s">
        <v>11</v>
      </c>
      <c r="O1120" s="227" t="s">
        <v>2700</v>
      </c>
      <c r="P1120" s="171"/>
      <c r="Q1120" s="171"/>
      <c r="R1120" s="171"/>
      <c r="S1120" s="171"/>
      <c r="T1120" s="171"/>
      <c r="U1120" s="171"/>
      <c r="V1120" s="171"/>
      <c r="W1120" s="171"/>
      <c r="X1120" s="171"/>
    </row>
    <row r="1121" spans="2:24" ht="66" x14ac:dyDescent="0.3">
      <c r="B1121" s="96">
        <f t="shared" si="17"/>
        <v>1115</v>
      </c>
      <c r="C1121" s="227" t="s">
        <v>5085</v>
      </c>
      <c r="D1121" s="96" t="s">
        <v>5503</v>
      </c>
      <c r="E1121" s="96" t="s">
        <v>5504</v>
      </c>
      <c r="F1121" s="278" t="s">
        <v>5375</v>
      </c>
      <c r="G1121" s="255">
        <v>8444403</v>
      </c>
      <c r="H1121" s="255">
        <v>16888806</v>
      </c>
      <c r="I1121" s="255">
        <f>G1121+H1121</f>
        <v>25333209</v>
      </c>
      <c r="J1121" s="96" t="s">
        <v>20</v>
      </c>
      <c r="K1121" s="253">
        <v>44561</v>
      </c>
      <c r="L1121" s="96" t="s">
        <v>12</v>
      </c>
      <c r="M1121" s="257" t="s">
        <v>5236</v>
      </c>
      <c r="N1121" s="96" t="s">
        <v>11</v>
      </c>
      <c r="O1121" s="227" t="s">
        <v>2700</v>
      </c>
      <c r="P1121" s="171"/>
      <c r="Q1121" s="171"/>
      <c r="R1121" s="171"/>
      <c r="S1121" s="171"/>
      <c r="T1121" s="171"/>
      <c r="U1121" s="171"/>
      <c r="V1121" s="171"/>
      <c r="W1121" s="171"/>
      <c r="X1121" s="171"/>
    </row>
    <row r="1122" spans="2:24" ht="66" x14ac:dyDescent="0.3">
      <c r="B1122" s="96">
        <f t="shared" si="17"/>
        <v>1116</v>
      </c>
      <c r="C1122" s="227" t="s">
        <v>5085</v>
      </c>
      <c r="D1122" s="96" t="s">
        <v>5495</v>
      </c>
      <c r="E1122" s="96" t="s">
        <v>5496</v>
      </c>
      <c r="F1122" s="278" t="s">
        <v>5208</v>
      </c>
      <c r="G1122" s="255">
        <v>8444403</v>
      </c>
      <c r="H1122" s="255">
        <v>16888806</v>
      </c>
      <c r="I1122" s="255">
        <f>G1122+H1122</f>
        <v>25333209</v>
      </c>
      <c r="J1122" s="96" t="s">
        <v>20</v>
      </c>
      <c r="K1122" s="253">
        <v>44561</v>
      </c>
      <c r="L1122" s="96" t="s">
        <v>12</v>
      </c>
      <c r="M1122" s="257" t="s">
        <v>5393</v>
      </c>
      <c r="N1122" s="96" t="s">
        <v>11</v>
      </c>
      <c r="O1122" s="227" t="s">
        <v>2700</v>
      </c>
      <c r="P1122" s="171"/>
      <c r="Q1122" s="171"/>
      <c r="R1122" s="171"/>
      <c r="S1122" s="171"/>
      <c r="T1122" s="171"/>
      <c r="U1122" s="171"/>
      <c r="V1122" s="171"/>
      <c r="W1122" s="171"/>
      <c r="X1122" s="171"/>
    </row>
    <row r="1123" spans="2:24" ht="39.6" x14ac:dyDescent="0.3">
      <c r="B1123" s="96">
        <f t="shared" si="17"/>
        <v>1117</v>
      </c>
      <c r="C1123" s="227" t="s">
        <v>5085</v>
      </c>
      <c r="D1123" s="96" t="s">
        <v>5487</v>
      </c>
      <c r="E1123" s="96" t="s">
        <v>5488</v>
      </c>
      <c r="F1123" s="278" t="s">
        <v>5444</v>
      </c>
      <c r="G1123" s="255">
        <v>6228561</v>
      </c>
      <c r="H1123" s="255">
        <v>12457122</v>
      </c>
      <c r="I1123" s="255">
        <f>G1123+H1123</f>
        <v>18685683</v>
      </c>
      <c r="J1123" s="96" t="s">
        <v>20</v>
      </c>
      <c r="K1123" s="253">
        <v>44561</v>
      </c>
      <c r="L1123" s="96" t="s">
        <v>12</v>
      </c>
      <c r="M1123" s="257" t="s">
        <v>5202</v>
      </c>
      <c r="N1123" s="96" t="s">
        <v>11</v>
      </c>
      <c r="O1123" s="227" t="s">
        <v>2700</v>
      </c>
      <c r="P1123" s="171"/>
      <c r="Q1123" s="171"/>
      <c r="R1123" s="171"/>
      <c r="S1123" s="171"/>
      <c r="T1123" s="171"/>
      <c r="U1123" s="171"/>
      <c r="V1123" s="171"/>
      <c r="W1123" s="171"/>
      <c r="X1123" s="171"/>
    </row>
    <row r="1124" spans="2:24" ht="39.6" x14ac:dyDescent="0.3">
      <c r="B1124" s="96">
        <f t="shared" si="17"/>
        <v>1118</v>
      </c>
      <c r="C1124" s="227" t="s">
        <v>5085</v>
      </c>
      <c r="D1124" s="96" t="s">
        <v>5493</v>
      </c>
      <c r="E1124" s="96" t="s">
        <v>5494</v>
      </c>
      <c r="F1124" s="278" t="s">
        <v>5444</v>
      </c>
      <c r="G1124" s="255">
        <v>6228561</v>
      </c>
      <c r="H1124" s="255">
        <v>12457122</v>
      </c>
      <c r="I1124" s="255">
        <f>G1124+H1124</f>
        <v>18685683</v>
      </c>
      <c r="J1124" s="96" t="s">
        <v>20</v>
      </c>
      <c r="K1124" s="253">
        <v>44561</v>
      </c>
      <c r="L1124" s="96" t="s">
        <v>12</v>
      </c>
      <c r="M1124" s="257" t="s">
        <v>5248</v>
      </c>
      <c r="N1124" s="96" t="s">
        <v>11</v>
      </c>
      <c r="O1124" s="227" t="s">
        <v>2700</v>
      </c>
      <c r="P1124" s="171"/>
      <c r="Q1124" s="171"/>
      <c r="R1124" s="171"/>
      <c r="S1124" s="171"/>
      <c r="T1124" s="171"/>
      <c r="U1124" s="171"/>
      <c r="V1124" s="171"/>
      <c r="W1124" s="171"/>
      <c r="X1124" s="171"/>
    </row>
    <row r="1125" spans="2:24" ht="39.6" x14ac:dyDescent="0.3">
      <c r="B1125" s="96">
        <f t="shared" si="17"/>
        <v>1119</v>
      </c>
      <c r="C1125" s="227" t="s">
        <v>5085</v>
      </c>
      <c r="D1125" s="96" t="s">
        <v>5467</v>
      </c>
      <c r="E1125" s="96" t="s">
        <v>5468</v>
      </c>
      <c r="F1125" s="278" t="s">
        <v>5444</v>
      </c>
      <c r="G1125" s="255">
        <v>6228561</v>
      </c>
      <c r="H1125" s="255">
        <v>12457122</v>
      </c>
      <c r="I1125" s="255">
        <f>G1125+H1125</f>
        <v>18685683</v>
      </c>
      <c r="J1125" s="96" t="s">
        <v>20</v>
      </c>
      <c r="K1125" s="253">
        <v>44561</v>
      </c>
      <c r="L1125" s="96" t="s">
        <v>12</v>
      </c>
      <c r="M1125" s="257" t="s">
        <v>5128</v>
      </c>
      <c r="N1125" s="96" t="s">
        <v>11</v>
      </c>
      <c r="O1125" s="227" t="s">
        <v>2700</v>
      </c>
      <c r="P1125" s="171"/>
      <c r="Q1125" s="171"/>
      <c r="R1125" s="171"/>
      <c r="S1125" s="171"/>
      <c r="T1125" s="171"/>
      <c r="U1125" s="171"/>
      <c r="V1125" s="171"/>
      <c r="W1125" s="171"/>
      <c r="X1125" s="171"/>
    </row>
    <row r="1126" spans="2:24" ht="39.6" x14ac:dyDescent="0.3">
      <c r="B1126" s="96">
        <f t="shared" si="17"/>
        <v>1120</v>
      </c>
      <c r="C1126" s="227" t="s">
        <v>5085</v>
      </c>
      <c r="D1126" s="96" t="s">
        <v>5489</v>
      </c>
      <c r="E1126" s="96" t="s">
        <v>5490</v>
      </c>
      <c r="F1126" s="278" t="s">
        <v>5444</v>
      </c>
      <c r="G1126" s="255">
        <v>6228561</v>
      </c>
      <c r="H1126" s="255">
        <v>12457122</v>
      </c>
      <c r="I1126" s="255">
        <f>G1126+H1126</f>
        <v>18685683</v>
      </c>
      <c r="J1126" s="96" t="s">
        <v>20</v>
      </c>
      <c r="K1126" s="253">
        <v>44561</v>
      </c>
      <c r="L1126" s="96" t="s">
        <v>12</v>
      </c>
      <c r="M1126" s="257" t="s">
        <v>5205</v>
      </c>
      <c r="N1126" s="96" t="s">
        <v>11</v>
      </c>
      <c r="O1126" s="227" t="s">
        <v>2700</v>
      </c>
      <c r="P1126" s="171"/>
      <c r="Q1126" s="171"/>
      <c r="R1126" s="171"/>
      <c r="S1126" s="171"/>
      <c r="T1126" s="171"/>
      <c r="U1126" s="171"/>
      <c r="V1126" s="171"/>
      <c r="W1126" s="171"/>
      <c r="X1126" s="171"/>
    </row>
    <row r="1127" spans="2:24" ht="66" x14ac:dyDescent="0.3">
      <c r="B1127" s="96">
        <f t="shared" si="17"/>
        <v>1121</v>
      </c>
      <c r="C1127" s="227" t="s">
        <v>5085</v>
      </c>
      <c r="D1127" s="96" t="s">
        <v>5477</v>
      </c>
      <c r="E1127" s="96" t="s">
        <v>5478</v>
      </c>
      <c r="F1127" s="278" t="s">
        <v>5466</v>
      </c>
      <c r="G1127" s="255">
        <v>6228561</v>
      </c>
      <c r="H1127" s="255">
        <v>0</v>
      </c>
      <c r="I1127" s="255">
        <f>G1127+H1127</f>
        <v>6228561</v>
      </c>
      <c r="J1127" s="96" t="s">
        <v>20</v>
      </c>
      <c r="K1127" s="253">
        <v>44561</v>
      </c>
      <c r="L1127" s="96" t="s">
        <v>12</v>
      </c>
      <c r="M1127" s="257" t="s">
        <v>5184</v>
      </c>
      <c r="N1127" s="96" t="s">
        <v>11</v>
      </c>
      <c r="O1127" s="227" t="s">
        <v>2700</v>
      </c>
      <c r="P1127" s="171"/>
      <c r="Q1127" s="171"/>
      <c r="R1127" s="171"/>
      <c r="S1127" s="171"/>
      <c r="T1127" s="171"/>
      <c r="U1127" s="171"/>
      <c r="V1127" s="171"/>
      <c r="W1127" s="171"/>
      <c r="X1127" s="171"/>
    </row>
    <row r="1128" spans="2:24" ht="39.6" x14ac:dyDescent="0.3">
      <c r="B1128" s="96">
        <f t="shared" si="17"/>
        <v>1122</v>
      </c>
      <c r="C1128" s="227" t="s">
        <v>5085</v>
      </c>
      <c r="D1128" s="96" t="s">
        <v>5538</v>
      </c>
      <c r="E1128" s="96" t="s">
        <v>5539</v>
      </c>
      <c r="F1128" s="278" t="s">
        <v>5540</v>
      </c>
      <c r="G1128" s="255">
        <v>9362331</v>
      </c>
      <c r="H1128" s="255">
        <v>9362331</v>
      </c>
      <c r="I1128" s="255">
        <f>G1128+H1128</f>
        <v>18724662</v>
      </c>
      <c r="J1128" s="96" t="s">
        <v>20</v>
      </c>
      <c r="K1128" s="253">
        <v>44561</v>
      </c>
      <c r="L1128" s="96" t="s">
        <v>12</v>
      </c>
      <c r="M1128" s="257" t="s">
        <v>5336</v>
      </c>
      <c r="N1128" s="96" t="s">
        <v>11</v>
      </c>
      <c r="O1128" s="227" t="s">
        <v>2700</v>
      </c>
      <c r="P1128" s="171"/>
      <c r="Q1128" s="171"/>
      <c r="R1128" s="171"/>
      <c r="S1128" s="171"/>
      <c r="T1128" s="171"/>
      <c r="U1128" s="171"/>
      <c r="V1128" s="171"/>
      <c r="W1128" s="171"/>
      <c r="X1128" s="171"/>
    </row>
    <row r="1129" spans="2:24" ht="39.6" x14ac:dyDescent="0.3">
      <c r="B1129" s="96">
        <f t="shared" si="17"/>
        <v>1123</v>
      </c>
      <c r="C1129" s="227" t="s">
        <v>5085</v>
      </c>
      <c r="D1129" s="96" t="s">
        <v>5541</v>
      </c>
      <c r="E1129" s="96" t="s">
        <v>5542</v>
      </c>
      <c r="F1129" s="278" t="s">
        <v>5316</v>
      </c>
      <c r="G1129" s="255">
        <v>6228561</v>
      </c>
      <c r="H1129" s="255">
        <v>6228561</v>
      </c>
      <c r="I1129" s="255">
        <f>G1129+H1129</f>
        <v>12457122</v>
      </c>
      <c r="J1129" s="96" t="s">
        <v>20</v>
      </c>
      <c r="K1129" s="253">
        <v>44561</v>
      </c>
      <c r="L1129" s="96" t="s">
        <v>12</v>
      </c>
      <c r="M1129" s="257" t="s">
        <v>5317</v>
      </c>
      <c r="N1129" s="96" t="s">
        <v>11</v>
      </c>
      <c r="O1129" s="227" t="s">
        <v>2700</v>
      </c>
      <c r="P1129" s="171"/>
      <c r="Q1129" s="171"/>
      <c r="R1129" s="171"/>
      <c r="S1129" s="171"/>
      <c r="T1129" s="171"/>
      <c r="U1129" s="171"/>
      <c r="V1129" s="171"/>
      <c r="W1129" s="171"/>
      <c r="X1129" s="171"/>
    </row>
    <row r="1130" spans="2:24" ht="52.8" x14ac:dyDescent="0.3">
      <c r="B1130" s="96">
        <f t="shared" si="17"/>
        <v>1124</v>
      </c>
      <c r="C1130" s="227" t="s">
        <v>5085</v>
      </c>
      <c r="D1130" s="96" t="s">
        <v>5535</v>
      </c>
      <c r="E1130" s="96" t="s">
        <v>5536</v>
      </c>
      <c r="F1130" s="278" t="s">
        <v>5537</v>
      </c>
      <c r="G1130" s="255">
        <v>22482000</v>
      </c>
      <c r="H1130" s="255">
        <v>0</v>
      </c>
      <c r="I1130" s="255">
        <f>G1130+H1130</f>
        <v>22482000</v>
      </c>
      <c r="J1130" s="96" t="s">
        <v>20</v>
      </c>
      <c r="K1130" s="253">
        <v>44561</v>
      </c>
      <c r="L1130" s="96" t="s">
        <v>12</v>
      </c>
      <c r="M1130" s="257" t="s">
        <v>5324</v>
      </c>
      <c r="N1130" s="96" t="s">
        <v>11</v>
      </c>
      <c r="O1130" s="227" t="s">
        <v>2700</v>
      </c>
      <c r="P1130" s="171"/>
      <c r="Q1130" s="171"/>
      <c r="R1130" s="171"/>
      <c r="S1130" s="171"/>
      <c r="T1130" s="171"/>
      <c r="U1130" s="171"/>
      <c r="V1130" s="171"/>
      <c r="W1130" s="171"/>
      <c r="X1130" s="171"/>
    </row>
    <row r="1131" spans="2:24" ht="39.6" x14ac:dyDescent="0.3">
      <c r="B1131" s="96">
        <f t="shared" si="17"/>
        <v>1125</v>
      </c>
      <c r="C1131" s="227" t="s">
        <v>5085</v>
      </c>
      <c r="D1131" s="96" t="s">
        <v>5546</v>
      </c>
      <c r="E1131" s="96" t="s">
        <v>5547</v>
      </c>
      <c r="F1131" s="278" t="s">
        <v>5548</v>
      </c>
      <c r="G1131" s="255">
        <v>11419029</v>
      </c>
      <c r="H1131" s="255">
        <v>0</v>
      </c>
      <c r="I1131" s="255">
        <f>G1131+H1131</f>
        <v>11419029</v>
      </c>
      <c r="J1131" s="96" t="s">
        <v>20</v>
      </c>
      <c r="K1131" s="253">
        <v>44561</v>
      </c>
      <c r="L1131" s="96" t="s">
        <v>12</v>
      </c>
      <c r="M1131" s="257" t="s">
        <v>5549</v>
      </c>
      <c r="N1131" s="96" t="s">
        <v>11</v>
      </c>
      <c r="O1131" s="227" t="s">
        <v>2700</v>
      </c>
      <c r="P1131" s="171"/>
      <c r="Q1131" s="171"/>
      <c r="R1131" s="171"/>
      <c r="S1131" s="171"/>
      <c r="T1131" s="171"/>
      <c r="U1131" s="171"/>
      <c r="V1131" s="171"/>
      <c r="W1131" s="171"/>
      <c r="X1131" s="171"/>
    </row>
    <row r="1132" spans="2:24" ht="66" x14ac:dyDescent="0.3">
      <c r="B1132" s="96">
        <f t="shared" si="17"/>
        <v>1126</v>
      </c>
      <c r="C1132" s="227" t="s">
        <v>5085</v>
      </c>
      <c r="D1132" s="96" t="s">
        <v>5543</v>
      </c>
      <c r="E1132" s="96" t="s">
        <v>5544</v>
      </c>
      <c r="F1132" s="278" t="s">
        <v>5208</v>
      </c>
      <c r="G1132" s="255">
        <v>17164274</v>
      </c>
      <c r="H1132" s="255">
        <v>0</v>
      </c>
      <c r="I1132" s="255">
        <f>G1132+H1132</f>
        <v>17164274</v>
      </c>
      <c r="J1132" s="96" t="s">
        <v>20</v>
      </c>
      <c r="K1132" s="253">
        <v>44561</v>
      </c>
      <c r="L1132" s="96" t="s">
        <v>12</v>
      </c>
      <c r="M1132" s="257" t="s">
        <v>5545</v>
      </c>
      <c r="N1132" s="96" t="s">
        <v>11</v>
      </c>
      <c r="O1132" s="227" t="s">
        <v>2700</v>
      </c>
      <c r="P1132" s="171"/>
      <c r="Q1132" s="171"/>
      <c r="R1132" s="171"/>
      <c r="S1132" s="171"/>
      <c r="T1132" s="171"/>
      <c r="U1132" s="171"/>
      <c r="V1132" s="171"/>
      <c r="W1132" s="171"/>
      <c r="X1132" s="171"/>
    </row>
    <row r="1133" spans="2:24" ht="39.6" x14ac:dyDescent="0.3">
      <c r="B1133" s="96">
        <f t="shared" si="17"/>
        <v>1127</v>
      </c>
      <c r="C1133" s="227" t="s">
        <v>5085</v>
      </c>
      <c r="D1133" s="96" t="s">
        <v>5550</v>
      </c>
      <c r="E1133" s="96" t="s">
        <v>5551</v>
      </c>
      <c r="F1133" s="278" t="s">
        <v>5552</v>
      </c>
      <c r="G1133" s="255">
        <v>15603885</v>
      </c>
      <c r="H1133" s="255">
        <v>0</v>
      </c>
      <c r="I1133" s="255">
        <f>G1133+H1133</f>
        <v>15603885</v>
      </c>
      <c r="J1133" s="96" t="s">
        <v>20</v>
      </c>
      <c r="K1133" s="253">
        <v>44561</v>
      </c>
      <c r="L1133" s="96" t="s">
        <v>12</v>
      </c>
      <c r="M1133" s="257" t="s">
        <v>5553</v>
      </c>
      <c r="N1133" s="96" t="s">
        <v>11</v>
      </c>
      <c r="O1133" s="227" t="s">
        <v>2700</v>
      </c>
      <c r="P1133" s="171"/>
      <c r="Q1133" s="171"/>
      <c r="R1133" s="171"/>
      <c r="S1133" s="171"/>
      <c r="T1133" s="171"/>
      <c r="U1133" s="171"/>
      <c r="V1133" s="171"/>
      <c r="W1133" s="171"/>
      <c r="X1133" s="171"/>
    </row>
    <row r="1134" spans="2:24" ht="79.2" x14ac:dyDescent="0.3">
      <c r="B1134" s="96">
        <f t="shared" si="17"/>
        <v>1128</v>
      </c>
      <c r="C1134" s="227" t="s">
        <v>5085</v>
      </c>
      <c r="D1134" s="96" t="s">
        <v>5554</v>
      </c>
      <c r="E1134" s="96" t="s">
        <v>5555</v>
      </c>
      <c r="F1134" s="278" t="s">
        <v>5255</v>
      </c>
      <c r="G1134" s="255">
        <v>9384477</v>
      </c>
      <c r="H1134" s="255">
        <v>0</v>
      </c>
      <c r="I1134" s="255">
        <f>G1134+H1134</f>
        <v>9384477</v>
      </c>
      <c r="J1134" s="96" t="s">
        <v>20</v>
      </c>
      <c r="K1134" s="253">
        <v>44561</v>
      </c>
      <c r="L1134" s="96" t="s">
        <v>12</v>
      </c>
      <c r="M1134" s="257" t="s">
        <v>5556</v>
      </c>
      <c r="N1134" s="96" t="s">
        <v>11</v>
      </c>
      <c r="O1134" s="227" t="s">
        <v>2700</v>
      </c>
      <c r="P1134" s="171"/>
      <c r="Q1134" s="171"/>
      <c r="R1134" s="171"/>
      <c r="S1134" s="171"/>
      <c r="T1134" s="171"/>
      <c r="U1134" s="171"/>
      <c r="V1134" s="171"/>
      <c r="W1134" s="171"/>
      <c r="X1134" s="171"/>
    </row>
    <row r="1135" spans="2:24" ht="39.6" x14ac:dyDescent="0.3">
      <c r="B1135" s="96">
        <f t="shared" si="17"/>
        <v>1129</v>
      </c>
      <c r="C1135" s="227" t="s">
        <v>15</v>
      </c>
      <c r="D1135" s="96" t="s">
        <v>522</v>
      </c>
      <c r="E1135" s="96" t="s">
        <v>523</v>
      </c>
      <c r="F1135" s="275" t="s">
        <v>524</v>
      </c>
      <c r="G1135" s="255">
        <v>7014000</v>
      </c>
      <c r="H1135" s="255">
        <v>21042000</v>
      </c>
      <c r="I1135" s="255">
        <f>G1135+H1135</f>
        <v>28056000</v>
      </c>
      <c r="J1135" s="234" t="s">
        <v>20</v>
      </c>
      <c r="K1135" s="253">
        <v>44561</v>
      </c>
      <c r="L1135" s="96" t="s">
        <v>12</v>
      </c>
      <c r="M1135" s="270" t="s">
        <v>525</v>
      </c>
      <c r="N1135" s="96" t="s">
        <v>11</v>
      </c>
      <c r="O1135" s="227" t="s">
        <v>2700</v>
      </c>
      <c r="P1135" s="171"/>
      <c r="Q1135" s="171"/>
      <c r="R1135" s="171"/>
      <c r="S1135" s="171"/>
      <c r="T1135" s="171"/>
      <c r="U1135" s="171"/>
      <c r="V1135" s="171"/>
      <c r="W1135" s="171"/>
      <c r="X1135" s="171"/>
    </row>
    <row r="1136" spans="2:24" ht="52.8" x14ac:dyDescent="0.3">
      <c r="B1136" s="96">
        <f t="shared" si="17"/>
        <v>1130</v>
      </c>
      <c r="C1136" s="227" t="s">
        <v>15</v>
      </c>
      <c r="D1136" s="96" t="s">
        <v>526</v>
      </c>
      <c r="E1136" s="96" t="s">
        <v>527</v>
      </c>
      <c r="F1136" s="275" t="s">
        <v>528</v>
      </c>
      <c r="G1136" s="255">
        <v>12660000</v>
      </c>
      <c r="H1136" s="255">
        <v>12660000</v>
      </c>
      <c r="I1136" s="255">
        <f>G1136+H1136</f>
        <v>25320000</v>
      </c>
      <c r="J1136" s="234" t="s">
        <v>20</v>
      </c>
      <c r="K1136" s="253">
        <v>44561</v>
      </c>
      <c r="L1136" s="96" t="s">
        <v>12</v>
      </c>
      <c r="M1136" s="270" t="s">
        <v>529</v>
      </c>
      <c r="N1136" s="96" t="s">
        <v>11</v>
      </c>
      <c r="O1136" s="227" t="s">
        <v>2700</v>
      </c>
      <c r="P1136" s="171"/>
      <c r="Q1136" s="171"/>
      <c r="R1136" s="171"/>
      <c r="S1136" s="171"/>
      <c r="T1136" s="171"/>
      <c r="U1136" s="171"/>
      <c r="V1136" s="171"/>
      <c r="W1136" s="171"/>
      <c r="X1136" s="171"/>
    </row>
    <row r="1137" spans="2:24" ht="52.8" x14ac:dyDescent="0.3">
      <c r="B1137" s="96">
        <f t="shared" si="17"/>
        <v>1131</v>
      </c>
      <c r="C1137" s="227" t="s">
        <v>15</v>
      </c>
      <c r="D1137" s="96" t="s">
        <v>530</v>
      </c>
      <c r="E1137" s="96" t="s">
        <v>531</v>
      </c>
      <c r="F1137" s="275" t="s">
        <v>532</v>
      </c>
      <c r="G1137" s="255">
        <v>10050000</v>
      </c>
      <c r="H1137" s="255">
        <v>30150000</v>
      </c>
      <c r="I1137" s="255">
        <f>G1137+H1137</f>
        <v>40200000</v>
      </c>
      <c r="J1137" s="234" t="s">
        <v>20</v>
      </c>
      <c r="K1137" s="253">
        <v>44561</v>
      </c>
      <c r="L1137" s="96" t="s">
        <v>12</v>
      </c>
      <c r="M1137" s="270" t="s">
        <v>533</v>
      </c>
      <c r="N1137" s="96" t="s">
        <v>11</v>
      </c>
      <c r="O1137" s="227" t="s">
        <v>2700</v>
      </c>
      <c r="P1137" s="171"/>
      <c r="Q1137" s="171"/>
      <c r="R1137" s="171"/>
      <c r="S1137" s="171"/>
      <c r="T1137" s="171"/>
      <c r="U1137" s="171"/>
      <c r="V1137" s="171"/>
      <c r="W1137" s="171"/>
      <c r="X1137" s="171"/>
    </row>
    <row r="1138" spans="2:24" ht="52.8" x14ac:dyDescent="0.3">
      <c r="B1138" s="96">
        <f t="shared" si="17"/>
        <v>1132</v>
      </c>
      <c r="C1138" s="227" t="s">
        <v>15</v>
      </c>
      <c r="D1138" s="96" t="s">
        <v>534</v>
      </c>
      <c r="E1138" s="96" t="s">
        <v>535</v>
      </c>
      <c r="F1138" s="275" t="s">
        <v>532</v>
      </c>
      <c r="G1138" s="255">
        <v>10050000</v>
      </c>
      <c r="H1138" s="255">
        <v>30150000</v>
      </c>
      <c r="I1138" s="255">
        <f>G1138+H1138</f>
        <v>40200000</v>
      </c>
      <c r="J1138" s="234" t="s">
        <v>20</v>
      </c>
      <c r="K1138" s="253">
        <v>44561</v>
      </c>
      <c r="L1138" s="96" t="s">
        <v>12</v>
      </c>
      <c r="M1138" s="270" t="s">
        <v>536</v>
      </c>
      <c r="N1138" s="96" t="s">
        <v>11</v>
      </c>
      <c r="O1138" s="227" t="s">
        <v>2700</v>
      </c>
      <c r="P1138" s="171"/>
      <c r="Q1138" s="171"/>
      <c r="R1138" s="171"/>
      <c r="S1138" s="171"/>
      <c r="T1138" s="171"/>
      <c r="U1138" s="171"/>
      <c r="V1138" s="171"/>
      <c r="W1138" s="171"/>
      <c r="X1138" s="171"/>
    </row>
    <row r="1139" spans="2:24" ht="39.6" x14ac:dyDescent="0.3">
      <c r="B1139" s="96">
        <f t="shared" si="17"/>
        <v>1133</v>
      </c>
      <c r="C1139" s="227" t="s">
        <v>15</v>
      </c>
      <c r="D1139" s="96" t="s">
        <v>537</v>
      </c>
      <c r="E1139" s="96" t="s">
        <v>538</v>
      </c>
      <c r="F1139" s="275" t="s">
        <v>539</v>
      </c>
      <c r="G1139" s="255">
        <v>8991000</v>
      </c>
      <c r="H1139" s="255">
        <v>26973000</v>
      </c>
      <c r="I1139" s="255">
        <f>G1139+H1139</f>
        <v>35964000</v>
      </c>
      <c r="J1139" s="234" t="s">
        <v>20</v>
      </c>
      <c r="K1139" s="253">
        <v>44561</v>
      </c>
      <c r="L1139" s="96" t="s">
        <v>12</v>
      </c>
      <c r="M1139" s="270" t="s">
        <v>540</v>
      </c>
      <c r="N1139" s="96" t="s">
        <v>11</v>
      </c>
      <c r="O1139" s="227" t="s">
        <v>2700</v>
      </c>
      <c r="P1139" s="171"/>
      <c r="Q1139" s="171"/>
      <c r="R1139" s="171"/>
      <c r="S1139" s="171"/>
      <c r="T1139" s="171"/>
      <c r="U1139" s="171"/>
      <c r="V1139" s="171"/>
      <c r="W1139" s="171"/>
      <c r="X1139" s="171"/>
    </row>
    <row r="1140" spans="2:24" ht="26.4" x14ac:dyDescent="0.3">
      <c r="B1140" s="96">
        <f t="shared" si="17"/>
        <v>1134</v>
      </c>
      <c r="C1140" s="227" t="s">
        <v>15</v>
      </c>
      <c r="D1140" s="96" t="s">
        <v>541</v>
      </c>
      <c r="E1140" s="96" t="s">
        <v>542</v>
      </c>
      <c r="F1140" s="275" t="s">
        <v>543</v>
      </c>
      <c r="G1140" s="255">
        <v>6123000</v>
      </c>
      <c r="H1140" s="255">
        <v>18369000</v>
      </c>
      <c r="I1140" s="255">
        <f>G1140+H1140</f>
        <v>24492000</v>
      </c>
      <c r="J1140" s="234" t="s">
        <v>20</v>
      </c>
      <c r="K1140" s="253">
        <v>44561</v>
      </c>
      <c r="L1140" s="96" t="s">
        <v>12</v>
      </c>
      <c r="M1140" s="270" t="s">
        <v>544</v>
      </c>
      <c r="N1140" s="96" t="s">
        <v>11</v>
      </c>
      <c r="O1140" s="227" t="s">
        <v>2700</v>
      </c>
      <c r="P1140" s="171"/>
      <c r="Q1140" s="171"/>
      <c r="R1140" s="171"/>
      <c r="S1140" s="171"/>
      <c r="T1140" s="171"/>
      <c r="U1140" s="171"/>
      <c r="V1140" s="171"/>
      <c r="W1140" s="171"/>
      <c r="X1140" s="171"/>
    </row>
    <row r="1141" spans="2:24" ht="79.2" x14ac:dyDescent="0.3">
      <c r="B1141" s="96">
        <f t="shared" si="17"/>
        <v>1135</v>
      </c>
      <c r="C1141" s="227" t="s">
        <v>15</v>
      </c>
      <c r="D1141" s="96" t="s">
        <v>545</v>
      </c>
      <c r="E1141" s="96" t="s">
        <v>546</v>
      </c>
      <c r="F1141" s="275" t="s">
        <v>547</v>
      </c>
      <c r="G1141" s="255">
        <v>11076000</v>
      </c>
      <c r="H1141" s="255">
        <v>31476000</v>
      </c>
      <c r="I1141" s="255">
        <f>G1141+H1141</f>
        <v>42552000</v>
      </c>
      <c r="J1141" s="234" t="s">
        <v>20</v>
      </c>
      <c r="K1141" s="253">
        <v>44561</v>
      </c>
      <c r="L1141" s="96" t="s">
        <v>12</v>
      </c>
      <c r="M1141" s="270" t="s">
        <v>548</v>
      </c>
      <c r="N1141" s="96" t="s">
        <v>11</v>
      </c>
      <c r="O1141" s="227" t="s">
        <v>2700</v>
      </c>
      <c r="P1141" s="171"/>
      <c r="Q1141" s="171"/>
      <c r="R1141" s="171"/>
      <c r="S1141" s="171"/>
      <c r="T1141" s="171"/>
      <c r="U1141" s="171"/>
      <c r="V1141" s="171"/>
      <c r="W1141" s="171"/>
      <c r="X1141" s="171"/>
    </row>
    <row r="1142" spans="2:24" ht="105.6" x14ac:dyDescent="0.3">
      <c r="B1142" s="96">
        <f t="shared" si="17"/>
        <v>1136</v>
      </c>
      <c r="C1142" s="227" t="s">
        <v>15</v>
      </c>
      <c r="D1142" s="96" t="s">
        <v>549</v>
      </c>
      <c r="E1142" s="96" t="s">
        <v>550</v>
      </c>
      <c r="F1142" s="275" t="s">
        <v>551</v>
      </c>
      <c r="G1142" s="255">
        <v>11076000</v>
      </c>
      <c r="H1142" s="255">
        <v>29776000</v>
      </c>
      <c r="I1142" s="255">
        <f>G1142+H1142</f>
        <v>40852000</v>
      </c>
      <c r="J1142" s="234" t="s">
        <v>20</v>
      </c>
      <c r="K1142" s="253">
        <v>44408</v>
      </c>
      <c r="L1142" s="96" t="s">
        <v>12</v>
      </c>
      <c r="M1142" s="270" t="s">
        <v>552</v>
      </c>
      <c r="N1142" s="96" t="s">
        <v>11</v>
      </c>
      <c r="O1142" s="227" t="s">
        <v>2700</v>
      </c>
      <c r="P1142" s="171"/>
      <c r="Q1142" s="171"/>
      <c r="R1142" s="171"/>
      <c r="S1142" s="171"/>
      <c r="T1142" s="171"/>
      <c r="U1142" s="171"/>
      <c r="V1142" s="171"/>
      <c r="W1142" s="171"/>
      <c r="X1142" s="171"/>
    </row>
    <row r="1143" spans="2:24" ht="68.400000000000006" customHeight="1" x14ac:dyDescent="0.3">
      <c r="B1143" s="96">
        <f t="shared" si="17"/>
        <v>1137</v>
      </c>
      <c r="C1143" s="227" t="s">
        <v>15</v>
      </c>
      <c r="D1143" s="96" t="s">
        <v>553</v>
      </c>
      <c r="E1143" s="96" t="s">
        <v>554</v>
      </c>
      <c r="F1143" s="275" t="s">
        <v>555</v>
      </c>
      <c r="G1143" s="255">
        <v>11076000</v>
      </c>
      <c r="H1143" s="255">
        <v>11076000</v>
      </c>
      <c r="I1143" s="255">
        <f>G1143+H1143</f>
        <v>22152000</v>
      </c>
      <c r="J1143" s="234" t="s">
        <v>20</v>
      </c>
      <c r="K1143" s="253">
        <v>44377</v>
      </c>
      <c r="L1143" s="96" t="s">
        <v>12</v>
      </c>
      <c r="M1143" s="270" t="s">
        <v>556</v>
      </c>
      <c r="N1143" s="96" t="s">
        <v>11</v>
      </c>
      <c r="O1143" s="227" t="s">
        <v>2700</v>
      </c>
      <c r="P1143" s="171"/>
      <c r="Q1143" s="171"/>
      <c r="R1143" s="171"/>
      <c r="S1143" s="171"/>
      <c r="T1143" s="171"/>
      <c r="U1143" s="171"/>
      <c r="V1143" s="171"/>
      <c r="W1143" s="171"/>
      <c r="X1143" s="171"/>
    </row>
    <row r="1144" spans="2:24" ht="79.2" x14ac:dyDescent="0.3">
      <c r="B1144" s="96">
        <f t="shared" si="17"/>
        <v>1138</v>
      </c>
      <c r="C1144" s="227" t="s">
        <v>15</v>
      </c>
      <c r="D1144" s="96" t="s">
        <v>557</v>
      </c>
      <c r="E1144" s="96" t="s">
        <v>558</v>
      </c>
      <c r="F1144" s="275" t="s">
        <v>559</v>
      </c>
      <c r="G1144" s="255">
        <v>24168000</v>
      </c>
      <c r="H1144" s="255">
        <v>24168000</v>
      </c>
      <c r="I1144" s="255">
        <f>G1144+H1144</f>
        <v>48336000</v>
      </c>
      <c r="J1144" s="234" t="s">
        <v>20</v>
      </c>
      <c r="K1144" s="253">
        <v>44561</v>
      </c>
      <c r="L1144" s="96" t="s">
        <v>12</v>
      </c>
      <c r="M1144" s="270" t="s">
        <v>560</v>
      </c>
      <c r="N1144" s="96" t="s">
        <v>11</v>
      </c>
      <c r="O1144" s="227" t="s">
        <v>2700</v>
      </c>
      <c r="P1144" s="171"/>
      <c r="Q1144" s="171"/>
      <c r="R1144" s="171"/>
      <c r="S1144" s="171"/>
      <c r="T1144" s="171"/>
      <c r="U1144" s="171"/>
      <c r="V1144" s="171"/>
      <c r="W1144" s="171"/>
      <c r="X1144" s="171"/>
    </row>
    <row r="1145" spans="2:24" ht="26.4" x14ac:dyDescent="0.3">
      <c r="B1145" s="96">
        <f t="shared" si="17"/>
        <v>1139</v>
      </c>
      <c r="C1145" s="227" t="s">
        <v>15</v>
      </c>
      <c r="D1145" s="96" t="s">
        <v>561</v>
      </c>
      <c r="E1145" s="96" t="s">
        <v>562</v>
      </c>
      <c r="F1145" s="275" t="s">
        <v>563</v>
      </c>
      <c r="G1145" s="255">
        <v>15246000</v>
      </c>
      <c r="H1145" s="255">
        <v>15246000</v>
      </c>
      <c r="I1145" s="255">
        <f>G1145+H1145</f>
        <v>30492000</v>
      </c>
      <c r="J1145" s="234" t="s">
        <v>20</v>
      </c>
      <c r="K1145" s="253">
        <v>44561</v>
      </c>
      <c r="L1145" s="96" t="s">
        <v>12</v>
      </c>
      <c r="M1145" s="270" t="s">
        <v>564</v>
      </c>
      <c r="N1145" s="96" t="s">
        <v>11</v>
      </c>
      <c r="O1145" s="227" t="s">
        <v>2700</v>
      </c>
      <c r="P1145" s="171"/>
      <c r="Q1145" s="171"/>
      <c r="R1145" s="171"/>
      <c r="S1145" s="171"/>
      <c r="T1145" s="171"/>
      <c r="U1145" s="171"/>
      <c r="V1145" s="171"/>
      <c r="W1145" s="171"/>
      <c r="X1145" s="171"/>
    </row>
    <row r="1146" spans="2:24" ht="66" x14ac:dyDescent="0.3">
      <c r="B1146" s="96">
        <f t="shared" si="17"/>
        <v>1140</v>
      </c>
      <c r="C1146" s="227" t="s">
        <v>15</v>
      </c>
      <c r="D1146" s="96" t="s">
        <v>565</v>
      </c>
      <c r="E1146" s="96" t="s">
        <v>566</v>
      </c>
      <c r="F1146" s="275" t="s">
        <v>567</v>
      </c>
      <c r="G1146" s="255">
        <v>19512000</v>
      </c>
      <c r="H1146" s="255">
        <v>19512000</v>
      </c>
      <c r="I1146" s="255">
        <f>G1146+H1146</f>
        <v>39024000</v>
      </c>
      <c r="J1146" s="234" t="s">
        <v>20</v>
      </c>
      <c r="K1146" s="253">
        <v>44561</v>
      </c>
      <c r="L1146" s="96" t="s">
        <v>12</v>
      </c>
      <c r="M1146" s="270" t="s">
        <v>568</v>
      </c>
      <c r="N1146" s="96" t="s">
        <v>11</v>
      </c>
      <c r="O1146" s="227" t="s">
        <v>2700</v>
      </c>
      <c r="P1146" s="171"/>
      <c r="Q1146" s="171"/>
      <c r="R1146" s="171"/>
      <c r="S1146" s="171"/>
      <c r="T1146" s="171"/>
      <c r="U1146" s="171"/>
      <c r="V1146" s="171"/>
      <c r="W1146" s="171"/>
      <c r="X1146" s="171"/>
    </row>
    <row r="1147" spans="2:24" ht="39.6" x14ac:dyDescent="0.3">
      <c r="B1147" s="96">
        <f t="shared" si="17"/>
        <v>1141</v>
      </c>
      <c r="C1147" s="227" t="s">
        <v>15</v>
      </c>
      <c r="D1147" s="96" t="s">
        <v>569</v>
      </c>
      <c r="E1147" s="96" t="s">
        <v>570</v>
      </c>
      <c r="F1147" s="275" t="s">
        <v>571</v>
      </c>
      <c r="G1147" s="255">
        <v>12414000</v>
      </c>
      <c r="H1147" s="255">
        <v>12414000</v>
      </c>
      <c r="I1147" s="255">
        <f>G1147+H1147</f>
        <v>24828000</v>
      </c>
      <c r="J1147" s="234" t="s">
        <v>20</v>
      </c>
      <c r="K1147" s="253">
        <v>44561</v>
      </c>
      <c r="L1147" s="96" t="s">
        <v>12</v>
      </c>
      <c r="M1147" s="270" t="s">
        <v>572</v>
      </c>
      <c r="N1147" s="96" t="s">
        <v>11</v>
      </c>
      <c r="O1147" s="227" t="s">
        <v>2700</v>
      </c>
      <c r="P1147" s="171"/>
      <c r="Q1147" s="171"/>
      <c r="R1147" s="171"/>
      <c r="S1147" s="171"/>
      <c r="T1147" s="171"/>
      <c r="U1147" s="171"/>
      <c r="V1147" s="171"/>
      <c r="W1147" s="171"/>
      <c r="X1147" s="171"/>
    </row>
    <row r="1148" spans="2:24" ht="39.6" x14ac:dyDescent="0.3">
      <c r="B1148" s="96">
        <f t="shared" si="17"/>
        <v>1142</v>
      </c>
      <c r="C1148" s="227" t="s">
        <v>15</v>
      </c>
      <c r="D1148" s="96" t="s">
        <v>573</v>
      </c>
      <c r="E1148" s="96" t="s">
        <v>574</v>
      </c>
      <c r="F1148" s="275" t="s">
        <v>575</v>
      </c>
      <c r="G1148" s="255">
        <v>12804000</v>
      </c>
      <c r="H1148" s="255">
        <v>12804000</v>
      </c>
      <c r="I1148" s="255">
        <f>G1148+H1148</f>
        <v>25608000</v>
      </c>
      <c r="J1148" s="234" t="s">
        <v>20</v>
      </c>
      <c r="K1148" s="253">
        <v>44561</v>
      </c>
      <c r="L1148" s="96" t="s">
        <v>12</v>
      </c>
      <c r="M1148" s="270" t="s">
        <v>576</v>
      </c>
      <c r="N1148" s="96" t="s">
        <v>11</v>
      </c>
      <c r="O1148" s="227" t="s">
        <v>2700</v>
      </c>
      <c r="P1148" s="171"/>
      <c r="Q1148" s="171"/>
      <c r="R1148" s="171"/>
      <c r="S1148" s="171"/>
      <c r="T1148" s="171"/>
      <c r="U1148" s="171"/>
      <c r="V1148" s="171"/>
      <c r="W1148" s="171"/>
      <c r="X1148" s="171"/>
    </row>
    <row r="1149" spans="2:24" ht="39.6" x14ac:dyDescent="0.3">
      <c r="B1149" s="96">
        <f t="shared" si="17"/>
        <v>1143</v>
      </c>
      <c r="C1149" s="227" t="s">
        <v>15</v>
      </c>
      <c r="D1149" s="96" t="s">
        <v>577</v>
      </c>
      <c r="E1149" s="96" t="s">
        <v>578</v>
      </c>
      <c r="F1149" s="275" t="s">
        <v>579</v>
      </c>
      <c r="G1149" s="255">
        <v>31926000</v>
      </c>
      <c r="H1149" s="255">
        <v>31926000</v>
      </c>
      <c r="I1149" s="255">
        <f>G1149+H1149</f>
        <v>63852000</v>
      </c>
      <c r="J1149" s="234" t="s">
        <v>20</v>
      </c>
      <c r="K1149" s="253">
        <v>44561</v>
      </c>
      <c r="L1149" s="96" t="s">
        <v>12</v>
      </c>
      <c r="M1149" s="270" t="s">
        <v>580</v>
      </c>
      <c r="N1149" s="96" t="s">
        <v>11</v>
      </c>
      <c r="O1149" s="227" t="s">
        <v>2700</v>
      </c>
      <c r="P1149" s="171"/>
      <c r="Q1149" s="171"/>
      <c r="R1149" s="171"/>
      <c r="S1149" s="171"/>
      <c r="T1149" s="171"/>
      <c r="U1149" s="171"/>
      <c r="V1149" s="171"/>
      <c r="W1149" s="171"/>
      <c r="X1149" s="171"/>
    </row>
    <row r="1150" spans="2:24" ht="52.8" x14ac:dyDescent="0.3">
      <c r="B1150" s="96">
        <f t="shared" si="17"/>
        <v>1144</v>
      </c>
      <c r="C1150" s="227" t="s">
        <v>15</v>
      </c>
      <c r="D1150" s="96" t="s">
        <v>581</v>
      </c>
      <c r="E1150" s="96" t="s">
        <v>582</v>
      </c>
      <c r="F1150" s="275" t="s">
        <v>583</v>
      </c>
      <c r="G1150" s="255">
        <v>6330000</v>
      </c>
      <c r="H1150" s="255">
        <v>18990000</v>
      </c>
      <c r="I1150" s="255">
        <f>G1150+H1150</f>
        <v>25320000</v>
      </c>
      <c r="J1150" s="234" t="s">
        <v>20</v>
      </c>
      <c r="K1150" s="253">
        <v>44561</v>
      </c>
      <c r="L1150" s="96" t="s">
        <v>12</v>
      </c>
      <c r="M1150" s="270" t="s">
        <v>584</v>
      </c>
      <c r="N1150" s="96" t="s">
        <v>11</v>
      </c>
      <c r="O1150" s="227" t="s">
        <v>2700</v>
      </c>
      <c r="P1150" s="171"/>
      <c r="Q1150" s="171"/>
      <c r="R1150" s="171"/>
      <c r="S1150" s="171"/>
      <c r="T1150" s="171"/>
      <c r="U1150" s="171"/>
      <c r="V1150" s="171"/>
      <c r="W1150" s="171"/>
      <c r="X1150" s="171"/>
    </row>
    <row r="1151" spans="2:24" ht="39.6" x14ac:dyDescent="0.3">
      <c r="B1151" s="96">
        <f t="shared" si="17"/>
        <v>1145</v>
      </c>
      <c r="C1151" s="227" t="s">
        <v>15</v>
      </c>
      <c r="D1151" s="96" t="s">
        <v>585</v>
      </c>
      <c r="E1151" s="96" t="s">
        <v>586</v>
      </c>
      <c r="F1151" s="275" t="s">
        <v>587</v>
      </c>
      <c r="G1151" s="255">
        <v>19032000</v>
      </c>
      <c r="H1151" s="255">
        <v>19032000</v>
      </c>
      <c r="I1151" s="255">
        <f>G1151+H1151</f>
        <v>38064000</v>
      </c>
      <c r="J1151" s="234" t="s">
        <v>20</v>
      </c>
      <c r="K1151" s="253">
        <v>44561</v>
      </c>
      <c r="L1151" s="96" t="s">
        <v>12</v>
      </c>
      <c r="M1151" s="270" t="s">
        <v>588</v>
      </c>
      <c r="N1151" s="96" t="s">
        <v>11</v>
      </c>
      <c r="O1151" s="227" t="s">
        <v>2700</v>
      </c>
      <c r="P1151" s="171"/>
      <c r="Q1151" s="171"/>
      <c r="R1151" s="171"/>
      <c r="S1151" s="171"/>
      <c r="T1151" s="171"/>
      <c r="U1151" s="171"/>
      <c r="V1151" s="171"/>
      <c r="W1151" s="171"/>
      <c r="X1151" s="171"/>
    </row>
    <row r="1152" spans="2:24" ht="39.6" x14ac:dyDescent="0.3">
      <c r="B1152" s="96">
        <f t="shared" si="17"/>
        <v>1146</v>
      </c>
      <c r="C1152" s="227" t="s">
        <v>15</v>
      </c>
      <c r="D1152" s="96" t="s">
        <v>589</v>
      </c>
      <c r="E1152" s="96" t="s">
        <v>590</v>
      </c>
      <c r="F1152" s="275" t="s">
        <v>587</v>
      </c>
      <c r="G1152" s="255">
        <v>18276000</v>
      </c>
      <c r="H1152" s="255">
        <v>0</v>
      </c>
      <c r="I1152" s="255">
        <f>G1152+H1152</f>
        <v>18276000</v>
      </c>
      <c r="J1152" s="234" t="s">
        <v>20</v>
      </c>
      <c r="K1152" s="253">
        <v>44377</v>
      </c>
      <c r="L1152" s="96" t="s">
        <v>12</v>
      </c>
      <c r="M1152" s="270" t="s">
        <v>591</v>
      </c>
      <c r="N1152" s="96" t="s">
        <v>11</v>
      </c>
      <c r="O1152" s="227" t="s">
        <v>2700</v>
      </c>
      <c r="P1152" s="171"/>
      <c r="Q1152" s="171"/>
      <c r="R1152" s="171"/>
      <c r="S1152" s="171"/>
      <c r="T1152" s="171"/>
      <c r="U1152" s="171"/>
      <c r="V1152" s="171"/>
      <c r="W1152" s="171"/>
      <c r="X1152" s="171"/>
    </row>
    <row r="1153" spans="2:24" ht="39.6" x14ac:dyDescent="0.3">
      <c r="B1153" s="96">
        <f t="shared" si="17"/>
        <v>1147</v>
      </c>
      <c r="C1153" s="227" t="s">
        <v>15</v>
      </c>
      <c r="D1153" s="96" t="s">
        <v>592</v>
      </c>
      <c r="E1153" s="96" t="s">
        <v>593</v>
      </c>
      <c r="F1153" s="275" t="s">
        <v>587</v>
      </c>
      <c r="G1153" s="255">
        <v>19032000</v>
      </c>
      <c r="H1153" s="255">
        <v>17446000</v>
      </c>
      <c r="I1153" s="255">
        <f>G1153+H1153</f>
        <v>36478000</v>
      </c>
      <c r="J1153" s="234" t="s">
        <v>20</v>
      </c>
      <c r="K1153" s="253">
        <v>44545</v>
      </c>
      <c r="L1153" s="96" t="s">
        <v>12</v>
      </c>
      <c r="M1153" s="270" t="s">
        <v>594</v>
      </c>
      <c r="N1153" s="96" t="s">
        <v>11</v>
      </c>
      <c r="O1153" s="227" t="s">
        <v>2700</v>
      </c>
      <c r="P1153" s="171"/>
      <c r="Q1153" s="171"/>
      <c r="R1153" s="171"/>
      <c r="S1153" s="171"/>
      <c r="T1153" s="171"/>
      <c r="U1153" s="171"/>
      <c r="V1153" s="171"/>
      <c r="W1153" s="171"/>
      <c r="X1153" s="171"/>
    </row>
    <row r="1154" spans="2:24" ht="39.6" x14ac:dyDescent="0.3">
      <c r="B1154" s="96">
        <f t="shared" si="17"/>
        <v>1148</v>
      </c>
      <c r="C1154" s="227" t="s">
        <v>15</v>
      </c>
      <c r="D1154" s="96" t="s">
        <v>595</v>
      </c>
      <c r="E1154" s="96" t="s">
        <v>596</v>
      </c>
      <c r="F1154" s="275" t="s">
        <v>587</v>
      </c>
      <c r="G1154" s="255">
        <v>11163000</v>
      </c>
      <c r="H1154" s="255">
        <v>11163000</v>
      </c>
      <c r="I1154" s="255">
        <f>G1154+H1154</f>
        <v>22326000</v>
      </c>
      <c r="J1154" s="234" t="s">
        <v>20</v>
      </c>
      <c r="K1154" s="253">
        <v>44377</v>
      </c>
      <c r="L1154" s="96" t="s">
        <v>12</v>
      </c>
      <c r="M1154" s="270" t="s">
        <v>597</v>
      </c>
      <c r="N1154" s="96" t="s">
        <v>11</v>
      </c>
      <c r="O1154" s="227" t="s">
        <v>2700</v>
      </c>
      <c r="P1154" s="171"/>
      <c r="Q1154" s="171"/>
      <c r="R1154" s="171"/>
      <c r="S1154" s="171"/>
      <c r="T1154" s="171"/>
      <c r="U1154" s="171"/>
      <c r="V1154" s="171"/>
      <c r="W1154" s="171"/>
      <c r="X1154" s="171"/>
    </row>
    <row r="1155" spans="2:24" ht="39.6" x14ac:dyDescent="0.3">
      <c r="B1155" s="96">
        <f t="shared" si="17"/>
        <v>1149</v>
      </c>
      <c r="C1155" s="227" t="s">
        <v>15</v>
      </c>
      <c r="D1155" s="96" t="s">
        <v>598</v>
      </c>
      <c r="E1155" s="96" t="s">
        <v>599</v>
      </c>
      <c r="F1155" s="275" t="s">
        <v>587</v>
      </c>
      <c r="G1155" s="255">
        <v>18264000</v>
      </c>
      <c r="H1155" s="255">
        <v>13698000</v>
      </c>
      <c r="I1155" s="255">
        <f>G1155+H1155</f>
        <v>31962000</v>
      </c>
      <c r="J1155" s="234" t="s">
        <v>20</v>
      </c>
      <c r="K1155" s="253">
        <v>44545</v>
      </c>
      <c r="L1155" s="96" t="s">
        <v>12</v>
      </c>
      <c r="M1155" s="270" t="s">
        <v>600</v>
      </c>
      <c r="N1155" s="96" t="s">
        <v>11</v>
      </c>
      <c r="O1155" s="227" t="s">
        <v>2700</v>
      </c>
      <c r="P1155" s="171"/>
      <c r="Q1155" s="171"/>
      <c r="R1155" s="171"/>
      <c r="S1155" s="171"/>
      <c r="T1155" s="171"/>
      <c r="U1155" s="171"/>
      <c r="V1155" s="171"/>
      <c r="W1155" s="171"/>
      <c r="X1155" s="171"/>
    </row>
    <row r="1156" spans="2:24" ht="39.6" x14ac:dyDescent="0.3">
      <c r="B1156" s="96">
        <f t="shared" si="17"/>
        <v>1150</v>
      </c>
      <c r="C1156" s="227" t="s">
        <v>15</v>
      </c>
      <c r="D1156" s="96" t="s">
        <v>601</v>
      </c>
      <c r="E1156" s="96" t="s">
        <v>602</v>
      </c>
      <c r="F1156" s="275" t="s">
        <v>587</v>
      </c>
      <c r="G1156" s="255">
        <v>9516000</v>
      </c>
      <c r="H1156" s="255">
        <v>26962000</v>
      </c>
      <c r="I1156" s="255">
        <f>G1156+H1156</f>
        <v>36478000</v>
      </c>
      <c r="J1156" s="234" t="s">
        <v>20</v>
      </c>
      <c r="K1156" s="253">
        <v>44545</v>
      </c>
      <c r="L1156" s="96" t="s">
        <v>12</v>
      </c>
      <c r="M1156" s="270" t="s">
        <v>603</v>
      </c>
      <c r="N1156" s="96" t="s">
        <v>11</v>
      </c>
      <c r="O1156" s="227" t="s">
        <v>2700</v>
      </c>
      <c r="P1156" s="171"/>
      <c r="Q1156" s="171"/>
      <c r="R1156" s="171"/>
      <c r="S1156" s="171"/>
      <c r="T1156" s="171"/>
      <c r="U1156" s="171"/>
      <c r="V1156" s="171"/>
      <c r="W1156" s="171"/>
      <c r="X1156" s="171"/>
    </row>
    <row r="1157" spans="2:24" ht="39.6" x14ac:dyDescent="0.3">
      <c r="B1157" s="96">
        <f t="shared" si="17"/>
        <v>1151</v>
      </c>
      <c r="C1157" s="227" t="s">
        <v>15</v>
      </c>
      <c r="D1157" s="96" t="s">
        <v>604</v>
      </c>
      <c r="E1157" s="96" t="s">
        <v>605</v>
      </c>
      <c r="F1157" s="275" t="s">
        <v>587</v>
      </c>
      <c r="G1157" s="255">
        <v>38958000</v>
      </c>
      <c r="H1157" s="255">
        <v>38958000</v>
      </c>
      <c r="I1157" s="255">
        <f>G1157+H1157</f>
        <v>77916000</v>
      </c>
      <c r="J1157" s="234" t="s">
        <v>20</v>
      </c>
      <c r="K1157" s="253">
        <v>44561</v>
      </c>
      <c r="L1157" s="96" t="s">
        <v>12</v>
      </c>
      <c r="M1157" s="270" t="s">
        <v>606</v>
      </c>
      <c r="N1157" s="96" t="s">
        <v>11</v>
      </c>
      <c r="O1157" s="227" t="s">
        <v>2700</v>
      </c>
      <c r="P1157" s="171"/>
      <c r="Q1157" s="171"/>
      <c r="R1157" s="171"/>
      <c r="S1157" s="171"/>
      <c r="T1157" s="171"/>
      <c r="U1157" s="171"/>
      <c r="V1157" s="171"/>
      <c r="W1157" s="171"/>
      <c r="X1157" s="171"/>
    </row>
    <row r="1158" spans="2:24" ht="66" x14ac:dyDescent="0.3">
      <c r="B1158" s="96">
        <f t="shared" si="17"/>
        <v>1152</v>
      </c>
      <c r="C1158" s="227" t="s">
        <v>15</v>
      </c>
      <c r="D1158" s="96" t="s">
        <v>607</v>
      </c>
      <c r="E1158" s="96" t="s">
        <v>608</v>
      </c>
      <c r="F1158" s="275" t="s">
        <v>609</v>
      </c>
      <c r="G1158" s="255">
        <v>11889000</v>
      </c>
      <c r="H1158" s="255">
        <v>33685500</v>
      </c>
      <c r="I1158" s="255">
        <f>G1158+H1158</f>
        <v>45574500</v>
      </c>
      <c r="J1158" s="234" t="s">
        <v>20</v>
      </c>
      <c r="K1158" s="253">
        <v>44545</v>
      </c>
      <c r="L1158" s="96" t="s">
        <v>12</v>
      </c>
      <c r="M1158" s="270" t="s">
        <v>610</v>
      </c>
      <c r="N1158" s="96" t="s">
        <v>11</v>
      </c>
      <c r="O1158" s="227" t="s">
        <v>2700</v>
      </c>
      <c r="P1158" s="171"/>
      <c r="Q1158" s="171"/>
      <c r="R1158" s="171"/>
      <c r="S1158" s="171"/>
      <c r="T1158" s="171"/>
      <c r="U1158" s="171"/>
      <c r="V1158" s="171"/>
      <c r="W1158" s="171"/>
      <c r="X1158" s="171"/>
    </row>
    <row r="1159" spans="2:24" ht="79.2" x14ac:dyDescent="0.3">
      <c r="B1159" s="96">
        <f t="shared" si="17"/>
        <v>1153</v>
      </c>
      <c r="C1159" s="227" t="s">
        <v>15</v>
      </c>
      <c r="D1159" s="96" t="s">
        <v>611</v>
      </c>
      <c r="E1159" s="96" t="s">
        <v>612</v>
      </c>
      <c r="F1159" s="275" t="s">
        <v>559</v>
      </c>
      <c r="G1159" s="255">
        <v>22152000</v>
      </c>
      <c r="H1159" s="255">
        <v>0</v>
      </c>
      <c r="I1159" s="255">
        <f>G1159+H1159</f>
        <v>22152000</v>
      </c>
      <c r="J1159" s="234" t="s">
        <v>20</v>
      </c>
      <c r="K1159" s="253">
        <v>44377</v>
      </c>
      <c r="L1159" s="96" t="s">
        <v>12</v>
      </c>
      <c r="M1159" s="270" t="s">
        <v>613</v>
      </c>
      <c r="N1159" s="96" t="s">
        <v>11</v>
      </c>
      <c r="O1159" s="227" t="s">
        <v>2700</v>
      </c>
      <c r="P1159" s="171"/>
      <c r="Q1159" s="171"/>
      <c r="R1159" s="171"/>
      <c r="S1159" s="171"/>
      <c r="T1159" s="171"/>
      <c r="U1159" s="171"/>
      <c r="V1159" s="171"/>
      <c r="W1159" s="171"/>
      <c r="X1159" s="171"/>
    </row>
    <row r="1160" spans="2:24" ht="52.8" customHeight="1" x14ac:dyDescent="0.3">
      <c r="B1160" s="96">
        <f t="shared" si="17"/>
        <v>1154</v>
      </c>
      <c r="C1160" s="227" t="s">
        <v>15</v>
      </c>
      <c r="D1160" s="96" t="s">
        <v>614</v>
      </c>
      <c r="E1160" s="96" t="s">
        <v>615</v>
      </c>
      <c r="F1160" s="275" t="s">
        <v>616</v>
      </c>
      <c r="G1160" s="255">
        <v>20306000</v>
      </c>
      <c r="H1160" s="255">
        <v>0</v>
      </c>
      <c r="I1160" s="255">
        <f>G1160+H1160</f>
        <v>20306000</v>
      </c>
      <c r="J1160" s="234" t="s">
        <v>20</v>
      </c>
      <c r="K1160" s="253">
        <v>44377</v>
      </c>
      <c r="L1160" s="96" t="s">
        <v>12</v>
      </c>
      <c r="M1160" s="270" t="s">
        <v>617</v>
      </c>
      <c r="N1160" s="96" t="s">
        <v>11</v>
      </c>
      <c r="O1160" s="227" t="s">
        <v>2700</v>
      </c>
      <c r="P1160" s="171"/>
      <c r="Q1160" s="171"/>
      <c r="R1160" s="171"/>
      <c r="S1160" s="171"/>
      <c r="T1160" s="171"/>
      <c r="U1160" s="171"/>
      <c r="V1160" s="171"/>
      <c r="W1160" s="171"/>
      <c r="X1160" s="171"/>
    </row>
    <row r="1161" spans="2:24" ht="79.2" x14ac:dyDescent="0.3">
      <c r="B1161" s="96">
        <f t="shared" ref="B1161:B1224" si="18">+B1160+1</f>
        <v>1155</v>
      </c>
      <c r="C1161" s="227" t="s">
        <v>15</v>
      </c>
      <c r="D1161" s="96" t="s">
        <v>618</v>
      </c>
      <c r="E1161" s="96" t="s">
        <v>619</v>
      </c>
      <c r="F1161" s="275" t="s">
        <v>616</v>
      </c>
      <c r="G1161" s="255">
        <v>20306000</v>
      </c>
      <c r="H1161" s="255">
        <v>0</v>
      </c>
      <c r="I1161" s="255">
        <f>G1161+H1161</f>
        <v>20306000</v>
      </c>
      <c r="J1161" s="234" t="s">
        <v>20</v>
      </c>
      <c r="K1161" s="253">
        <v>44377</v>
      </c>
      <c r="L1161" s="96" t="s">
        <v>12</v>
      </c>
      <c r="M1161" s="270" t="s">
        <v>620</v>
      </c>
      <c r="N1161" s="96" t="s">
        <v>11</v>
      </c>
      <c r="O1161" s="227" t="s">
        <v>2700</v>
      </c>
      <c r="P1161" s="171"/>
      <c r="Q1161" s="171"/>
      <c r="R1161" s="171"/>
      <c r="S1161" s="171"/>
      <c r="T1161" s="171"/>
      <c r="U1161" s="171"/>
      <c r="V1161" s="171"/>
      <c r="W1161" s="171"/>
      <c r="X1161" s="171"/>
    </row>
    <row r="1162" spans="2:24" ht="52.8" x14ac:dyDescent="0.3">
      <c r="B1162" s="96">
        <f t="shared" si="18"/>
        <v>1156</v>
      </c>
      <c r="C1162" s="227" t="s">
        <v>15</v>
      </c>
      <c r="D1162" s="96" t="s">
        <v>621</v>
      </c>
      <c r="E1162" s="96" t="s">
        <v>622</v>
      </c>
      <c r="F1162" s="275" t="s">
        <v>528</v>
      </c>
      <c r="G1162" s="255">
        <v>12414000</v>
      </c>
      <c r="H1162" s="255">
        <v>12414000</v>
      </c>
      <c r="I1162" s="255">
        <f>G1162+H1162</f>
        <v>24828000</v>
      </c>
      <c r="J1162" s="234" t="s">
        <v>20</v>
      </c>
      <c r="K1162" s="253">
        <v>44561</v>
      </c>
      <c r="L1162" s="96" t="s">
        <v>12</v>
      </c>
      <c r="M1162" s="270" t="s">
        <v>623</v>
      </c>
      <c r="N1162" s="96" t="s">
        <v>11</v>
      </c>
      <c r="O1162" s="227" t="s">
        <v>2700</v>
      </c>
      <c r="P1162" s="171"/>
      <c r="Q1162" s="171"/>
      <c r="R1162" s="171"/>
      <c r="S1162" s="171"/>
      <c r="T1162" s="171"/>
      <c r="U1162" s="171"/>
      <c r="V1162" s="171"/>
      <c r="W1162" s="171"/>
      <c r="X1162" s="171"/>
    </row>
    <row r="1163" spans="2:24" ht="39.6" x14ac:dyDescent="0.3">
      <c r="B1163" s="96">
        <f t="shared" si="18"/>
        <v>1157</v>
      </c>
      <c r="C1163" s="227" t="s">
        <v>15</v>
      </c>
      <c r="D1163" s="96" t="s">
        <v>624</v>
      </c>
      <c r="E1163" s="96" t="s">
        <v>625</v>
      </c>
      <c r="F1163" s="275" t="s">
        <v>587</v>
      </c>
      <c r="G1163" s="255">
        <v>22326000</v>
      </c>
      <c r="H1163" s="255">
        <v>0</v>
      </c>
      <c r="I1163" s="255">
        <f>G1163+H1163</f>
        <v>22326000</v>
      </c>
      <c r="J1163" s="234" t="s">
        <v>20</v>
      </c>
      <c r="K1163" s="253">
        <v>44408</v>
      </c>
      <c r="L1163" s="96" t="s">
        <v>12</v>
      </c>
      <c r="M1163" s="270" t="s">
        <v>626</v>
      </c>
      <c r="N1163" s="96" t="s">
        <v>11</v>
      </c>
      <c r="O1163" s="227" t="s">
        <v>2700</v>
      </c>
      <c r="P1163" s="171"/>
      <c r="Q1163" s="171"/>
      <c r="R1163" s="171"/>
      <c r="S1163" s="171"/>
      <c r="T1163" s="171"/>
      <c r="U1163" s="171"/>
      <c r="V1163" s="171"/>
      <c r="W1163" s="171"/>
      <c r="X1163" s="171"/>
    </row>
    <row r="1164" spans="2:24" ht="52.8" x14ac:dyDescent="0.3">
      <c r="B1164" s="96">
        <f t="shared" si="18"/>
        <v>1158</v>
      </c>
      <c r="C1164" s="227" t="s">
        <v>15</v>
      </c>
      <c r="D1164" s="96" t="s">
        <v>627</v>
      </c>
      <c r="E1164" s="96" t="s">
        <v>628</v>
      </c>
      <c r="F1164" s="275" t="s">
        <v>583</v>
      </c>
      <c r="G1164" s="255">
        <v>14405000</v>
      </c>
      <c r="H1164" s="255">
        <v>12064500</v>
      </c>
      <c r="I1164" s="255">
        <f>G1164+H1164</f>
        <v>26469500</v>
      </c>
      <c r="J1164" s="234" t="s">
        <v>20</v>
      </c>
      <c r="K1164" s="253">
        <v>44545</v>
      </c>
      <c r="L1164" s="96" t="s">
        <v>12</v>
      </c>
      <c r="M1164" s="270" t="s">
        <v>629</v>
      </c>
      <c r="N1164" s="96" t="s">
        <v>11</v>
      </c>
      <c r="O1164" s="227" t="s">
        <v>2700</v>
      </c>
      <c r="P1164" s="171"/>
      <c r="Q1164" s="171"/>
      <c r="R1164" s="171"/>
      <c r="S1164" s="171"/>
      <c r="T1164" s="171"/>
      <c r="U1164" s="171"/>
      <c r="V1164" s="171"/>
      <c r="W1164" s="171"/>
      <c r="X1164" s="171"/>
    </row>
    <row r="1165" spans="2:24" ht="39.6" x14ac:dyDescent="0.3">
      <c r="B1165" s="96">
        <f t="shared" si="18"/>
        <v>1159</v>
      </c>
      <c r="C1165" s="227" t="s">
        <v>15</v>
      </c>
      <c r="D1165" s="96" t="s">
        <v>630</v>
      </c>
      <c r="E1165" s="96" t="s">
        <v>631</v>
      </c>
      <c r="F1165" s="275" t="s">
        <v>632</v>
      </c>
      <c r="G1165" s="255">
        <v>14269500</v>
      </c>
      <c r="H1165" s="255">
        <v>0</v>
      </c>
      <c r="I1165" s="255">
        <f>G1165+H1165</f>
        <v>14269500</v>
      </c>
      <c r="J1165" s="234" t="s">
        <v>20</v>
      </c>
      <c r="K1165" s="253">
        <v>44408</v>
      </c>
      <c r="L1165" s="96" t="s">
        <v>12</v>
      </c>
      <c r="M1165" s="270" t="s">
        <v>633</v>
      </c>
      <c r="N1165" s="96" t="s">
        <v>11</v>
      </c>
      <c r="O1165" s="227" t="s">
        <v>2700</v>
      </c>
      <c r="P1165" s="171"/>
      <c r="Q1165" s="171"/>
      <c r="R1165" s="171"/>
      <c r="S1165" s="171"/>
      <c r="T1165" s="171"/>
      <c r="U1165" s="171"/>
      <c r="V1165" s="171"/>
      <c r="W1165" s="171"/>
      <c r="X1165" s="171"/>
    </row>
    <row r="1166" spans="2:24" ht="79.2" x14ac:dyDescent="0.3">
      <c r="B1166" s="96">
        <f t="shared" si="18"/>
        <v>1160</v>
      </c>
      <c r="C1166" s="227" t="s">
        <v>15</v>
      </c>
      <c r="D1166" s="96" t="s">
        <v>634</v>
      </c>
      <c r="E1166" s="96" t="s">
        <v>635</v>
      </c>
      <c r="F1166" s="275" t="s">
        <v>636</v>
      </c>
      <c r="G1166" s="255">
        <v>17160000</v>
      </c>
      <c r="H1166" s="255">
        <v>14300000</v>
      </c>
      <c r="I1166" s="255">
        <f>G1166+H1166</f>
        <v>31460000</v>
      </c>
      <c r="J1166" s="234" t="s">
        <v>20</v>
      </c>
      <c r="K1166" s="253">
        <v>44561</v>
      </c>
      <c r="L1166" s="96" t="s">
        <v>12</v>
      </c>
      <c r="M1166" s="270" t="s">
        <v>637</v>
      </c>
      <c r="N1166" s="96" t="s">
        <v>11</v>
      </c>
      <c r="O1166" s="227" t="s">
        <v>2700</v>
      </c>
      <c r="P1166" s="171"/>
      <c r="Q1166" s="171"/>
      <c r="R1166" s="171"/>
      <c r="S1166" s="171"/>
      <c r="T1166" s="171"/>
      <c r="U1166" s="171"/>
      <c r="V1166" s="171"/>
      <c r="W1166" s="171"/>
      <c r="X1166" s="171"/>
    </row>
    <row r="1167" spans="2:24" ht="52.8" x14ac:dyDescent="0.3">
      <c r="B1167" s="96">
        <f t="shared" si="18"/>
        <v>1161</v>
      </c>
      <c r="C1167" s="227" t="s">
        <v>15</v>
      </c>
      <c r="D1167" s="96" t="s">
        <v>638</v>
      </c>
      <c r="E1167" s="96" t="s">
        <v>639</v>
      </c>
      <c r="F1167" s="275" t="s">
        <v>640</v>
      </c>
      <c r="G1167" s="255">
        <v>16086000</v>
      </c>
      <c r="H1167" s="255">
        <v>12064500</v>
      </c>
      <c r="I1167" s="255">
        <f>G1167+H1167</f>
        <v>28150500</v>
      </c>
      <c r="J1167" s="234" t="s">
        <v>20</v>
      </c>
      <c r="K1167" s="253">
        <v>44545</v>
      </c>
      <c r="L1167" s="96" t="s">
        <v>12</v>
      </c>
      <c r="M1167" s="270" t="s">
        <v>641</v>
      </c>
      <c r="N1167" s="96" t="s">
        <v>11</v>
      </c>
      <c r="O1167" s="227" t="s">
        <v>2700</v>
      </c>
      <c r="P1167" s="171"/>
      <c r="Q1167" s="171"/>
      <c r="R1167" s="171"/>
      <c r="S1167" s="171"/>
      <c r="T1167" s="171"/>
      <c r="U1167" s="171"/>
      <c r="V1167" s="171"/>
      <c r="W1167" s="171"/>
      <c r="X1167" s="171"/>
    </row>
    <row r="1168" spans="2:24" ht="39.6" x14ac:dyDescent="0.3">
      <c r="B1168" s="96">
        <f t="shared" si="18"/>
        <v>1162</v>
      </c>
      <c r="C1168" s="227" t="s">
        <v>15</v>
      </c>
      <c r="D1168" s="96" t="s">
        <v>642</v>
      </c>
      <c r="E1168" s="96" t="s">
        <v>643</v>
      </c>
      <c r="F1168" s="275" t="s">
        <v>587</v>
      </c>
      <c r="G1168" s="255">
        <v>19026000</v>
      </c>
      <c r="H1168" s="255">
        <v>14269500</v>
      </c>
      <c r="I1168" s="255">
        <f>G1168+H1168</f>
        <v>33295500</v>
      </c>
      <c r="J1168" s="234" t="s">
        <v>20</v>
      </c>
      <c r="K1168" s="253">
        <v>44545</v>
      </c>
      <c r="L1168" s="96" t="s">
        <v>12</v>
      </c>
      <c r="M1168" s="270" t="s">
        <v>644</v>
      </c>
      <c r="N1168" s="96" t="s">
        <v>11</v>
      </c>
      <c r="O1168" s="227" t="s">
        <v>2700</v>
      </c>
      <c r="P1168" s="171"/>
      <c r="Q1168" s="171"/>
      <c r="R1168" s="171"/>
      <c r="S1168" s="171"/>
      <c r="T1168" s="171"/>
      <c r="U1168" s="171"/>
      <c r="V1168" s="171"/>
      <c r="W1168" s="171"/>
      <c r="X1168" s="171"/>
    </row>
    <row r="1169" spans="2:24" ht="66" x14ac:dyDescent="0.3">
      <c r="B1169" s="96">
        <f t="shared" si="18"/>
        <v>1163</v>
      </c>
      <c r="C1169" s="227" t="s">
        <v>15</v>
      </c>
      <c r="D1169" s="96" t="s">
        <v>645</v>
      </c>
      <c r="E1169" s="96" t="s">
        <v>646</v>
      </c>
      <c r="F1169" s="275" t="s">
        <v>647</v>
      </c>
      <c r="G1169" s="255">
        <v>22332000</v>
      </c>
      <c r="H1169" s="255">
        <v>0</v>
      </c>
      <c r="I1169" s="255">
        <f>G1169+H1169</f>
        <v>22332000</v>
      </c>
      <c r="J1169" s="234" t="s">
        <v>20</v>
      </c>
      <c r="K1169" s="253">
        <v>44408</v>
      </c>
      <c r="L1169" s="96" t="s">
        <v>12</v>
      </c>
      <c r="M1169" s="270" t="s">
        <v>648</v>
      </c>
      <c r="N1169" s="96" t="s">
        <v>11</v>
      </c>
      <c r="O1169" s="227" t="s">
        <v>2700</v>
      </c>
      <c r="P1169" s="171"/>
      <c r="Q1169" s="171"/>
      <c r="R1169" s="171"/>
      <c r="S1169" s="171"/>
      <c r="T1169" s="171"/>
      <c r="U1169" s="171"/>
      <c r="V1169" s="171"/>
      <c r="W1169" s="171"/>
      <c r="X1169" s="171"/>
    </row>
    <row r="1170" spans="2:24" ht="39.6" x14ac:dyDescent="0.3">
      <c r="B1170" s="96">
        <f t="shared" si="18"/>
        <v>1164</v>
      </c>
      <c r="C1170" s="227" t="s">
        <v>15</v>
      </c>
      <c r="D1170" s="96" t="s">
        <v>649</v>
      </c>
      <c r="E1170" s="96" t="s">
        <v>650</v>
      </c>
      <c r="F1170" s="275" t="s">
        <v>587</v>
      </c>
      <c r="G1170" s="255">
        <v>22326000</v>
      </c>
      <c r="H1170" s="255">
        <v>0</v>
      </c>
      <c r="I1170" s="255">
        <f>G1170+H1170</f>
        <v>22326000</v>
      </c>
      <c r="J1170" s="234" t="s">
        <v>20</v>
      </c>
      <c r="K1170" s="253">
        <v>44408</v>
      </c>
      <c r="L1170" s="96" t="s">
        <v>12</v>
      </c>
      <c r="M1170" s="270" t="s">
        <v>651</v>
      </c>
      <c r="N1170" s="96" t="s">
        <v>11</v>
      </c>
      <c r="O1170" s="227" t="s">
        <v>2700</v>
      </c>
      <c r="P1170" s="171"/>
      <c r="Q1170" s="171"/>
      <c r="R1170" s="171"/>
      <c r="S1170" s="171"/>
      <c r="T1170" s="171"/>
      <c r="U1170" s="171"/>
      <c r="V1170" s="171"/>
      <c r="W1170" s="171"/>
      <c r="X1170" s="171"/>
    </row>
    <row r="1171" spans="2:24" ht="52.8" x14ac:dyDescent="0.3">
      <c r="B1171" s="96">
        <f t="shared" si="18"/>
        <v>1165</v>
      </c>
      <c r="C1171" s="227" t="s">
        <v>15</v>
      </c>
      <c r="D1171" s="96" t="s">
        <v>652</v>
      </c>
      <c r="E1171" s="96" t="s">
        <v>653</v>
      </c>
      <c r="F1171" s="275" t="s">
        <v>583</v>
      </c>
      <c r="G1171" s="255">
        <v>12654000</v>
      </c>
      <c r="H1171" s="255">
        <v>10545000</v>
      </c>
      <c r="I1171" s="255">
        <f>G1171+H1171</f>
        <v>23199000</v>
      </c>
      <c r="J1171" s="234" t="s">
        <v>20</v>
      </c>
      <c r="K1171" s="253">
        <v>44561</v>
      </c>
      <c r="L1171" s="96" t="s">
        <v>12</v>
      </c>
      <c r="M1171" s="270" t="s">
        <v>654</v>
      </c>
      <c r="N1171" s="96" t="s">
        <v>11</v>
      </c>
      <c r="O1171" s="227" t="s">
        <v>2700</v>
      </c>
      <c r="P1171" s="171"/>
      <c r="Q1171" s="171"/>
      <c r="R1171" s="171"/>
      <c r="S1171" s="171"/>
      <c r="T1171" s="171"/>
      <c r="U1171" s="171"/>
      <c r="V1171" s="171"/>
      <c r="W1171" s="171"/>
      <c r="X1171" s="171"/>
    </row>
    <row r="1172" spans="2:24" ht="39.6" x14ac:dyDescent="0.3">
      <c r="B1172" s="96">
        <f t="shared" si="18"/>
        <v>1166</v>
      </c>
      <c r="C1172" s="227" t="s">
        <v>15</v>
      </c>
      <c r="D1172" s="96" t="s">
        <v>655</v>
      </c>
      <c r="E1172" s="96" t="s">
        <v>656</v>
      </c>
      <c r="F1172" s="275" t="s">
        <v>587</v>
      </c>
      <c r="G1172" s="255">
        <v>25608000</v>
      </c>
      <c r="H1172" s="255">
        <v>0</v>
      </c>
      <c r="I1172" s="255">
        <f>G1172+H1172</f>
        <v>25608000</v>
      </c>
      <c r="J1172" s="234" t="s">
        <v>20</v>
      </c>
      <c r="K1172" s="253">
        <v>44408</v>
      </c>
      <c r="L1172" s="96" t="s">
        <v>12</v>
      </c>
      <c r="M1172" s="270" t="s">
        <v>657</v>
      </c>
      <c r="N1172" s="96" t="s">
        <v>11</v>
      </c>
      <c r="O1172" s="227" t="s">
        <v>2700</v>
      </c>
      <c r="P1172" s="171"/>
      <c r="Q1172" s="171"/>
      <c r="R1172" s="171"/>
      <c r="S1172" s="171"/>
      <c r="T1172" s="171"/>
      <c r="U1172" s="171"/>
      <c r="V1172" s="171"/>
      <c r="W1172" s="171"/>
      <c r="X1172" s="171"/>
    </row>
    <row r="1173" spans="2:24" ht="79.2" x14ac:dyDescent="0.3">
      <c r="B1173" s="96">
        <f t="shared" si="18"/>
        <v>1167</v>
      </c>
      <c r="C1173" s="227" t="s">
        <v>15</v>
      </c>
      <c r="D1173" s="96" t="s">
        <v>658</v>
      </c>
      <c r="E1173" s="96" t="s">
        <v>659</v>
      </c>
      <c r="F1173" s="275" t="s">
        <v>636</v>
      </c>
      <c r="G1173" s="255">
        <v>12654000</v>
      </c>
      <c r="H1173" s="255">
        <v>8436000</v>
      </c>
      <c r="I1173" s="255">
        <f>G1173+H1173</f>
        <v>21090000</v>
      </c>
      <c r="J1173" s="234" t="s">
        <v>20</v>
      </c>
      <c r="K1173" s="253">
        <v>44490</v>
      </c>
      <c r="L1173" s="96" t="s">
        <v>12</v>
      </c>
      <c r="M1173" s="270" t="s">
        <v>660</v>
      </c>
      <c r="N1173" s="96" t="s">
        <v>11</v>
      </c>
      <c r="O1173" s="227" t="s">
        <v>2700</v>
      </c>
      <c r="P1173" s="171"/>
      <c r="Q1173" s="171"/>
      <c r="R1173" s="171"/>
      <c r="S1173" s="171"/>
      <c r="T1173" s="171"/>
      <c r="U1173" s="171"/>
      <c r="V1173" s="171"/>
      <c r="W1173" s="171"/>
      <c r="X1173" s="171"/>
    </row>
    <row r="1174" spans="2:24" ht="39.6" x14ac:dyDescent="0.3">
      <c r="B1174" s="96">
        <f t="shared" si="18"/>
        <v>1168</v>
      </c>
      <c r="C1174" s="227" t="s">
        <v>15</v>
      </c>
      <c r="D1174" s="96" t="s">
        <v>661</v>
      </c>
      <c r="E1174" s="96" t="s">
        <v>662</v>
      </c>
      <c r="F1174" s="275" t="s">
        <v>663</v>
      </c>
      <c r="G1174" s="255">
        <v>19026000</v>
      </c>
      <c r="H1174" s="255">
        <v>15855000</v>
      </c>
      <c r="I1174" s="255">
        <f>G1174+H1174</f>
        <v>34881000</v>
      </c>
      <c r="J1174" s="234" t="s">
        <v>20</v>
      </c>
      <c r="K1174" s="253">
        <v>44561</v>
      </c>
      <c r="L1174" s="96" t="s">
        <v>12</v>
      </c>
      <c r="M1174" s="270" t="s">
        <v>664</v>
      </c>
      <c r="N1174" s="96" t="s">
        <v>11</v>
      </c>
      <c r="O1174" s="227" t="s">
        <v>2700</v>
      </c>
      <c r="P1174" s="171"/>
      <c r="Q1174" s="171"/>
      <c r="R1174" s="171"/>
      <c r="S1174" s="171"/>
      <c r="T1174" s="171"/>
      <c r="U1174" s="171"/>
      <c r="V1174" s="171"/>
      <c r="W1174" s="171"/>
      <c r="X1174" s="171"/>
    </row>
    <row r="1175" spans="2:24" ht="79.2" x14ac:dyDescent="0.3">
      <c r="B1175" s="96">
        <f t="shared" si="18"/>
        <v>1169</v>
      </c>
      <c r="C1175" s="227" t="s">
        <v>15</v>
      </c>
      <c r="D1175" s="96" t="s">
        <v>665</v>
      </c>
      <c r="E1175" s="96" t="s">
        <v>666</v>
      </c>
      <c r="F1175" s="275" t="s">
        <v>636</v>
      </c>
      <c r="G1175" s="255">
        <v>12654000</v>
      </c>
      <c r="H1175" s="255">
        <v>10545000</v>
      </c>
      <c r="I1175" s="255">
        <f>G1175+H1175</f>
        <v>23199000</v>
      </c>
      <c r="J1175" s="234" t="s">
        <v>20</v>
      </c>
      <c r="K1175" s="253">
        <v>44561</v>
      </c>
      <c r="L1175" s="96" t="s">
        <v>12</v>
      </c>
      <c r="M1175" s="270" t="s">
        <v>667</v>
      </c>
      <c r="N1175" s="96" t="s">
        <v>11</v>
      </c>
      <c r="O1175" s="227" t="s">
        <v>2700</v>
      </c>
      <c r="P1175" s="171"/>
      <c r="Q1175" s="171"/>
      <c r="R1175" s="171"/>
      <c r="S1175" s="171"/>
      <c r="T1175" s="171"/>
      <c r="U1175" s="171"/>
      <c r="V1175" s="171"/>
      <c r="W1175" s="171"/>
      <c r="X1175" s="171"/>
    </row>
    <row r="1176" spans="2:24" ht="52.8" x14ac:dyDescent="0.3">
      <c r="B1176" s="96">
        <f t="shared" si="18"/>
        <v>1170</v>
      </c>
      <c r="C1176" s="227" t="s">
        <v>15</v>
      </c>
      <c r="D1176" s="96" t="s">
        <v>668</v>
      </c>
      <c r="E1176" s="96" t="s">
        <v>669</v>
      </c>
      <c r="F1176" s="275" t="s">
        <v>583</v>
      </c>
      <c r="G1176" s="255">
        <v>18264000</v>
      </c>
      <c r="H1176" s="255">
        <v>15220000</v>
      </c>
      <c r="I1176" s="255">
        <f>G1176+H1176</f>
        <v>33484000</v>
      </c>
      <c r="J1176" s="234" t="s">
        <v>20</v>
      </c>
      <c r="K1176" s="253">
        <v>44561</v>
      </c>
      <c r="L1176" s="96" t="s">
        <v>12</v>
      </c>
      <c r="M1176" s="270" t="s">
        <v>670</v>
      </c>
      <c r="N1176" s="96" t="s">
        <v>11</v>
      </c>
      <c r="O1176" s="227" t="s">
        <v>2700</v>
      </c>
      <c r="P1176" s="171"/>
      <c r="Q1176" s="171"/>
      <c r="R1176" s="171"/>
      <c r="S1176" s="171"/>
      <c r="T1176" s="171"/>
      <c r="U1176" s="171"/>
      <c r="V1176" s="171"/>
      <c r="W1176" s="171"/>
      <c r="X1176" s="171"/>
    </row>
    <row r="1177" spans="2:24" ht="79.2" x14ac:dyDescent="0.3">
      <c r="B1177" s="96">
        <f t="shared" si="18"/>
        <v>1171</v>
      </c>
      <c r="C1177" s="227" t="s">
        <v>15</v>
      </c>
      <c r="D1177" s="96" t="s">
        <v>671</v>
      </c>
      <c r="E1177" s="96" t="s">
        <v>672</v>
      </c>
      <c r="F1177" s="275" t="s">
        <v>673</v>
      </c>
      <c r="G1177" s="255">
        <v>9616032</v>
      </c>
      <c r="H1177" s="255">
        <v>0</v>
      </c>
      <c r="I1177" s="255">
        <f>G1177+H1177</f>
        <v>9616032</v>
      </c>
      <c r="J1177" s="234" t="s">
        <v>20</v>
      </c>
      <c r="K1177" s="253">
        <v>44408</v>
      </c>
      <c r="L1177" s="96" t="s">
        <v>12</v>
      </c>
      <c r="M1177" s="270" t="s">
        <v>674</v>
      </c>
      <c r="N1177" s="96" t="s">
        <v>11</v>
      </c>
      <c r="O1177" s="227" t="s">
        <v>2700</v>
      </c>
      <c r="P1177" s="171"/>
      <c r="Q1177" s="171"/>
      <c r="R1177" s="171"/>
      <c r="S1177" s="171"/>
      <c r="T1177" s="171"/>
      <c r="U1177" s="171"/>
      <c r="V1177" s="171"/>
      <c r="W1177" s="171"/>
      <c r="X1177" s="171"/>
    </row>
    <row r="1178" spans="2:24" ht="39.6" x14ac:dyDescent="0.3">
      <c r="B1178" s="96">
        <f t="shared" si="18"/>
        <v>1172</v>
      </c>
      <c r="C1178" s="227" t="s">
        <v>15</v>
      </c>
      <c r="D1178" s="96" t="s">
        <v>675</v>
      </c>
      <c r="E1178" s="96" t="s">
        <v>676</v>
      </c>
      <c r="F1178" s="275" t="s">
        <v>515</v>
      </c>
      <c r="G1178" s="255">
        <v>19026000</v>
      </c>
      <c r="H1178" s="255">
        <v>0</v>
      </c>
      <c r="I1178" s="255">
        <f>G1178+H1178</f>
        <v>19026000</v>
      </c>
      <c r="J1178" s="234" t="s">
        <v>20</v>
      </c>
      <c r="K1178" s="253">
        <v>44408</v>
      </c>
      <c r="L1178" s="96" t="s">
        <v>12</v>
      </c>
      <c r="M1178" s="270" t="s">
        <v>677</v>
      </c>
      <c r="N1178" s="96" t="s">
        <v>11</v>
      </c>
      <c r="O1178" s="227" t="s">
        <v>2700</v>
      </c>
      <c r="P1178" s="171"/>
      <c r="Q1178" s="171"/>
      <c r="R1178" s="171"/>
      <c r="S1178" s="171"/>
      <c r="T1178" s="171"/>
      <c r="U1178" s="171"/>
      <c r="V1178" s="171"/>
      <c r="W1178" s="171"/>
      <c r="X1178" s="171"/>
    </row>
    <row r="1179" spans="2:24" ht="52.8" x14ac:dyDescent="0.3">
      <c r="B1179" s="96">
        <f t="shared" si="18"/>
        <v>1173</v>
      </c>
      <c r="C1179" s="227" t="s">
        <v>15</v>
      </c>
      <c r="D1179" s="96" t="s">
        <v>678</v>
      </c>
      <c r="E1179" s="96" t="s">
        <v>679</v>
      </c>
      <c r="F1179" s="275" t="s">
        <v>532</v>
      </c>
      <c r="G1179" s="255">
        <v>20100000</v>
      </c>
      <c r="H1179" s="255">
        <v>0</v>
      </c>
      <c r="I1179" s="255">
        <f>G1179+H1179</f>
        <v>20100000</v>
      </c>
      <c r="J1179" s="234" t="s">
        <v>20</v>
      </c>
      <c r="K1179" s="253">
        <v>44408</v>
      </c>
      <c r="L1179" s="96" t="s">
        <v>12</v>
      </c>
      <c r="M1179" s="270" t="s">
        <v>680</v>
      </c>
      <c r="N1179" s="96" t="s">
        <v>11</v>
      </c>
      <c r="O1179" s="227" t="s">
        <v>2700</v>
      </c>
      <c r="P1179" s="171"/>
      <c r="Q1179" s="171"/>
      <c r="R1179" s="171"/>
      <c r="S1179" s="171"/>
      <c r="T1179" s="171"/>
      <c r="U1179" s="171"/>
      <c r="V1179" s="171"/>
      <c r="W1179" s="171"/>
      <c r="X1179" s="171"/>
    </row>
    <row r="1180" spans="2:24" ht="39.6" x14ac:dyDescent="0.3">
      <c r="B1180" s="96">
        <f t="shared" si="18"/>
        <v>1174</v>
      </c>
      <c r="C1180" s="227" t="s">
        <v>15</v>
      </c>
      <c r="D1180" s="96" t="s">
        <v>681</v>
      </c>
      <c r="E1180" s="96" t="s">
        <v>682</v>
      </c>
      <c r="F1180" s="275" t="s">
        <v>575</v>
      </c>
      <c r="G1180" s="255">
        <v>12246000</v>
      </c>
      <c r="H1180" s="255">
        <v>10205000</v>
      </c>
      <c r="I1180" s="255">
        <f>G1180+H1180</f>
        <v>22451000</v>
      </c>
      <c r="J1180" s="234" t="s">
        <v>20</v>
      </c>
      <c r="K1180" s="253">
        <v>44561</v>
      </c>
      <c r="L1180" s="96" t="s">
        <v>12</v>
      </c>
      <c r="M1180" s="270" t="s">
        <v>683</v>
      </c>
      <c r="N1180" s="96" t="s">
        <v>11</v>
      </c>
      <c r="O1180" s="227" t="s">
        <v>2700</v>
      </c>
      <c r="P1180" s="171"/>
      <c r="Q1180" s="171"/>
      <c r="R1180" s="171"/>
      <c r="S1180" s="171"/>
      <c r="T1180" s="171"/>
      <c r="U1180" s="171"/>
      <c r="V1180" s="171"/>
      <c r="W1180" s="171"/>
      <c r="X1180" s="171"/>
    </row>
    <row r="1181" spans="2:24" ht="79.2" x14ac:dyDescent="0.3">
      <c r="B1181" s="96">
        <f t="shared" si="18"/>
        <v>1175</v>
      </c>
      <c r="C1181" s="227" t="s">
        <v>15</v>
      </c>
      <c r="D1181" s="96" t="s">
        <v>684</v>
      </c>
      <c r="E1181" s="96" t="s">
        <v>685</v>
      </c>
      <c r="F1181" s="275" t="s">
        <v>616</v>
      </c>
      <c r="G1181" s="255">
        <v>22152000</v>
      </c>
      <c r="H1181" s="255">
        <v>0</v>
      </c>
      <c r="I1181" s="255">
        <f>G1181+H1181</f>
        <v>22152000</v>
      </c>
      <c r="J1181" s="234" t="s">
        <v>20</v>
      </c>
      <c r="K1181" s="253">
        <v>44408</v>
      </c>
      <c r="L1181" s="96" t="s">
        <v>12</v>
      </c>
      <c r="M1181" s="270" t="s">
        <v>686</v>
      </c>
      <c r="N1181" s="96" t="s">
        <v>11</v>
      </c>
      <c r="O1181" s="227" t="s">
        <v>2700</v>
      </c>
      <c r="P1181" s="171"/>
      <c r="Q1181" s="171"/>
      <c r="R1181" s="171"/>
      <c r="S1181" s="171"/>
      <c r="T1181" s="171"/>
      <c r="U1181" s="171"/>
      <c r="V1181" s="171"/>
      <c r="W1181" s="171"/>
      <c r="X1181" s="171"/>
    </row>
    <row r="1182" spans="2:24" ht="39.6" x14ac:dyDescent="0.3">
      <c r="B1182" s="96">
        <f t="shared" si="18"/>
        <v>1176</v>
      </c>
      <c r="C1182" s="227" t="s">
        <v>15</v>
      </c>
      <c r="D1182" s="96" t="s">
        <v>687</v>
      </c>
      <c r="E1182" s="96" t="s">
        <v>688</v>
      </c>
      <c r="F1182" s="275" t="s">
        <v>587</v>
      </c>
      <c r="G1182" s="255">
        <v>24185000</v>
      </c>
      <c r="H1182" s="255">
        <v>0</v>
      </c>
      <c r="I1182" s="255">
        <f>G1182+H1182</f>
        <v>24185000</v>
      </c>
      <c r="J1182" s="234" t="s">
        <v>20</v>
      </c>
      <c r="K1182" s="253">
        <v>44408</v>
      </c>
      <c r="L1182" s="96" t="s">
        <v>12</v>
      </c>
      <c r="M1182" s="270" t="s">
        <v>689</v>
      </c>
      <c r="N1182" s="96" t="s">
        <v>11</v>
      </c>
      <c r="O1182" s="227" t="s">
        <v>2700</v>
      </c>
      <c r="P1182" s="171"/>
      <c r="Q1182" s="171"/>
      <c r="R1182" s="171"/>
      <c r="S1182" s="171"/>
      <c r="T1182" s="171"/>
      <c r="U1182" s="171"/>
      <c r="V1182" s="171"/>
      <c r="W1182" s="171"/>
      <c r="X1182" s="171"/>
    </row>
    <row r="1183" spans="2:24" ht="52.8" x14ac:dyDescent="0.3">
      <c r="B1183" s="96">
        <f t="shared" si="18"/>
        <v>1177</v>
      </c>
      <c r="C1183" s="227" t="s">
        <v>15</v>
      </c>
      <c r="D1183" s="96" t="s">
        <v>690</v>
      </c>
      <c r="E1183" s="96" t="s">
        <v>691</v>
      </c>
      <c r="F1183" s="275" t="s">
        <v>692</v>
      </c>
      <c r="G1183" s="255">
        <v>28340000</v>
      </c>
      <c r="H1183" s="255">
        <v>0</v>
      </c>
      <c r="I1183" s="255">
        <f>G1183+H1183</f>
        <v>28340000</v>
      </c>
      <c r="J1183" s="234" t="s">
        <v>20</v>
      </c>
      <c r="K1183" s="253">
        <v>44408</v>
      </c>
      <c r="L1183" s="96" t="s">
        <v>12</v>
      </c>
      <c r="M1183" s="270" t="s">
        <v>693</v>
      </c>
      <c r="N1183" s="96" t="s">
        <v>11</v>
      </c>
      <c r="O1183" s="227" t="s">
        <v>2700</v>
      </c>
      <c r="P1183" s="171"/>
      <c r="Q1183" s="171"/>
      <c r="R1183" s="171"/>
      <c r="S1183" s="171"/>
      <c r="T1183" s="171"/>
      <c r="U1183" s="171"/>
      <c r="V1183" s="171"/>
      <c r="W1183" s="171"/>
      <c r="X1183" s="171"/>
    </row>
    <row r="1184" spans="2:24" ht="79.2" x14ac:dyDescent="0.3">
      <c r="B1184" s="96">
        <f t="shared" si="18"/>
        <v>1178</v>
      </c>
      <c r="C1184" s="227" t="s">
        <v>15</v>
      </c>
      <c r="D1184" s="96" t="s">
        <v>694</v>
      </c>
      <c r="E1184" s="96" t="s">
        <v>695</v>
      </c>
      <c r="F1184" s="275" t="s">
        <v>696</v>
      </c>
      <c r="G1184" s="255">
        <v>28340000</v>
      </c>
      <c r="H1184" s="255">
        <v>25000000</v>
      </c>
      <c r="I1184" s="255">
        <f>G1184+H1184</f>
        <v>53340000</v>
      </c>
      <c r="J1184" s="234" t="s">
        <v>20</v>
      </c>
      <c r="K1184" s="253">
        <v>44561</v>
      </c>
      <c r="L1184" s="96" t="s">
        <v>12</v>
      </c>
      <c r="M1184" s="270" t="s">
        <v>697</v>
      </c>
      <c r="N1184" s="96" t="s">
        <v>11</v>
      </c>
      <c r="O1184" s="227" t="s">
        <v>2700</v>
      </c>
      <c r="P1184" s="171"/>
      <c r="Q1184" s="171"/>
      <c r="R1184" s="171"/>
      <c r="S1184" s="171"/>
      <c r="T1184" s="171"/>
      <c r="U1184" s="171"/>
      <c r="V1184" s="171"/>
      <c r="W1184" s="171"/>
      <c r="X1184" s="171"/>
    </row>
    <row r="1185" spans="2:24" ht="26.4" x14ac:dyDescent="0.3">
      <c r="B1185" s="96">
        <f t="shared" si="18"/>
        <v>1179</v>
      </c>
      <c r="C1185" s="227" t="s">
        <v>15</v>
      </c>
      <c r="D1185" s="96" t="s">
        <v>698</v>
      </c>
      <c r="E1185" s="96" t="s">
        <v>699</v>
      </c>
      <c r="F1185" s="275" t="s">
        <v>700</v>
      </c>
      <c r="G1185" s="255">
        <v>11900000</v>
      </c>
      <c r="H1185" s="255">
        <v>10500000</v>
      </c>
      <c r="I1185" s="255">
        <f>G1185+H1185</f>
        <v>22400000</v>
      </c>
      <c r="J1185" s="234" t="s">
        <v>20</v>
      </c>
      <c r="K1185" s="253">
        <v>44561</v>
      </c>
      <c r="L1185" s="96" t="s">
        <v>12</v>
      </c>
      <c r="M1185" s="270" t="s">
        <v>701</v>
      </c>
      <c r="N1185" s="96" t="s">
        <v>11</v>
      </c>
      <c r="O1185" s="227" t="s">
        <v>2700</v>
      </c>
      <c r="P1185" s="171"/>
      <c r="Q1185" s="171"/>
      <c r="R1185" s="171"/>
      <c r="S1185" s="171"/>
      <c r="T1185" s="171"/>
      <c r="U1185" s="171"/>
      <c r="V1185" s="171"/>
      <c r="W1185" s="171"/>
      <c r="X1185" s="171"/>
    </row>
    <row r="1186" spans="2:24" ht="52.8" x14ac:dyDescent="0.3">
      <c r="B1186" s="96">
        <f t="shared" si="18"/>
        <v>1180</v>
      </c>
      <c r="C1186" s="227" t="s">
        <v>15</v>
      </c>
      <c r="D1186" s="96" t="s">
        <v>702</v>
      </c>
      <c r="E1186" s="96" t="s">
        <v>703</v>
      </c>
      <c r="F1186" s="275" t="s">
        <v>704</v>
      </c>
      <c r="G1186" s="255">
        <v>16800000</v>
      </c>
      <c r="H1186" s="255">
        <v>8400000</v>
      </c>
      <c r="I1186" s="255">
        <f>G1186+H1186</f>
        <v>25200000</v>
      </c>
      <c r="J1186" s="234" t="s">
        <v>20</v>
      </c>
      <c r="K1186" s="253">
        <v>44545</v>
      </c>
      <c r="L1186" s="96" t="s">
        <v>12</v>
      </c>
      <c r="M1186" s="270" t="s">
        <v>705</v>
      </c>
      <c r="N1186" s="96" t="s">
        <v>11</v>
      </c>
      <c r="O1186" s="227" t="s">
        <v>2700</v>
      </c>
      <c r="P1186" s="171"/>
      <c r="Q1186" s="171"/>
      <c r="R1186" s="171"/>
      <c r="S1186" s="171"/>
      <c r="T1186" s="171"/>
      <c r="U1186" s="171"/>
      <c r="V1186" s="171"/>
      <c r="W1186" s="171"/>
      <c r="X1186" s="171"/>
    </row>
    <row r="1187" spans="2:24" ht="39.6" x14ac:dyDescent="0.3">
      <c r="B1187" s="96">
        <f t="shared" si="18"/>
        <v>1181</v>
      </c>
      <c r="C1187" s="227" t="s">
        <v>15</v>
      </c>
      <c r="D1187" s="96" t="s">
        <v>706</v>
      </c>
      <c r="E1187" s="96" t="s">
        <v>707</v>
      </c>
      <c r="F1187" s="275" t="s">
        <v>539</v>
      </c>
      <c r="G1187" s="255">
        <v>15175000</v>
      </c>
      <c r="H1187" s="255">
        <v>13405000</v>
      </c>
      <c r="I1187" s="255">
        <f>G1187+H1187</f>
        <v>28580000</v>
      </c>
      <c r="J1187" s="234" t="s">
        <v>20</v>
      </c>
      <c r="K1187" s="253">
        <v>44561</v>
      </c>
      <c r="L1187" s="96" t="s">
        <v>12</v>
      </c>
      <c r="M1187" s="270" t="s">
        <v>708</v>
      </c>
      <c r="N1187" s="96" t="s">
        <v>11</v>
      </c>
      <c r="O1187" s="227" t="s">
        <v>2700</v>
      </c>
      <c r="P1187" s="171"/>
      <c r="Q1187" s="171"/>
      <c r="R1187" s="171"/>
      <c r="S1187" s="171"/>
      <c r="T1187" s="171"/>
      <c r="U1187" s="171"/>
      <c r="V1187" s="171"/>
      <c r="W1187" s="171"/>
      <c r="X1187" s="171"/>
    </row>
    <row r="1188" spans="2:24" ht="105.6" x14ac:dyDescent="0.3">
      <c r="B1188" s="96">
        <f t="shared" si="18"/>
        <v>1182</v>
      </c>
      <c r="C1188" s="227" t="s">
        <v>15</v>
      </c>
      <c r="D1188" s="96" t="s">
        <v>709</v>
      </c>
      <c r="E1188" s="96" t="s">
        <v>710</v>
      </c>
      <c r="F1188" s="275" t="s">
        <v>711</v>
      </c>
      <c r="G1188" s="255">
        <v>19691000</v>
      </c>
      <c r="H1188" s="255">
        <v>0</v>
      </c>
      <c r="I1188" s="255">
        <f>G1188+H1188</f>
        <v>19691000</v>
      </c>
      <c r="J1188" s="234" t="s">
        <v>20</v>
      </c>
      <c r="K1188" s="253">
        <v>44408</v>
      </c>
      <c r="L1188" s="96" t="s">
        <v>12</v>
      </c>
      <c r="M1188" s="270" t="s">
        <v>712</v>
      </c>
      <c r="N1188" s="96" t="s">
        <v>11</v>
      </c>
      <c r="O1188" s="227" t="s">
        <v>2700</v>
      </c>
      <c r="P1188" s="171"/>
      <c r="Q1188" s="171"/>
      <c r="R1188" s="171"/>
      <c r="S1188" s="171"/>
      <c r="T1188" s="171"/>
      <c r="U1188" s="171"/>
      <c r="V1188" s="171"/>
      <c r="W1188" s="171"/>
      <c r="X1188" s="171"/>
    </row>
    <row r="1189" spans="2:24" ht="39.6" x14ac:dyDescent="0.3">
      <c r="B1189" s="96">
        <f t="shared" si="18"/>
        <v>1183</v>
      </c>
      <c r="C1189" s="227" t="s">
        <v>15</v>
      </c>
      <c r="D1189" s="96" t="s">
        <v>5980</v>
      </c>
      <c r="E1189" s="96" t="s">
        <v>514</v>
      </c>
      <c r="F1189" s="275" t="s">
        <v>515</v>
      </c>
      <c r="G1189" s="255">
        <v>15855000</v>
      </c>
      <c r="H1189" s="255">
        <v>0</v>
      </c>
      <c r="I1189" s="255">
        <f>G1189+H1189</f>
        <v>15855000</v>
      </c>
      <c r="J1189" s="234" t="s">
        <v>20</v>
      </c>
      <c r="K1189" s="253">
        <v>44377</v>
      </c>
      <c r="L1189" s="96" t="s">
        <v>12</v>
      </c>
      <c r="M1189" s="270" t="s">
        <v>516</v>
      </c>
      <c r="N1189" s="96" t="s">
        <v>11</v>
      </c>
      <c r="O1189" s="227" t="s">
        <v>2700</v>
      </c>
      <c r="P1189" s="171"/>
      <c r="Q1189" s="171"/>
      <c r="R1189" s="171"/>
      <c r="S1189" s="171"/>
      <c r="T1189" s="171"/>
      <c r="U1189" s="171"/>
      <c r="V1189" s="171"/>
      <c r="W1189" s="171"/>
      <c r="X1189" s="171"/>
    </row>
    <row r="1190" spans="2:24" ht="52.8" x14ac:dyDescent="0.3">
      <c r="B1190" s="96">
        <f t="shared" si="18"/>
        <v>1184</v>
      </c>
      <c r="C1190" s="227" t="s">
        <v>15</v>
      </c>
      <c r="D1190" s="96" t="s">
        <v>5981</v>
      </c>
      <c r="E1190" s="96" t="s">
        <v>519</v>
      </c>
      <c r="F1190" s="275" t="s">
        <v>520</v>
      </c>
      <c r="G1190" s="255">
        <v>14269500</v>
      </c>
      <c r="H1190" s="255">
        <v>7927500</v>
      </c>
      <c r="I1190" s="255">
        <f>G1190+H1190</f>
        <v>22197000</v>
      </c>
      <c r="J1190" s="234" t="s">
        <v>20</v>
      </c>
      <c r="K1190" s="253">
        <v>44545</v>
      </c>
      <c r="L1190" s="96" t="s">
        <v>12</v>
      </c>
      <c r="M1190" s="270" t="s">
        <v>521</v>
      </c>
      <c r="N1190" s="96" t="s">
        <v>11</v>
      </c>
      <c r="O1190" s="227" t="s">
        <v>2700</v>
      </c>
      <c r="P1190" s="171"/>
      <c r="Q1190" s="171"/>
      <c r="R1190" s="171"/>
      <c r="S1190" s="171"/>
      <c r="T1190" s="171"/>
      <c r="U1190" s="171"/>
      <c r="V1190" s="171"/>
      <c r="W1190" s="171"/>
      <c r="X1190" s="171"/>
    </row>
    <row r="1191" spans="2:24" ht="26.4" x14ac:dyDescent="0.3">
      <c r="B1191" s="96">
        <f t="shared" si="18"/>
        <v>1185</v>
      </c>
      <c r="C1191" s="227" t="s">
        <v>15</v>
      </c>
      <c r="D1191" s="96" t="s">
        <v>713</v>
      </c>
      <c r="E1191" s="96" t="s">
        <v>714</v>
      </c>
      <c r="F1191" s="275" t="s">
        <v>715</v>
      </c>
      <c r="G1191" s="255">
        <v>14000000</v>
      </c>
      <c r="H1191" s="255">
        <v>0</v>
      </c>
      <c r="I1191" s="255">
        <f>G1191+H1191</f>
        <v>14000000</v>
      </c>
      <c r="J1191" s="234" t="s">
        <v>20</v>
      </c>
      <c r="K1191" s="253">
        <v>44408</v>
      </c>
      <c r="L1191" s="96" t="s">
        <v>12</v>
      </c>
      <c r="M1191" s="270" t="s">
        <v>716</v>
      </c>
      <c r="N1191" s="96" t="s">
        <v>11</v>
      </c>
      <c r="O1191" s="227" t="s">
        <v>2700</v>
      </c>
      <c r="P1191" s="171"/>
      <c r="Q1191" s="171"/>
      <c r="R1191" s="171"/>
      <c r="S1191" s="171"/>
      <c r="T1191" s="171"/>
      <c r="U1191" s="171"/>
      <c r="V1191" s="171"/>
      <c r="W1191" s="171"/>
      <c r="X1191" s="171"/>
    </row>
    <row r="1192" spans="2:24" ht="52.8" x14ac:dyDescent="0.3">
      <c r="B1192" s="96">
        <f t="shared" si="18"/>
        <v>1186</v>
      </c>
      <c r="C1192" s="227" t="s">
        <v>15</v>
      </c>
      <c r="D1192" s="96" t="s">
        <v>717</v>
      </c>
      <c r="E1192" s="96" t="s">
        <v>718</v>
      </c>
      <c r="F1192" s="275" t="s">
        <v>528</v>
      </c>
      <c r="G1192" s="255">
        <v>9618000</v>
      </c>
      <c r="H1192" s="255">
        <v>0</v>
      </c>
      <c r="I1192" s="255">
        <f>G1192+H1192</f>
        <v>9618000</v>
      </c>
      <c r="J1192" s="234" t="s">
        <v>20</v>
      </c>
      <c r="K1192" s="253">
        <v>44469</v>
      </c>
      <c r="L1192" s="96" t="s">
        <v>12</v>
      </c>
      <c r="M1192" s="270" t="s">
        <v>719</v>
      </c>
      <c r="N1192" s="96" t="s">
        <v>11</v>
      </c>
      <c r="O1192" s="227" t="s">
        <v>2700</v>
      </c>
      <c r="P1192" s="171"/>
      <c r="Q1192" s="171"/>
      <c r="R1192" s="171"/>
      <c r="S1192" s="171"/>
      <c r="T1192" s="171"/>
      <c r="U1192" s="171"/>
      <c r="V1192" s="171"/>
      <c r="W1192" s="171"/>
      <c r="X1192" s="171"/>
    </row>
    <row r="1193" spans="2:24" ht="39.6" x14ac:dyDescent="0.3">
      <c r="B1193" s="96">
        <f t="shared" si="18"/>
        <v>1187</v>
      </c>
      <c r="C1193" s="227" t="s">
        <v>15</v>
      </c>
      <c r="D1193" s="96" t="s">
        <v>720</v>
      </c>
      <c r="E1193" s="96" t="s">
        <v>721</v>
      </c>
      <c r="F1193" s="275" t="s">
        <v>722</v>
      </c>
      <c r="G1193" s="255">
        <v>17441000</v>
      </c>
      <c r="H1193" s="255">
        <v>7927500</v>
      </c>
      <c r="I1193" s="255">
        <f>G1193+H1193</f>
        <v>25368500</v>
      </c>
      <c r="J1193" s="234" t="s">
        <v>20</v>
      </c>
      <c r="K1193" s="253">
        <v>44545</v>
      </c>
      <c r="L1193" s="96" t="s">
        <v>12</v>
      </c>
      <c r="M1193" s="270" t="s">
        <v>723</v>
      </c>
      <c r="N1193" s="96" t="s">
        <v>11</v>
      </c>
      <c r="O1193" s="227" t="s">
        <v>2700</v>
      </c>
      <c r="P1193" s="171"/>
      <c r="Q1193" s="171"/>
      <c r="R1193" s="171"/>
      <c r="S1193" s="171"/>
      <c r="T1193" s="171"/>
      <c r="U1193" s="171"/>
      <c r="V1193" s="171"/>
      <c r="W1193" s="171"/>
      <c r="X1193" s="171"/>
    </row>
    <row r="1194" spans="2:24" ht="79.2" x14ac:dyDescent="0.3">
      <c r="B1194" s="96">
        <f t="shared" si="18"/>
        <v>1188</v>
      </c>
      <c r="C1194" s="227" t="s">
        <v>15</v>
      </c>
      <c r="D1194" s="96" t="s">
        <v>724</v>
      </c>
      <c r="E1194" s="96" t="s">
        <v>725</v>
      </c>
      <c r="F1194" s="275" t="s">
        <v>673</v>
      </c>
      <c r="G1194" s="255">
        <v>9618000</v>
      </c>
      <c r="H1194" s="255">
        <v>0</v>
      </c>
      <c r="I1194" s="255">
        <f>G1194+H1194</f>
        <v>9618000</v>
      </c>
      <c r="J1194" s="234" t="s">
        <v>20</v>
      </c>
      <c r="K1194" s="253">
        <v>44469</v>
      </c>
      <c r="L1194" s="96" t="s">
        <v>12</v>
      </c>
      <c r="M1194" s="270" t="s">
        <v>726</v>
      </c>
      <c r="N1194" s="96" t="s">
        <v>11</v>
      </c>
      <c r="O1194" s="227" t="s">
        <v>2700</v>
      </c>
      <c r="P1194" s="171"/>
      <c r="Q1194" s="171"/>
      <c r="R1194" s="171"/>
      <c r="S1194" s="171"/>
      <c r="T1194" s="171"/>
      <c r="U1194" s="171"/>
      <c r="V1194" s="171"/>
      <c r="W1194" s="171"/>
      <c r="X1194" s="171"/>
    </row>
    <row r="1195" spans="2:24" ht="52.8" x14ac:dyDescent="0.3">
      <c r="B1195" s="96">
        <f t="shared" si="18"/>
        <v>1189</v>
      </c>
      <c r="C1195" s="227" t="s">
        <v>15</v>
      </c>
      <c r="D1195" s="96" t="s">
        <v>727</v>
      </c>
      <c r="E1195" s="96" t="s">
        <v>728</v>
      </c>
      <c r="F1195" s="275" t="s">
        <v>583</v>
      </c>
      <c r="G1195" s="255">
        <v>16086000</v>
      </c>
      <c r="H1195" s="255">
        <v>8043000</v>
      </c>
      <c r="I1195" s="255">
        <f>G1195+H1195</f>
        <v>24129000</v>
      </c>
      <c r="J1195" s="234" t="s">
        <v>20</v>
      </c>
      <c r="K1195" s="253">
        <v>44561</v>
      </c>
      <c r="L1195" s="96" t="s">
        <v>12</v>
      </c>
      <c r="M1195" s="270" t="s">
        <v>729</v>
      </c>
      <c r="N1195" s="96" t="s">
        <v>11</v>
      </c>
      <c r="O1195" s="227" t="s">
        <v>2700</v>
      </c>
      <c r="P1195" s="171"/>
      <c r="Q1195" s="171"/>
      <c r="R1195" s="171"/>
      <c r="S1195" s="171"/>
      <c r="T1195" s="171"/>
      <c r="U1195" s="171"/>
      <c r="V1195" s="171"/>
      <c r="W1195" s="171"/>
      <c r="X1195" s="171"/>
    </row>
    <row r="1196" spans="2:24" ht="66" x14ac:dyDescent="0.3">
      <c r="B1196" s="96">
        <f t="shared" si="18"/>
        <v>1190</v>
      </c>
      <c r="C1196" s="227" t="s">
        <v>15</v>
      </c>
      <c r="D1196" s="96" t="s">
        <v>730</v>
      </c>
      <c r="E1196" s="96" t="s">
        <v>731</v>
      </c>
      <c r="F1196" s="275" t="s">
        <v>732</v>
      </c>
      <c r="G1196" s="255">
        <v>149158550</v>
      </c>
      <c r="H1196" s="255">
        <v>0</v>
      </c>
      <c r="I1196" s="255">
        <f>G1196+H1196</f>
        <v>149158550</v>
      </c>
      <c r="J1196" s="234" t="s">
        <v>20</v>
      </c>
      <c r="K1196" s="253">
        <v>44681</v>
      </c>
      <c r="L1196" s="96" t="s">
        <v>12</v>
      </c>
      <c r="M1196" s="270" t="s">
        <v>733</v>
      </c>
      <c r="N1196" s="96" t="s">
        <v>11</v>
      </c>
      <c r="O1196" s="227" t="s">
        <v>2700</v>
      </c>
      <c r="P1196" s="171"/>
      <c r="Q1196" s="171"/>
      <c r="R1196" s="171"/>
      <c r="S1196" s="171"/>
      <c r="T1196" s="171"/>
      <c r="U1196" s="171"/>
      <c r="V1196" s="171"/>
      <c r="W1196" s="171"/>
      <c r="X1196" s="171"/>
    </row>
    <row r="1197" spans="2:24" ht="39.6" x14ac:dyDescent="0.3">
      <c r="B1197" s="96">
        <f t="shared" si="18"/>
        <v>1191</v>
      </c>
      <c r="C1197" s="227" t="s">
        <v>15</v>
      </c>
      <c r="D1197" s="96" t="s">
        <v>734</v>
      </c>
      <c r="E1197" s="96" t="s">
        <v>735</v>
      </c>
      <c r="F1197" s="275" t="s">
        <v>587</v>
      </c>
      <c r="G1197" s="255">
        <v>15220000</v>
      </c>
      <c r="H1197" s="255">
        <v>0</v>
      </c>
      <c r="I1197" s="255">
        <f>G1197+H1197</f>
        <v>15220000</v>
      </c>
      <c r="J1197" s="234" t="s">
        <v>20</v>
      </c>
      <c r="K1197" s="253">
        <v>44500</v>
      </c>
      <c r="L1197" s="96" t="s">
        <v>12</v>
      </c>
      <c r="M1197" s="270" t="s">
        <v>736</v>
      </c>
      <c r="N1197" s="96" t="s">
        <v>11</v>
      </c>
      <c r="O1197" s="227" t="s">
        <v>2700</v>
      </c>
      <c r="P1197" s="171"/>
      <c r="Q1197" s="171"/>
      <c r="R1197" s="171"/>
      <c r="S1197" s="171"/>
      <c r="T1197" s="171"/>
      <c r="U1197" s="171"/>
      <c r="V1197" s="171"/>
      <c r="W1197" s="171"/>
      <c r="X1197" s="171"/>
    </row>
    <row r="1198" spans="2:24" ht="79.2" x14ac:dyDescent="0.3">
      <c r="B1198" s="96">
        <f t="shared" si="18"/>
        <v>1192</v>
      </c>
      <c r="C1198" s="227" t="s">
        <v>15</v>
      </c>
      <c r="D1198" s="96" t="s">
        <v>737</v>
      </c>
      <c r="E1198" s="96" t="s">
        <v>738</v>
      </c>
      <c r="F1198" s="275" t="s">
        <v>559</v>
      </c>
      <c r="G1198" s="255">
        <v>18700000</v>
      </c>
      <c r="H1198" s="255">
        <v>0</v>
      </c>
      <c r="I1198" s="255">
        <f>G1198+H1198</f>
        <v>18700000</v>
      </c>
      <c r="J1198" s="234" t="s">
        <v>20</v>
      </c>
      <c r="K1198" s="253">
        <v>44561</v>
      </c>
      <c r="L1198" s="96" t="s">
        <v>12</v>
      </c>
      <c r="M1198" s="270" t="s">
        <v>556</v>
      </c>
      <c r="N1198" s="96" t="s">
        <v>11</v>
      </c>
      <c r="O1198" s="227" t="s">
        <v>2700</v>
      </c>
      <c r="P1198" s="171"/>
      <c r="Q1198" s="171"/>
      <c r="R1198" s="171"/>
      <c r="S1198" s="171"/>
      <c r="T1198" s="171"/>
      <c r="U1198" s="171"/>
      <c r="V1198" s="171"/>
      <c r="W1198" s="171"/>
      <c r="X1198" s="171"/>
    </row>
    <row r="1199" spans="2:24" ht="79.2" x14ac:dyDescent="0.3">
      <c r="B1199" s="96">
        <f t="shared" si="18"/>
        <v>1193</v>
      </c>
      <c r="C1199" s="227" t="s">
        <v>15</v>
      </c>
      <c r="D1199" s="96" t="s">
        <v>739</v>
      </c>
      <c r="E1199" s="96" t="s">
        <v>740</v>
      </c>
      <c r="F1199" s="275" t="s">
        <v>616</v>
      </c>
      <c r="G1199" s="255">
        <v>17000000</v>
      </c>
      <c r="H1199" s="255">
        <v>0</v>
      </c>
      <c r="I1199" s="255">
        <f>G1199+H1199</f>
        <v>17000000</v>
      </c>
      <c r="J1199" s="234" t="s">
        <v>20</v>
      </c>
      <c r="K1199" s="253">
        <v>44561</v>
      </c>
      <c r="L1199" s="96" t="s">
        <v>12</v>
      </c>
      <c r="M1199" s="270" t="s">
        <v>613</v>
      </c>
      <c r="N1199" s="96" t="s">
        <v>11</v>
      </c>
      <c r="O1199" s="227" t="s">
        <v>2700</v>
      </c>
      <c r="P1199" s="171"/>
      <c r="Q1199" s="171"/>
      <c r="R1199" s="171"/>
      <c r="S1199" s="171"/>
      <c r="T1199" s="171"/>
      <c r="U1199" s="171"/>
      <c r="V1199" s="171"/>
      <c r="W1199" s="171"/>
      <c r="X1199" s="171"/>
    </row>
    <row r="1200" spans="2:24" ht="79.2" x14ac:dyDescent="0.3">
      <c r="B1200" s="96">
        <f t="shared" si="18"/>
        <v>1194</v>
      </c>
      <c r="C1200" s="227" t="s">
        <v>15</v>
      </c>
      <c r="D1200" s="96" t="s">
        <v>741</v>
      </c>
      <c r="E1200" s="96" t="s">
        <v>742</v>
      </c>
      <c r="F1200" s="275" t="s">
        <v>616</v>
      </c>
      <c r="G1200" s="255">
        <v>17000000</v>
      </c>
      <c r="H1200" s="255">
        <v>0</v>
      </c>
      <c r="I1200" s="255">
        <f>G1200+H1200</f>
        <v>17000000</v>
      </c>
      <c r="J1200" s="234" t="s">
        <v>20</v>
      </c>
      <c r="K1200" s="253">
        <v>44561</v>
      </c>
      <c r="L1200" s="96" t="s">
        <v>12</v>
      </c>
      <c r="M1200" s="270" t="s">
        <v>617</v>
      </c>
      <c r="N1200" s="96" t="s">
        <v>11</v>
      </c>
      <c r="O1200" s="227" t="s">
        <v>2700</v>
      </c>
      <c r="P1200" s="171"/>
      <c r="Q1200" s="171"/>
      <c r="R1200" s="171"/>
      <c r="S1200" s="171"/>
      <c r="T1200" s="171"/>
      <c r="U1200" s="171"/>
      <c r="V1200" s="171"/>
      <c r="W1200" s="171"/>
      <c r="X1200" s="171"/>
    </row>
    <row r="1201" spans="2:24" ht="79.2" x14ac:dyDescent="0.3">
      <c r="B1201" s="96">
        <f t="shared" si="18"/>
        <v>1195</v>
      </c>
      <c r="C1201" s="227" t="s">
        <v>15</v>
      </c>
      <c r="D1201" s="96" t="s">
        <v>743</v>
      </c>
      <c r="E1201" s="96" t="s">
        <v>744</v>
      </c>
      <c r="F1201" s="275" t="s">
        <v>616</v>
      </c>
      <c r="G1201" s="255">
        <v>17000000</v>
      </c>
      <c r="H1201" s="255">
        <v>0</v>
      </c>
      <c r="I1201" s="255">
        <f>G1201+H1201</f>
        <v>17000000</v>
      </c>
      <c r="J1201" s="234" t="s">
        <v>20</v>
      </c>
      <c r="K1201" s="253">
        <v>44561</v>
      </c>
      <c r="L1201" s="96" t="s">
        <v>12</v>
      </c>
      <c r="M1201" s="270" t="s">
        <v>620</v>
      </c>
      <c r="N1201" s="96" t="s">
        <v>11</v>
      </c>
      <c r="O1201" s="227" t="s">
        <v>2700</v>
      </c>
      <c r="P1201" s="171"/>
      <c r="Q1201" s="171"/>
      <c r="R1201" s="171"/>
      <c r="S1201" s="171"/>
      <c r="T1201" s="171"/>
      <c r="U1201" s="171"/>
      <c r="V1201" s="171"/>
      <c r="W1201" s="171"/>
      <c r="X1201" s="171"/>
    </row>
    <row r="1202" spans="2:24" ht="39.6" x14ac:dyDescent="0.3">
      <c r="B1202" s="96">
        <f t="shared" si="18"/>
        <v>1196</v>
      </c>
      <c r="C1202" s="227" t="s">
        <v>15</v>
      </c>
      <c r="D1202" s="96" t="s">
        <v>745</v>
      </c>
      <c r="E1202" s="96" t="s">
        <v>746</v>
      </c>
      <c r="F1202" s="275" t="s">
        <v>587</v>
      </c>
      <c r="G1202" s="255">
        <v>16753000</v>
      </c>
      <c r="H1202" s="255">
        <v>0</v>
      </c>
      <c r="I1202" s="255">
        <f>G1202+H1202</f>
        <v>16753000</v>
      </c>
      <c r="J1202" s="234" t="s">
        <v>20</v>
      </c>
      <c r="K1202" s="253">
        <v>44561</v>
      </c>
      <c r="L1202" s="96" t="s">
        <v>12</v>
      </c>
      <c r="M1202" s="270" t="s">
        <v>591</v>
      </c>
      <c r="N1202" s="96" t="s">
        <v>11</v>
      </c>
      <c r="O1202" s="227" t="s">
        <v>2700</v>
      </c>
      <c r="P1202" s="171"/>
      <c r="Q1202" s="171"/>
      <c r="R1202" s="171"/>
      <c r="S1202" s="171"/>
      <c r="T1202" s="171"/>
      <c r="U1202" s="171"/>
      <c r="V1202" s="171"/>
      <c r="W1202" s="171"/>
      <c r="X1202" s="171"/>
    </row>
    <row r="1203" spans="2:24" ht="39.6" x14ac:dyDescent="0.3">
      <c r="B1203" s="96">
        <f t="shared" si="18"/>
        <v>1197</v>
      </c>
      <c r="C1203" s="227" t="s">
        <v>15</v>
      </c>
      <c r="D1203" s="96" t="s">
        <v>747</v>
      </c>
      <c r="E1203" s="96" t="s">
        <v>748</v>
      </c>
      <c r="F1203" s="275" t="s">
        <v>587</v>
      </c>
      <c r="G1203" s="255">
        <v>13698000</v>
      </c>
      <c r="H1203" s="255">
        <v>0</v>
      </c>
      <c r="I1203" s="255">
        <f>G1203+H1203</f>
        <v>13698000</v>
      </c>
      <c r="J1203" s="234" t="s">
        <v>20</v>
      </c>
      <c r="K1203" s="253">
        <v>44561</v>
      </c>
      <c r="L1203" s="96" t="s">
        <v>12</v>
      </c>
      <c r="M1203" s="270" t="s">
        <v>749</v>
      </c>
      <c r="N1203" s="96" t="s">
        <v>11</v>
      </c>
      <c r="O1203" s="227" t="s">
        <v>2700</v>
      </c>
      <c r="P1203" s="171"/>
      <c r="Q1203" s="171"/>
      <c r="R1203" s="171"/>
      <c r="S1203" s="171"/>
      <c r="T1203" s="171"/>
      <c r="U1203" s="171"/>
      <c r="V1203" s="171"/>
      <c r="W1203" s="171"/>
      <c r="X1203" s="171"/>
    </row>
    <row r="1204" spans="2:24" ht="79.2" x14ac:dyDescent="0.3">
      <c r="B1204" s="96">
        <f t="shared" si="18"/>
        <v>1198</v>
      </c>
      <c r="C1204" s="227" t="s">
        <v>15</v>
      </c>
      <c r="D1204" s="96" t="s">
        <v>750</v>
      </c>
      <c r="E1204" s="96" t="s">
        <v>751</v>
      </c>
      <c r="F1204" s="275" t="s">
        <v>616</v>
      </c>
      <c r="G1204" s="255">
        <v>15300000</v>
      </c>
      <c r="H1204" s="255">
        <v>0</v>
      </c>
      <c r="I1204" s="255">
        <f>G1204+H1204</f>
        <v>15300000</v>
      </c>
      <c r="J1204" s="234" t="s">
        <v>20</v>
      </c>
      <c r="K1204" s="253">
        <v>44561</v>
      </c>
      <c r="L1204" s="96" t="s">
        <v>12</v>
      </c>
      <c r="M1204" s="270" t="s">
        <v>686</v>
      </c>
      <c r="N1204" s="96" t="s">
        <v>11</v>
      </c>
      <c r="O1204" s="227" t="s">
        <v>2700</v>
      </c>
      <c r="P1204" s="171"/>
      <c r="Q1204" s="171"/>
      <c r="R1204" s="171"/>
      <c r="S1204" s="171"/>
      <c r="T1204" s="171"/>
      <c r="U1204" s="171"/>
      <c r="V1204" s="171"/>
      <c r="W1204" s="171"/>
      <c r="X1204" s="171"/>
    </row>
    <row r="1205" spans="2:24" ht="39.6" x14ac:dyDescent="0.3">
      <c r="B1205" s="96">
        <f t="shared" si="18"/>
        <v>1199</v>
      </c>
      <c r="C1205" s="227" t="s">
        <v>15</v>
      </c>
      <c r="D1205" s="96" t="s">
        <v>752</v>
      </c>
      <c r="E1205" s="96" t="s">
        <v>753</v>
      </c>
      <c r="F1205" s="275" t="s">
        <v>587</v>
      </c>
      <c r="G1205" s="255">
        <v>9132000</v>
      </c>
      <c r="H1205" s="255">
        <v>0</v>
      </c>
      <c r="I1205" s="255">
        <f>G1205+H1205</f>
        <v>9132000</v>
      </c>
      <c r="J1205" s="234" t="s">
        <v>20</v>
      </c>
      <c r="K1205" s="253">
        <v>44561</v>
      </c>
      <c r="L1205" s="96" t="s">
        <v>12</v>
      </c>
      <c r="M1205" s="270" t="s">
        <v>754</v>
      </c>
      <c r="N1205" s="96" t="s">
        <v>11</v>
      </c>
      <c r="O1205" s="227" t="s">
        <v>2700</v>
      </c>
      <c r="P1205" s="171"/>
      <c r="Q1205" s="171"/>
      <c r="R1205" s="171"/>
      <c r="S1205" s="171"/>
      <c r="T1205" s="171"/>
      <c r="U1205" s="171"/>
      <c r="V1205" s="171"/>
      <c r="W1205" s="171"/>
      <c r="X1205" s="171"/>
    </row>
    <row r="1206" spans="2:24" ht="39.6" x14ac:dyDescent="0.3">
      <c r="B1206" s="96">
        <f t="shared" si="18"/>
        <v>1200</v>
      </c>
      <c r="C1206" s="227" t="s">
        <v>15</v>
      </c>
      <c r="D1206" s="96" t="s">
        <v>755</v>
      </c>
      <c r="E1206" s="96" t="s">
        <v>756</v>
      </c>
      <c r="F1206" s="275" t="s">
        <v>587</v>
      </c>
      <c r="G1206" s="255">
        <v>16744500</v>
      </c>
      <c r="H1206" s="255">
        <v>0</v>
      </c>
      <c r="I1206" s="255">
        <f>G1206+H1206</f>
        <v>16744500</v>
      </c>
      <c r="J1206" s="234" t="s">
        <v>20</v>
      </c>
      <c r="K1206" s="253">
        <v>44561</v>
      </c>
      <c r="L1206" s="96" t="s">
        <v>12</v>
      </c>
      <c r="M1206" s="270" t="s">
        <v>651</v>
      </c>
      <c r="N1206" s="96" t="s">
        <v>11</v>
      </c>
      <c r="O1206" s="227" t="s">
        <v>2700</v>
      </c>
      <c r="P1206" s="171"/>
      <c r="Q1206" s="171"/>
      <c r="R1206" s="171"/>
      <c r="S1206" s="171"/>
      <c r="T1206" s="171"/>
      <c r="U1206" s="171"/>
      <c r="V1206" s="171"/>
      <c r="W1206" s="171"/>
      <c r="X1206" s="171"/>
    </row>
    <row r="1207" spans="2:24" ht="39.6" x14ac:dyDescent="0.3">
      <c r="B1207" s="96">
        <f t="shared" si="18"/>
        <v>1201</v>
      </c>
      <c r="C1207" s="227" t="s">
        <v>15</v>
      </c>
      <c r="D1207" s="96" t="s">
        <v>757</v>
      </c>
      <c r="E1207" s="96" t="s">
        <v>758</v>
      </c>
      <c r="F1207" s="275" t="s">
        <v>587</v>
      </c>
      <c r="G1207" s="255">
        <v>10654000</v>
      </c>
      <c r="H1207" s="255">
        <v>0</v>
      </c>
      <c r="I1207" s="255">
        <f>G1207+H1207</f>
        <v>10654000</v>
      </c>
      <c r="J1207" s="234" t="s">
        <v>20</v>
      </c>
      <c r="K1207" s="253">
        <v>44561</v>
      </c>
      <c r="L1207" s="96" t="s">
        <v>12</v>
      </c>
      <c r="M1207" s="270" t="s">
        <v>759</v>
      </c>
      <c r="N1207" s="96" t="s">
        <v>11</v>
      </c>
      <c r="O1207" s="227" t="s">
        <v>2700</v>
      </c>
      <c r="P1207" s="171"/>
      <c r="Q1207" s="171"/>
      <c r="R1207" s="171"/>
      <c r="S1207" s="171"/>
      <c r="T1207" s="171"/>
      <c r="U1207" s="171"/>
      <c r="V1207" s="171"/>
      <c r="W1207" s="171"/>
      <c r="X1207" s="171"/>
    </row>
    <row r="1208" spans="2:24" ht="39.6" x14ac:dyDescent="0.3">
      <c r="B1208" s="96">
        <f t="shared" si="18"/>
        <v>1202</v>
      </c>
      <c r="C1208" s="227" t="s">
        <v>15</v>
      </c>
      <c r="D1208" s="96" t="s">
        <v>760</v>
      </c>
      <c r="E1208" s="96" t="s">
        <v>761</v>
      </c>
      <c r="F1208" s="275" t="s">
        <v>587</v>
      </c>
      <c r="G1208" s="255">
        <v>14269500</v>
      </c>
      <c r="H1208" s="255">
        <v>0</v>
      </c>
      <c r="I1208" s="255">
        <f>G1208+H1208</f>
        <v>14269500</v>
      </c>
      <c r="J1208" s="234" t="s">
        <v>20</v>
      </c>
      <c r="K1208" s="253">
        <v>44561</v>
      </c>
      <c r="L1208" s="96" t="s">
        <v>12</v>
      </c>
      <c r="M1208" s="270" t="s">
        <v>762</v>
      </c>
      <c r="N1208" s="96" t="s">
        <v>11</v>
      </c>
      <c r="O1208" s="227" t="s">
        <v>2700</v>
      </c>
      <c r="P1208" s="171"/>
      <c r="Q1208" s="171"/>
      <c r="R1208" s="171"/>
      <c r="S1208" s="171"/>
      <c r="T1208" s="171"/>
      <c r="U1208" s="171"/>
      <c r="V1208" s="171"/>
      <c r="W1208" s="171"/>
      <c r="X1208" s="171"/>
    </row>
    <row r="1209" spans="2:24" ht="26.4" x14ac:dyDescent="0.3">
      <c r="B1209" s="96">
        <f t="shared" si="18"/>
        <v>1203</v>
      </c>
      <c r="C1209" s="227" t="s">
        <v>15</v>
      </c>
      <c r="D1209" s="96" t="s">
        <v>763</v>
      </c>
      <c r="E1209" s="96" t="s">
        <v>764</v>
      </c>
      <c r="F1209" s="275" t="s">
        <v>765</v>
      </c>
      <c r="G1209" s="255">
        <v>4809000</v>
      </c>
      <c r="H1209" s="255">
        <v>0</v>
      </c>
      <c r="I1209" s="255">
        <f>G1209+H1209</f>
        <v>4809000</v>
      </c>
      <c r="J1209" s="234" t="s">
        <v>20</v>
      </c>
      <c r="K1209" s="253">
        <v>44561</v>
      </c>
      <c r="L1209" s="96" t="s">
        <v>12</v>
      </c>
      <c r="M1209" s="270" t="s">
        <v>766</v>
      </c>
      <c r="N1209" s="96" t="s">
        <v>11</v>
      </c>
      <c r="O1209" s="227" t="s">
        <v>2700</v>
      </c>
      <c r="P1209" s="171"/>
      <c r="Q1209" s="171"/>
      <c r="R1209" s="171"/>
      <c r="S1209" s="171"/>
      <c r="T1209" s="171"/>
      <c r="U1209" s="171"/>
      <c r="V1209" s="171"/>
      <c r="W1209" s="171"/>
      <c r="X1209" s="171"/>
    </row>
    <row r="1210" spans="2:24" ht="105.6" x14ac:dyDescent="0.3">
      <c r="B1210" s="96">
        <f t="shared" si="18"/>
        <v>1204</v>
      </c>
      <c r="C1210" s="227" t="s">
        <v>15</v>
      </c>
      <c r="D1210" s="96" t="s">
        <v>767</v>
      </c>
      <c r="E1210" s="96" t="s">
        <v>768</v>
      </c>
      <c r="F1210" s="275" t="s">
        <v>711</v>
      </c>
      <c r="G1210" s="255">
        <v>15300000</v>
      </c>
      <c r="H1210" s="255">
        <v>0</v>
      </c>
      <c r="I1210" s="255">
        <f>G1210+H1210</f>
        <v>15300000</v>
      </c>
      <c r="J1210" s="234" t="s">
        <v>20</v>
      </c>
      <c r="K1210" s="253">
        <v>44561</v>
      </c>
      <c r="L1210" s="96" t="s">
        <v>12</v>
      </c>
      <c r="M1210" s="270" t="s">
        <v>712</v>
      </c>
      <c r="N1210" s="96" t="s">
        <v>11</v>
      </c>
      <c r="O1210" s="227" t="s">
        <v>2700</v>
      </c>
      <c r="P1210" s="171"/>
      <c r="Q1210" s="171"/>
      <c r="R1210" s="171"/>
      <c r="S1210" s="171"/>
      <c r="T1210" s="171"/>
      <c r="U1210" s="171"/>
      <c r="V1210" s="171"/>
      <c r="W1210" s="171"/>
      <c r="X1210" s="171"/>
    </row>
    <row r="1211" spans="2:24" ht="52.8" x14ac:dyDescent="0.3">
      <c r="B1211" s="96">
        <f t="shared" si="18"/>
        <v>1205</v>
      </c>
      <c r="C1211" s="227" t="s">
        <v>15</v>
      </c>
      <c r="D1211" s="96" t="s">
        <v>769</v>
      </c>
      <c r="E1211" s="96" t="s">
        <v>770</v>
      </c>
      <c r="F1211" s="275" t="s">
        <v>528</v>
      </c>
      <c r="G1211" s="255">
        <v>8013360</v>
      </c>
      <c r="H1211" s="255">
        <v>0</v>
      </c>
      <c r="I1211" s="255">
        <f>G1211+H1211</f>
        <v>8013360</v>
      </c>
      <c r="J1211" s="234" t="s">
        <v>20</v>
      </c>
      <c r="K1211" s="253">
        <v>44561</v>
      </c>
      <c r="L1211" s="96" t="s">
        <v>12</v>
      </c>
      <c r="M1211" s="270" t="s">
        <v>674</v>
      </c>
      <c r="N1211" s="96" t="s">
        <v>11</v>
      </c>
      <c r="O1211" s="227" t="s">
        <v>2700</v>
      </c>
      <c r="P1211" s="171"/>
      <c r="Q1211" s="171"/>
      <c r="R1211" s="171"/>
      <c r="S1211" s="171"/>
      <c r="T1211" s="171"/>
      <c r="U1211" s="171"/>
      <c r="V1211" s="171"/>
      <c r="W1211" s="171"/>
      <c r="X1211" s="171"/>
    </row>
    <row r="1212" spans="2:24" ht="79.2" x14ac:dyDescent="0.3">
      <c r="B1212" s="96">
        <f t="shared" si="18"/>
        <v>1206</v>
      </c>
      <c r="C1212" s="227" t="s">
        <v>15</v>
      </c>
      <c r="D1212" s="96" t="s">
        <v>771</v>
      </c>
      <c r="E1212" s="96" t="s">
        <v>772</v>
      </c>
      <c r="F1212" s="275" t="s">
        <v>616</v>
      </c>
      <c r="G1212" s="255">
        <v>15855000</v>
      </c>
      <c r="H1212" s="255">
        <v>0</v>
      </c>
      <c r="I1212" s="255">
        <f>G1212+H1212</f>
        <v>15855000</v>
      </c>
      <c r="J1212" s="234" t="s">
        <v>20</v>
      </c>
      <c r="K1212" s="253">
        <v>44561</v>
      </c>
      <c r="L1212" s="96" t="s">
        <v>12</v>
      </c>
      <c r="M1212" s="270" t="s">
        <v>773</v>
      </c>
      <c r="N1212" s="96" t="s">
        <v>11</v>
      </c>
      <c r="O1212" s="227" t="s">
        <v>2700</v>
      </c>
      <c r="P1212" s="171"/>
      <c r="Q1212" s="171"/>
      <c r="R1212" s="171"/>
      <c r="S1212" s="171"/>
      <c r="T1212" s="171"/>
      <c r="U1212" s="171"/>
      <c r="V1212" s="171"/>
      <c r="W1212" s="171"/>
      <c r="X1212" s="171"/>
    </row>
    <row r="1213" spans="2:24" ht="52.8" x14ac:dyDescent="0.3">
      <c r="B1213" s="96">
        <f t="shared" si="18"/>
        <v>1207</v>
      </c>
      <c r="C1213" s="227" t="s">
        <v>15</v>
      </c>
      <c r="D1213" s="96" t="s">
        <v>774</v>
      </c>
      <c r="E1213" s="96" t="s">
        <v>775</v>
      </c>
      <c r="F1213" s="275" t="s">
        <v>776</v>
      </c>
      <c r="G1213" s="255">
        <v>12600000</v>
      </c>
      <c r="H1213" s="255">
        <v>0</v>
      </c>
      <c r="I1213" s="255">
        <f>G1213+H1213</f>
        <v>12600000</v>
      </c>
      <c r="J1213" s="234" t="s">
        <v>20</v>
      </c>
      <c r="K1213" s="253">
        <v>44561</v>
      </c>
      <c r="L1213" s="96" t="s">
        <v>12</v>
      </c>
      <c r="M1213" s="270" t="s">
        <v>716</v>
      </c>
      <c r="N1213" s="96" t="s">
        <v>11</v>
      </c>
      <c r="O1213" s="227" t="s">
        <v>2700</v>
      </c>
      <c r="P1213" s="171"/>
      <c r="Q1213" s="171"/>
      <c r="R1213" s="171"/>
      <c r="S1213" s="171"/>
      <c r="T1213" s="171"/>
      <c r="U1213" s="171"/>
      <c r="V1213" s="171"/>
      <c r="W1213" s="171"/>
      <c r="X1213" s="171"/>
    </row>
    <row r="1214" spans="2:24" ht="39.6" x14ac:dyDescent="0.3">
      <c r="B1214" s="96">
        <f t="shared" si="18"/>
        <v>1208</v>
      </c>
      <c r="C1214" s="227" t="s">
        <v>15</v>
      </c>
      <c r="D1214" s="96" t="s">
        <v>777</v>
      </c>
      <c r="E1214" s="96" t="s">
        <v>778</v>
      </c>
      <c r="F1214" s="275" t="s">
        <v>587</v>
      </c>
      <c r="G1214" s="255">
        <v>10654000</v>
      </c>
      <c r="H1214" s="255">
        <v>0</v>
      </c>
      <c r="I1214" s="255">
        <f>G1214+H1214</f>
        <v>10654000</v>
      </c>
      <c r="J1214" s="234" t="s">
        <v>20</v>
      </c>
      <c r="K1214" s="253">
        <v>44561</v>
      </c>
      <c r="L1214" s="96" t="s">
        <v>12</v>
      </c>
      <c r="M1214" s="270" t="s">
        <v>779</v>
      </c>
      <c r="N1214" s="96" t="s">
        <v>11</v>
      </c>
      <c r="O1214" s="227" t="s">
        <v>2700</v>
      </c>
      <c r="P1214" s="171"/>
      <c r="Q1214" s="171"/>
      <c r="R1214" s="171"/>
      <c r="S1214" s="171"/>
      <c r="T1214" s="171"/>
      <c r="U1214" s="171"/>
      <c r="V1214" s="171"/>
      <c r="W1214" s="171"/>
      <c r="X1214" s="171"/>
    </row>
    <row r="1215" spans="2:24" ht="52.8" x14ac:dyDescent="0.3">
      <c r="B1215" s="96">
        <f t="shared" si="18"/>
        <v>1209</v>
      </c>
      <c r="C1215" s="227" t="s">
        <v>15</v>
      </c>
      <c r="D1215" s="96" t="s">
        <v>780</v>
      </c>
      <c r="E1215" s="96" t="s">
        <v>781</v>
      </c>
      <c r="F1215" s="275" t="s">
        <v>782</v>
      </c>
      <c r="G1215" s="255">
        <v>4809000</v>
      </c>
      <c r="H1215" s="255">
        <v>0</v>
      </c>
      <c r="I1215" s="255">
        <f>G1215+H1215</f>
        <v>4809000</v>
      </c>
      <c r="J1215" s="234" t="s">
        <v>20</v>
      </c>
      <c r="K1215" s="253">
        <v>44561</v>
      </c>
      <c r="L1215" s="96" t="s">
        <v>12</v>
      </c>
      <c r="M1215" s="270" t="s">
        <v>726</v>
      </c>
      <c r="N1215" s="96" t="s">
        <v>11</v>
      </c>
      <c r="O1215" s="227" t="s">
        <v>2700</v>
      </c>
      <c r="P1215" s="171"/>
      <c r="Q1215" s="171"/>
      <c r="R1215" s="171"/>
      <c r="S1215" s="171"/>
      <c r="T1215" s="171"/>
      <c r="U1215" s="171"/>
      <c r="V1215" s="171"/>
      <c r="W1215" s="171"/>
      <c r="X1215" s="171"/>
    </row>
    <row r="1216" spans="2:24" ht="79.2" x14ac:dyDescent="0.3">
      <c r="B1216" s="96">
        <f t="shared" si="18"/>
        <v>1210</v>
      </c>
      <c r="C1216" s="227" t="s">
        <v>15</v>
      </c>
      <c r="D1216" s="96" t="s">
        <v>783</v>
      </c>
      <c r="E1216" s="96" t="s">
        <v>784</v>
      </c>
      <c r="F1216" s="275" t="s">
        <v>673</v>
      </c>
      <c r="G1216" s="255">
        <v>6327000</v>
      </c>
      <c r="H1216" s="255">
        <v>0</v>
      </c>
      <c r="I1216" s="255">
        <f>G1216+H1216</f>
        <v>6327000</v>
      </c>
      <c r="J1216" s="234" t="s">
        <v>20</v>
      </c>
      <c r="K1216" s="253">
        <v>44561</v>
      </c>
      <c r="L1216" s="96" t="s">
        <v>12</v>
      </c>
      <c r="M1216" s="270" t="s">
        <v>719</v>
      </c>
      <c r="N1216" s="96" t="s">
        <v>11</v>
      </c>
      <c r="O1216" s="227" t="s">
        <v>2700</v>
      </c>
      <c r="P1216" s="171"/>
      <c r="Q1216" s="171"/>
      <c r="R1216" s="171"/>
      <c r="S1216" s="171"/>
      <c r="T1216" s="171"/>
      <c r="U1216" s="171"/>
      <c r="V1216" s="171"/>
      <c r="W1216" s="171"/>
      <c r="X1216" s="171"/>
    </row>
    <row r="1217" spans="2:24" ht="39.6" x14ac:dyDescent="0.3">
      <c r="B1217" s="96">
        <f t="shared" si="18"/>
        <v>1211</v>
      </c>
      <c r="C1217" s="227" t="s">
        <v>5086</v>
      </c>
      <c r="D1217" s="173" t="s">
        <v>5557</v>
      </c>
      <c r="E1217" s="227" t="s">
        <v>5558</v>
      </c>
      <c r="F1217" s="278" t="s">
        <v>5559</v>
      </c>
      <c r="G1217" s="255">
        <v>30000000</v>
      </c>
      <c r="H1217" s="255">
        <v>30000000</v>
      </c>
      <c r="I1217" s="255">
        <f>+G1217+H1217</f>
        <v>60000000</v>
      </c>
      <c r="J1217" s="96" t="s">
        <v>20</v>
      </c>
      <c r="K1217" s="253">
        <v>44561</v>
      </c>
      <c r="L1217" s="96" t="s">
        <v>12</v>
      </c>
      <c r="M1217" s="226" t="s">
        <v>5561</v>
      </c>
      <c r="N1217" s="96" t="s">
        <v>11</v>
      </c>
      <c r="O1217" s="227" t="s">
        <v>2700</v>
      </c>
      <c r="P1217" s="171"/>
      <c r="Q1217" s="171"/>
      <c r="R1217" s="171"/>
      <c r="S1217" s="171"/>
      <c r="T1217" s="171"/>
      <c r="U1217" s="171"/>
      <c r="V1217" s="171"/>
      <c r="W1217" s="171"/>
      <c r="X1217" s="171"/>
    </row>
    <row r="1218" spans="2:24" ht="39.6" x14ac:dyDescent="0.3">
      <c r="B1218" s="96">
        <f t="shared" si="18"/>
        <v>1212</v>
      </c>
      <c r="C1218" s="227" t="s">
        <v>5086</v>
      </c>
      <c r="D1218" s="173" t="s">
        <v>5563</v>
      </c>
      <c r="E1218" s="227" t="s">
        <v>5564</v>
      </c>
      <c r="F1218" s="278" t="s">
        <v>5565</v>
      </c>
      <c r="G1218" s="255">
        <v>25200000</v>
      </c>
      <c r="H1218" s="255">
        <v>25200000</v>
      </c>
      <c r="I1218" s="255">
        <f>+G1218+H1218</f>
        <v>50400000</v>
      </c>
      <c r="J1218" s="96" t="s">
        <v>20</v>
      </c>
      <c r="K1218" s="253">
        <v>44561</v>
      </c>
      <c r="L1218" s="96" t="s">
        <v>12</v>
      </c>
      <c r="M1218" s="226" t="s">
        <v>5566</v>
      </c>
      <c r="N1218" s="96" t="s">
        <v>11</v>
      </c>
      <c r="O1218" s="227" t="s">
        <v>2700</v>
      </c>
      <c r="P1218" s="171"/>
      <c r="Q1218" s="171"/>
      <c r="R1218" s="171"/>
      <c r="S1218" s="171"/>
      <c r="T1218" s="171"/>
      <c r="U1218" s="171"/>
      <c r="V1218" s="171"/>
      <c r="W1218" s="171"/>
      <c r="X1218" s="171"/>
    </row>
    <row r="1219" spans="2:24" ht="39.6" x14ac:dyDescent="0.3">
      <c r="B1219" s="96">
        <f t="shared" si="18"/>
        <v>1213</v>
      </c>
      <c r="C1219" s="227" t="s">
        <v>5086</v>
      </c>
      <c r="D1219" s="173" t="s">
        <v>5567</v>
      </c>
      <c r="E1219" s="227" t="s">
        <v>5568</v>
      </c>
      <c r="F1219" s="278" t="s">
        <v>5569</v>
      </c>
      <c r="G1219" s="255">
        <v>13800000</v>
      </c>
      <c r="H1219" s="255">
        <v>13800000</v>
      </c>
      <c r="I1219" s="255">
        <f>+G1219+H1219</f>
        <v>27600000</v>
      </c>
      <c r="J1219" s="96" t="s">
        <v>20</v>
      </c>
      <c r="K1219" s="253">
        <v>44561</v>
      </c>
      <c r="L1219" s="96" t="s">
        <v>12</v>
      </c>
      <c r="M1219" s="226" t="s">
        <v>5570</v>
      </c>
      <c r="N1219" s="96" t="s">
        <v>11</v>
      </c>
      <c r="O1219" s="227" t="s">
        <v>2700</v>
      </c>
      <c r="P1219" s="171"/>
      <c r="Q1219" s="171"/>
      <c r="R1219" s="171"/>
      <c r="S1219" s="171"/>
      <c r="T1219" s="171"/>
      <c r="U1219" s="171"/>
      <c r="V1219" s="171"/>
      <c r="W1219" s="171"/>
      <c r="X1219" s="171"/>
    </row>
    <row r="1220" spans="2:24" ht="39.6" x14ac:dyDescent="0.3">
      <c r="B1220" s="96">
        <f t="shared" si="18"/>
        <v>1214</v>
      </c>
      <c r="C1220" s="227" t="s">
        <v>5086</v>
      </c>
      <c r="D1220" s="173" t="s">
        <v>5571</v>
      </c>
      <c r="E1220" s="227" t="s">
        <v>5572</v>
      </c>
      <c r="F1220" s="278" t="s">
        <v>5573</v>
      </c>
      <c r="G1220" s="255">
        <v>7800000</v>
      </c>
      <c r="H1220" s="255">
        <v>7800000</v>
      </c>
      <c r="I1220" s="255">
        <f>+G1220+H1220</f>
        <v>15600000</v>
      </c>
      <c r="J1220" s="96" t="s">
        <v>20</v>
      </c>
      <c r="K1220" s="253">
        <v>44377</v>
      </c>
      <c r="L1220" s="96" t="s">
        <v>12</v>
      </c>
      <c r="M1220" s="226" t="s">
        <v>5575</v>
      </c>
      <c r="N1220" s="96" t="s">
        <v>11</v>
      </c>
      <c r="O1220" s="227" t="s">
        <v>2700</v>
      </c>
      <c r="P1220" s="171"/>
      <c r="Q1220" s="171"/>
      <c r="R1220" s="171"/>
      <c r="S1220" s="171"/>
      <c r="T1220" s="171"/>
      <c r="U1220" s="171"/>
      <c r="V1220" s="171"/>
      <c r="W1220" s="171"/>
      <c r="X1220" s="171"/>
    </row>
    <row r="1221" spans="2:24" ht="39.6" x14ac:dyDescent="0.3">
      <c r="B1221" s="96">
        <f t="shared" si="18"/>
        <v>1215</v>
      </c>
      <c r="C1221" s="227" t="s">
        <v>5086</v>
      </c>
      <c r="D1221" s="173" t="s">
        <v>5576</v>
      </c>
      <c r="E1221" s="227" t="s">
        <v>5577</v>
      </c>
      <c r="F1221" s="278" t="s">
        <v>5578</v>
      </c>
      <c r="G1221" s="255">
        <v>39000000</v>
      </c>
      <c r="H1221" s="255">
        <v>0</v>
      </c>
      <c r="I1221" s="255">
        <f>+G1221+H1221</f>
        <v>39000000</v>
      </c>
      <c r="J1221" s="96" t="s">
        <v>20</v>
      </c>
      <c r="K1221" s="253">
        <v>44377</v>
      </c>
      <c r="L1221" s="96" t="s">
        <v>12</v>
      </c>
      <c r="M1221" s="226" t="s">
        <v>5579</v>
      </c>
      <c r="N1221" s="96" t="s">
        <v>11</v>
      </c>
      <c r="O1221" s="227" t="s">
        <v>2700</v>
      </c>
      <c r="P1221" s="171"/>
      <c r="Q1221" s="171"/>
      <c r="R1221" s="171"/>
      <c r="S1221" s="171"/>
      <c r="T1221" s="171"/>
      <c r="U1221" s="171"/>
      <c r="V1221" s="171"/>
      <c r="W1221" s="171"/>
      <c r="X1221" s="171"/>
    </row>
    <row r="1222" spans="2:24" ht="39.6" x14ac:dyDescent="0.3">
      <c r="B1222" s="96">
        <f t="shared" si="18"/>
        <v>1216</v>
      </c>
      <c r="C1222" s="227" t="s">
        <v>5086</v>
      </c>
      <c r="D1222" s="173" t="s">
        <v>5580</v>
      </c>
      <c r="E1222" s="227" t="s">
        <v>5581</v>
      </c>
      <c r="F1222" s="278" t="s">
        <v>5582</v>
      </c>
      <c r="G1222" s="255">
        <v>15000000</v>
      </c>
      <c r="H1222" s="255">
        <v>0</v>
      </c>
      <c r="I1222" s="255">
        <f>+G1222+H1222</f>
        <v>15000000</v>
      </c>
      <c r="J1222" s="96" t="s">
        <v>20</v>
      </c>
      <c r="K1222" s="253">
        <v>44286</v>
      </c>
      <c r="L1222" s="96" t="s">
        <v>12</v>
      </c>
      <c r="M1222" s="226" t="s">
        <v>5584</v>
      </c>
      <c r="N1222" s="96" t="s">
        <v>11</v>
      </c>
      <c r="O1222" s="227" t="s">
        <v>2700</v>
      </c>
      <c r="P1222" s="171"/>
      <c r="Q1222" s="171"/>
      <c r="R1222" s="171"/>
      <c r="S1222" s="171"/>
      <c r="T1222" s="171"/>
      <c r="U1222" s="171"/>
      <c r="V1222" s="171"/>
      <c r="W1222" s="171"/>
      <c r="X1222" s="171"/>
    </row>
    <row r="1223" spans="2:24" ht="39.6" x14ac:dyDescent="0.3">
      <c r="B1223" s="96">
        <f t="shared" si="18"/>
        <v>1217</v>
      </c>
      <c r="C1223" s="227" t="s">
        <v>5086</v>
      </c>
      <c r="D1223" s="126" t="s">
        <v>5821</v>
      </c>
      <c r="E1223" s="227" t="s">
        <v>5822</v>
      </c>
      <c r="F1223" s="278" t="s">
        <v>5823</v>
      </c>
      <c r="G1223" s="255">
        <v>37779600</v>
      </c>
      <c r="H1223" s="255">
        <v>56669400</v>
      </c>
      <c r="I1223" s="255">
        <f>+G1223+H1223</f>
        <v>94449000</v>
      </c>
      <c r="J1223" s="96" t="s">
        <v>20</v>
      </c>
      <c r="K1223" s="253">
        <v>44377</v>
      </c>
      <c r="L1223" s="96" t="s">
        <v>2004</v>
      </c>
      <c r="M1223" s="226" t="s">
        <v>5824</v>
      </c>
      <c r="N1223" s="96" t="s">
        <v>11</v>
      </c>
      <c r="O1223" s="227" t="s">
        <v>2700</v>
      </c>
      <c r="P1223" s="171"/>
      <c r="Q1223" s="171"/>
      <c r="R1223" s="171"/>
      <c r="S1223" s="171"/>
      <c r="T1223" s="171"/>
      <c r="U1223" s="171"/>
      <c r="V1223" s="171"/>
      <c r="W1223" s="171"/>
      <c r="X1223" s="171"/>
    </row>
    <row r="1224" spans="2:24" ht="39.6" x14ac:dyDescent="0.3">
      <c r="B1224" s="96">
        <f t="shared" si="18"/>
        <v>1218</v>
      </c>
      <c r="C1224" s="227" t="s">
        <v>5086</v>
      </c>
      <c r="D1224" s="173" t="s">
        <v>5585</v>
      </c>
      <c r="E1224" s="227" t="s">
        <v>5586</v>
      </c>
      <c r="F1224" s="278" t="s">
        <v>5587</v>
      </c>
      <c r="G1224" s="255">
        <v>13800000</v>
      </c>
      <c r="H1224" s="255">
        <v>13800000</v>
      </c>
      <c r="I1224" s="255">
        <f>+G1224+H1224</f>
        <v>27600000</v>
      </c>
      <c r="J1224" s="96" t="s">
        <v>20</v>
      </c>
      <c r="K1224" s="253">
        <v>44561</v>
      </c>
      <c r="L1224" s="96" t="s">
        <v>12</v>
      </c>
      <c r="M1224" s="226" t="s">
        <v>5588</v>
      </c>
      <c r="N1224" s="96" t="s">
        <v>11</v>
      </c>
      <c r="O1224" s="227" t="s">
        <v>2700</v>
      </c>
      <c r="P1224" s="171"/>
      <c r="Q1224" s="171"/>
      <c r="R1224" s="171"/>
      <c r="S1224" s="171"/>
      <c r="T1224" s="171"/>
      <c r="U1224" s="171"/>
      <c r="V1224" s="171"/>
      <c r="W1224" s="171"/>
      <c r="X1224" s="171"/>
    </row>
    <row r="1225" spans="2:24" ht="39.6" x14ac:dyDescent="0.3">
      <c r="B1225" s="96">
        <f t="shared" ref="B1225:B1288" si="19">+B1224+1</f>
        <v>1219</v>
      </c>
      <c r="C1225" s="227" t="s">
        <v>5086</v>
      </c>
      <c r="D1225" s="173" t="s">
        <v>5589</v>
      </c>
      <c r="E1225" s="227" t="s">
        <v>5590</v>
      </c>
      <c r="F1225" s="278" t="s">
        <v>5591</v>
      </c>
      <c r="G1225" s="255">
        <v>24000000</v>
      </c>
      <c r="H1225" s="255">
        <v>24000000</v>
      </c>
      <c r="I1225" s="255">
        <f>+G1225+H1225</f>
        <v>48000000</v>
      </c>
      <c r="J1225" s="96" t="s">
        <v>20</v>
      </c>
      <c r="K1225" s="253">
        <v>44561</v>
      </c>
      <c r="L1225" s="96" t="s">
        <v>12</v>
      </c>
      <c r="M1225" s="226" t="s">
        <v>5592</v>
      </c>
      <c r="N1225" s="96" t="s">
        <v>11</v>
      </c>
      <c r="O1225" s="227" t="s">
        <v>2700</v>
      </c>
      <c r="P1225" s="171"/>
      <c r="Q1225" s="171"/>
      <c r="R1225" s="171"/>
      <c r="S1225" s="171"/>
      <c r="T1225" s="171"/>
      <c r="U1225" s="171"/>
      <c r="V1225" s="171"/>
      <c r="W1225" s="171"/>
      <c r="X1225" s="171"/>
    </row>
    <row r="1226" spans="2:24" ht="39.6" x14ac:dyDescent="0.3">
      <c r="B1226" s="96">
        <f t="shared" si="19"/>
        <v>1220</v>
      </c>
      <c r="C1226" s="227" t="s">
        <v>5086</v>
      </c>
      <c r="D1226" s="173" t="s">
        <v>5593</v>
      </c>
      <c r="E1226" s="227" t="s">
        <v>5594</v>
      </c>
      <c r="F1226" s="278" t="s">
        <v>5595</v>
      </c>
      <c r="G1226" s="255">
        <v>30000000</v>
      </c>
      <c r="H1226" s="255">
        <v>30000000</v>
      </c>
      <c r="I1226" s="255">
        <f>+G1226+H1226</f>
        <v>60000000</v>
      </c>
      <c r="J1226" s="96" t="s">
        <v>20</v>
      </c>
      <c r="K1226" s="253">
        <v>44561</v>
      </c>
      <c r="L1226" s="96" t="s">
        <v>12</v>
      </c>
      <c r="M1226" s="226" t="s">
        <v>5596</v>
      </c>
      <c r="N1226" s="96" t="s">
        <v>11</v>
      </c>
      <c r="O1226" s="227" t="s">
        <v>2700</v>
      </c>
      <c r="P1226" s="171"/>
      <c r="Q1226" s="171"/>
      <c r="R1226" s="171"/>
      <c r="S1226" s="171"/>
      <c r="T1226" s="171"/>
      <c r="U1226" s="171"/>
      <c r="V1226" s="171"/>
      <c r="W1226" s="171"/>
      <c r="X1226" s="171"/>
    </row>
    <row r="1227" spans="2:24" ht="39.6" x14ac:dyDescent="0.3">
      <c r="B1227" s="96">
        <f t="shared" si="19"/>
        <v>1221</v>
      </c>
      <c r="C1227" s="227" t="s">
        <v>5086</v>
      </c>
      <c r="D1227" s="173" t="s">
        <v>5597</v>
      </c>
      <c r="E1227" s="227" t="s">
        <v>5598</v>
      </c>
      <c r="F1227" s="278" t="s">
        <v>5599</v>
      </c>
      <c r="G1227" s="255">
        <v>25200000</v>
      </c>
      <c r="H1227" s="255">
        <v>25200000</v>
      </c>
      <c r="I1227" s="255">
        <f>+G1227+H1227</f>
        <v>50400000</v>
      </c>
      <c r="J1227" s="96" t="s">
        <v>20</v>
      </c>
      <c r="K1227" s="253">
        <v>44561</v>
      </c>
      <c r="L1227" s="96" t="s">
        <v>12</v>
      </c>
      <c r="M1227" s="226" t="s">
        <v>5600</v>
      </c>
      <c r="N1227" s="96" t="s">
        <v>11</v>
      </c>
      <c r="O1227" s="227" t="s">
        <v>2700</v>
      </c>
      <c r="P1227" s="171"/>
      <c r="Q1227" s="171"/>
      <c r="R1227" s="171"/>
      <c r="S1227" s="171"/>
      <c r="T1227" s="171"/>
      <c r="U1227" s="171"/>
      <c r="V1227" s="171"/>
      <c r="W1227" s="171"/>
      <c r="X1227" s="171"/>
    </row>
    <row r="1228" spans="2:24" ht="39.6" x14ac:dyDescent="0.3">
      <c r="B1228" s="96">
        <f t="shared" si="19"/>
        <v>1222</v>
      </c>
      <c r="C1228" s="227" t="s">
        <v>5086</v>
      </c>
      <c r="D1228" s="173" t="s">
        <v>5601</v>
      </c>
      <c r="E1228" s="227" t="s">
        <v>5602</v>
      </c>
      <c r="F1228" s="278" t="s">
        <v>5603</v>
      </c>
      <c r="G1228" s="255">
        <v>25200000</v>
      </c>
      <c r="H1228" s="255">
        <v>25200000</v>
      </c>
      <c r="I1228" s="255">
        <f>+G1228+H1228</f>
        <v>50400000</v>
      </c>
      <c r="J1228" s="96" t="s">
        <v>20</v>
      </c>
      <c r="K1228" s="253">
        <v>44561</v>
      </c>
      <c r="L1228" s="96" t="s">
        <v>12</v>
      </c>
      <c r="M1228" s="226" t="s">
        <v>5604</v>
      </c>
      <c r="N1228" s="96" t="s">
        <v>11</v>
      </c>
      <c r="O1228" s="227" t="s">
        <v>2700</v>
      </c>
      <c r="P1228" s="171"/>
      <c r="Q1228" s="171"/>
      <c r="R1228" s="171"/>
      <c r="S1228" s="171"/>
      <c r="T1228" s="171"/>
      <c r="U1228" s="171"/>
      <c r="V1228" s="171"/>
      <c r="W1228" s="171"/>
      <c r="X1228" s="171"/>
    </row>
    <row r="1229" spans="2:24" ht="39.6" x14ac:dyDescent="0.3">
      <c r="B1229" s="96">
        <f t="shared" si="19"/>
        <v>1223</v>
      </c>
      <c r="C1229" s="227" t="s">
        <v>5086</v>
      </c>
      <c r="D1229" s="173" t="s">
        <v>5605</v>
      </c>
      <c r="E1229" s="227" t="s">
        <v>5606</v>
      </c>
      <c r="F1229" s="278" t="s">
        <v>5607</v>
      </c>
      <c r="G1229" s="255">
        <v>12600000</v>
      </c>
      <c r="H1229" s="255">
        <v>12600000</v>
      </c>
      <c r="I1229" s="255">
        <f>+G1229+H1229</f>
        <v>25200000</v>
      </c>
      <c r="J1229" s="96" t="s">
        <v>20</v>
      </c>
      <c r="K1229" s="253">
        <v>44561</v>
      </c>
      <c r="L1229" s="96" t="s">
        <v>12</v>
      </c>
      <c r="M1229" s="226" t="s">
        <v>5608</v>
      </c>
      <c r="N1229" s="96" t="s">
        <v>11</v>
      </c>
      <c r="O1229" s="227" t="s">
        <v>2700</v>
      </c>
      <c r="P1229" s="171"/>
      <c r="Q1229" s="171"/>
      <c r="R1229" s="171"/>
      <c r="S1229" s="171"/>
      <c r="T1229" s="171"/>
      <c r="U1229" s="171"/>
      <c r="V1229" s="171"/>
      <c r="W1229" s="171"/>
      <c r="X1229" s="171"/>
    </row>
    <row r="1230" spans="2:24" ht="39.6" x14ac:dyDescent="0.3">
      <c r="B1230" s="96">
        <f t="shared" si="19"/>
        <v>1224</v>
      </c>
      <c r="C1230" s="227" t="s">
        <v>5086</v>
      </c>
      <c r="D1230" s="173" t="s">
        <v>5609</v>
      </c>
      <c r="E1230" s="227" t="s">
        <v>5610</v>
      </c>
      <c r="F1230" s="278" t="s">
        <v>5611</v>
      </c>
      <c r="G1230" s="255">
        <v>24000000</v>
      </c>
      <c r="H1230" s="255">
        <v>24000000</v>
      </c>
      <c r="I1230" s="255">
        <f>+G1230+H1230</f>
        <v>48000000</v>
      </c>
      <c r="J1230" s="96" t="s">
        <v>20</v>
      </c>
      <c r="K1230" s="253">
        <v>44561</v>
      </c>
      <c r="L1230" s="96" t="s">
        <v>12</v>
      </c>
      <c r="M1230" s="226" t="s">
        <v>5612</v>
      </c>
      <c r="N1230" s="96" t="s">
        <v>11</v>
      </c>
      <c r="O1230" s="227" t="s">
        <v>2700</v>
      </c>
      <c r="P1230" s="171"/>
      <c r="Q1230" s="171"/>
      <c r="R1230" s="171"/>
      <c r="S1230" s="171"/>
      <c r="T1230" s="171"/>
      <c r="U1230" s="171"/>
      <c r="V1230" s="171"/>
      <c r="W1230" s="171"/>
      <c r="X1230" s="171"/>
    </row>
    <row r="1231" spans="2:24" ht="39.6" x14ac:dyDescent="0.3">
      <c r="B1231" s="96">
        <f t="shared" si="19"/>
        <v>1225</v>
      </c>
      <c r="C1231" s="227" t="s">
        <v>5086</v>
      </c>
      <c r="D1231" s="173" t="s">
        <v>5613</v>
      </c>
      <c r="E1231" s="227" t="s">
        <v>5614</v>
      </c>
      <c r="F1231" s="278" t="s">
        <v>5615</v>
      </c>
      <c r="G1231" s="255">
        <v>24000000</v>
      </c>
      <c r="H1231" s="255">
        <v>24000000</v>
      </c>
      <c r="I1231" s="255">
        <f>+G1231+H1231</f>
        <v>48000000</v>
      </c>
      <c r="J1231" s="96" t="s">
        <v>20</v>
      </c>
      <c r="K1231" s="253">
        <v>44561</v>
      </c>
      <c r="L1231" s="96" t="s">
        <v>12</v>
      </c>
      <c r="M1231" s="226" t="s">
        <v>5616</v>
      </c>
      <c r="N1231" s="96" t="s">
        <v>11</v>
      </c>
      <c r="O1231" s="227" t="s">
        <v>2700</v>
      </c>
      <c r="P1231" s="171"/>
      <c r="Q1231" s="171"/>
      <c r="R1231" s="171"/>
      <c r="S1231" s="171"/>
      <c r="T1231" s="171"/>
      <c r="U1231" s="171"/>
      <c r="V1231" s="171"/>
      <c r="W1231" s="171"/>
      <c r="X1231" s="171"/>
    </row>
    <row r="1232" spans="2:24" ht="39.6" x14ac:dyDescent="0.3">
      <c r="B1232" s="96">
        <f t="shared" si="19"/>
        <v>1226</v>
      </c>
      <c r="C1232" s="227" t="s">
        <v>5086</v>
      </c>
      <c r="D1232" s="173" t="s">
        <v>5617</v>
      </c>
      <c r="E1232" s="227" t="s">
        <v>5618</v>
      </c>
      <c r="F1232" s="278" t="s">
        <v>5619</v>
      </c>
      <c r="G1232" s="255">
        <v>18000000</v>
      </c>
      <c r="H1232" s="255">
        <v>18000000</v>
      </c>
      <c r="I1232" s="255">
        <f>+G1232+H1232</f>
        <v>36000000</v>
      </c>
      <c r="J1232" s="96" t="s">
        <v>20</v>
      </c>
      <c r="K1232" s="253">
        <v>44561</v>
      </c>
      <c r="L1232" s="96" t="s">
        <v>12</v>
      </c>
      <c r="M1232" s="226" t="s">
        <v>5620</v>
      </c>
      <c r="N1232" s="96" t="s">
        <v>11</v>
      </c>
      <c r="O1232" s="227" t="s">
        <v>2700</v>
      </c>
      <c r="P1232" s="171"/>
      <c r="Q1232" s="171"/>
      <c r="R1232" s="171"/>
      <c r="S1232" s="171"/>
      <c r="T1232" s="171"/>
      <c r="U1232" s="171"/>
      <c r="V1232" s="171"/>
      <c r="W1232" s="171"/>
      <c r="X1232" s="171"/>
    </row>
    <row r="1233" spans="2:24" ht="39.6" x14ac:dyDescent="0.3">
      <c r="B1233" s="96">
        <f t="shared" si="19"/>
        <v>1227</v>
      </c>
      <c r="C1233" s="227" t="s">
        <v>5086</v>
      </c>
      <c r="D1233" s="126" t="s">
        <v>5621</v>
      </c>
      <c r="E1233" s="227" t="s">
        <v>5622</v>
      </c>
      <c r="F1233" s="278" t="s">
        <v>5623</v>
      </c>
      <c r="G1233" s="255">
        <v>13800000</v>
      </c>
      <c r="H1233" s="255">
        <v>13800000</v>
      </c>
      <c r="I1233" s="255">
        <f>+G1233+H1233</f>
        <v>27600000</v>
      </c>
      <c r="J1233" s="96" t="s">
        <v>20</v>
      </c>
      <c r="K1233" s="253">
        <v>44561</v>
      </c>
      <c r="L1233" s="96" t="s">
        <v>12</v>
      </c>
      <c r="M1233" s="226" t="s">
        <v>5624</v>
      </c>
      <c r="N1233" s="96" t="s">
        <v>11</v>
      </c>
      <c r="O1233" s="227" t="s">
        <v>2700</v>
      </c>
      <c r="P1233" s="171"/>
      <c r="Q1233" s="171"/>
      <c r="R1233" s="171"/>
      <c r="S1233" s="171"/>
      <c r="T1233" s="171"/>
      <c r="U1233" s="171"/>
      <c r="V1233" s="171"/>
      <c r="W1233" s="171"/>
      <c r="X1233" s="171"/>
    </row>
    <row r="1234" spans="2:24" ht="39.6" x14ac:dyDescent="0.3">
      <c r="B1234" s="96">
        <f t="shared" si="19"/>
        <v>1228</v>
      </c>
      <c r="C1234" s="227" t="s">
        <v>5086</v>
      </c>
      <c r="D1234" s="126" t="s">
        <v>5625</v>
      </c>
      <c r="E1234" s="227" t="s">
        <v>5626</v>
      </c>
      <c r="F1234" s="278" t="s">
        <v>5627</v>
      </c>
      <c r="G1234" s="255">
        <v>12000000</v>
      </c>
      <c r="H1234" s="255">
        <v>12000000</v>
      </c>
      <c r="I1234" s="255">
        <f>+G1234+H1234</f>
        <v>24000000</v>
      </c>
      <c r="J1234" s="96" t="s">
        <v>20</v>
      </c>
      <c r="K1234" s="253">
        <v>44561</v>
      </c>
      <c r="L1234" s="96" t="s">
        <v>12</v>
      </c>
      <c r="M1234" s="226" t="s">
        <v>5628</v>
      </c>
      <c r="N1234" s="96" t="s">
        <v>11</v>
      </c>
      <c r="O1234" s="227" t="s">
        <v>2700</v>
      </c>
      <c r="P1234" s="171"/>
      <c r="Q1234" s="171"/>
      <c r="R1234" s="171"/>
      <c r="S1234" s="171"/>
      <c r="T1234" s="171"/>
      <c r="U1234" s="171"/>
      <c r="V1234" s="171"/>
      <c r="W1234" s="171"/>
      <c r="X1234" s="171"/>
    </row>
    <row r="1235" spans="2:24" ht="52.8" x14ac:dyDescent="0.3">
      <c r="B1235" s="96">
        <f t="shared" si="19"/>
        <v>1229</v>
      </c>
      <c r="C1235" s="227" t="s">
        <v>5086</v>
      </c>
      <c r="D1235" s="126" t="s">
        <v>5629</v>
      </c>
      <c r="E1235" s="227" t="s">
        <v>5630</v>
      </c>
      <c r="F1235" s="278" t="s">
        <v>5631</v>
      </c>
      <c r="G1235" s="255">
        <v>16800000</v>
      </c>
      <c r="H1235" s="255">
        <v>16800000</v>
      </c>
      <c r="I1235" s="255">
        <f>+G1235+H1235</f>
        <v>33600000</v>
      </c>
      <c r="J1235" s="96" t="s">
        <v>20</v>
      </c>
      <c r="K1235" s="253">
        <v>44561</v>
      </c>
      <c r="L1235" s="96" t="s">
        <v>12</v>
      </c>
      <c r="M1235" s="226" t="s">
        <v>5632</v>
      </c>
      <c r="N1235" s="96" t="s">
        <v>11</v>
      </c>
      <c r="O1235" s="227" t="s">
        <v>2700</v>
      </c>
      <c r="P1235" s="171"/>
      <c r="Q1235" s="171"/>
      <c r="R1235" s="171"/>
      <c r="S1235" s="171"/>
      <c r="T1235" s="171"/>
      <c r="U1235" s="171"/>
      <c r="V1235" s="171"/>
      <c r="W1235" s="171"/>
      <c r="X1235" s="171"/>
    </row>
    <row r="1236" spans="2:24" ht="52.8" x14ac:dyDescent="0.3">
      <c r="B1236" s="96">
        <f t="shared" si="19"/>
        <v>1230</v>
      </c>
      <c r="C1236" s="227" t="s">
        <v>5086</v>
      </c>
      <c r="D1236" s="126" t="s">
        <v>5633</v>
      </c>
      <c r="E1236" s="227" t="s">
        <v>5634</v>
      </c>
      <c r="F1236" s="278" t="s">
        <v>5631</v>
      </c>
      <c r="G1236" s="255">
        <v>24000000</v>
      </c>
      <c r="H1236" s="255">
        <v>24000000</v>
      </c>
      <c r="I1236" s="255">
        <f>+G1236+H1236</f>
        <v>48000000</v>
      </c>
      <c r="J1236" s="96" t="s">
        <v>20</v>
      </c>
      <c r="K1236" s="253">
        <v>44561</v>
      </c>
      <c r="L1236" s="96" t="s">
        <v>12</v>
      </c>
      <c r="M1236" s="226" t="s">
        <v>5635</v>
      </c>
      <c r="N1236" s="96" t="s">
        <v>11</v>
      </c>
      <c r="O1236" s="227" t="s">
        <v>2700</v>
      </c>
      <c r="P1236" s="171"/>
      <c r="Q1236" s="171"/>
      <c r="R1236" s="171"/>
      <c r="S1236" s="171"/>
      <c r="T1236" s="171"/>
      <c r="U1236" s="171"/>
      <c r="V1236" s="171"/>
      <c r="W1236" s="171"/>
      <c r="X1236" s="171"/>
    </row>
    <row r="1237" spans="2:24" ht="39.6" x14ac:dyDescent="0.3">
      <c r="B1237" s="96">
        <f t="shared" si="19"/>
        <v>1231</v>
      </c>
      <c r="C1237" s="227" t="s">
        <v>5086</v>
      </c>
      <c r="D1237" s="126" t="s">
        <v>5674</v>
      </c>
      <c r="E1237" s="227" t="s">
        <v>5675</v>
      </c>
      <c r="F1237" s="278" t="s">
        <v>5676</v>
      </c>
      <c r="G1237" s="255">
        <v>12650000</v>
      </c>
      <c r="H1237" s="255">
        <v>13800000</v>
      </c>
      <c r="I1237" s="255">
        <f>+G1237+H1237</f>
        <v>26450000</v>
      </c>
      <c r="J1237" s="96" t="s">
        <v>20</v>
      </c>
      <c r="K1237" s="253">
        <v>44561</v>
      </c>
      <c r="L1237" s="96" t="s">
        <v>12</v>
      </c>
      <c r="M1237" s="226" t="s">
        <v>5677</v>
      </c>
      <c r="N1237" s="96" t="s">
        <v>11</v>
      </c>
      <c r="O1237" s="227" t="s">
        <v>2700</v>
      </c>
      <c r="P1237" s="171"/>
      <c r="Q1237" s="171"/>
      <c r="R1237" s="171"/>
      <c r="S1237" s="171"/>
      <c r="T1237" s="171"/>
      <c r="U1237" s="171"/>
      <c r="V1237" s="171"/>
      <c r="W1237" s="171"/>
      <c r="X1237" s="171"/>
    </row>
    <row r="1238" spans="2:24" ht="39.6" x14ac:dyDescent="0.3">
      <c r="B1238" s="96">
        <f t="shared" si="19"/>
        <v>1232</v>
      </c>
      <c r="C1238" s="227" t="s">
        <v>5086</v>
      </c>
      <c r="D1238" s="126" t="s">
        <v>5712</v>
      </c>
      <c r="E1238" s="227" t="s">
        <v>5713</v>
      </c>
      <c r="F1238" s="278" t="s">
        <v>5714</v>
      </c>
      <c r="G1238" s="255">
        <v>16500000</v>
      </c>
      <c r="H1238" s="255">
        <v>0</v>
      </c>
      <c r="I1238" s="255">
        <f>+G1238+H1238</f>
        <v>16500000</v>
      </c>
      <c r="J1238" s="96" t="s">
        <v>20</v>
      </c>
      <c r="K1238" s="253">
        <v>44377</v>
      </c>
      <c r="L1238" s="96" t="s">
        <v>12</v>
      </c>
      <c r="M1238" s="226" t="s">
        <v>5715</v>
      </c>
      <c r="N1238" s="96" t="s">
        <v>11</v>
      </c>
      <c r="O1238" s="227" t="s">
        <v>2700</v>
      </c>
      <c r="P1238" s="171"/>
      <c r="Q1238" s="171"/>
      <c r="R1238" s="171"/>
      <c r="S1238" s="171"/>
      <c r="T1238" s="171"/>
      <c r="U1238" s="171"/>
      <c r="V1238" s="171"/>
      <c r="W1238" s="171"/>
      <c r="X1238" s="171"/>
    </row>
    <row r="1239" spans="2:24" ht="39.6" x14ac:dyDescent="0.3">
      <c r="B1239" s="96">
        <f t="shared" si="19"/>
        <v>1233</v>
      </c>
      <c r="C1239" s="227" t="s">
        <v>5086</v>
      </c>
      <c r="D1239" s="126" t="s">
        <v>5647</v>
      </c>
      <c r="E1239" s="227" t="s">
        <v>5648</v>
      </c>
      <c r="F1239" s="278" t="s">
        <v>5649</v>
      </c>
      <c r="G1239" s="255">
        <v>18150000</v>
      </c>
      <c r="H1239" s="255">
        <v>19800000</v>
      </c>
      <c r="I1239" s="255">
        <f>+G1239+H1239</f>
        <v>37950000</v>
      </c>
      <c r="J1239" s="96" t="s">
        <v>20</v>
      </c>
      <c r="K1239" s="253">
        <v>44561</v>
      </c>
      <c r="L1239" s="96" t="s">
        <v>12</v>
      </c>
      <c r="M1239" s="226" t="s">
        <v>5650</v>
      </c>
      <c r="N1239" s="96" t="s">
        <v>11</v>
      </c>
      <c r="O1239" s="227" t="s">
        <v>2700</v>
      </c>
      <c r="P1239" s="171"/>
      <c r="Q1239" s="171"/>
      <c r="R1239" s="171"/>
      <c r="S1239" s="171"/>
      <c r="T1239" s="171"/>
      <c r="U1239" s="171"/>
      <c r="V1239" s="171"/>
      <c r="W1239" s="171"/>
      <c r="X1239" s="171"/>
    </row>
    <row r="1240" spans="2:24" ht="39.6" x14ac:dyDescent="0.3">
      <c r="B1240" s="96">
        <f t="shared" si="19"/>
        <v>1234</v>
      </c>
      <c r="C1240" s="227" t="s">
        <v>5086</v>
      </c>
      <c r="D1240" s="126" t="s">
        <v>5643</v>
      </c>
      <c r="E1240" s="227" t="s">
        <v>5644</v>
      </c>
      <c r="F1240" s="278" t="s">
        <v>5645</v>
      </c>
      <c r="G1240" s="255">
        <v>18150000</v>
      </c>
      <c r="H1240" s="255">
        <v>19800000</v>
      </c>
      <c r="I1240" s="255">
        <f>+G1240+H1240</f>
        <v>37950000</v>
      </c>
      <c r="J1240" s="96" t="s">
        <v>20</v>
      </c>
      <c r="K1240" s="253">
        <v>44561</v>
      </c>
      <c r="L1240" s="96" t="s">
        <v>12</v>
      </c>
      <c r="M1240" s="226" t="s">
        <v>5646</v>
      </c>
      <c r="N1240" s="96" t="s">
        <v>11</v>
      </c>
      <c r="O1240" s="227" t="s">
        <v>2700</v>
      </c>
      <c r="P1240" s="171"/>
      <c r="Q1240" s="171"/>
      <c r="R1240" s="171"/>
      <c r="S1240" s="171"/>
      <c r="T1240" s="171"/>
      <c r="U1240" s="171"/>
      <c r="V1240" s="171"/>
      <c r="W1240" s="171"/>
      <c r="X1240" s="171"/>
    </row>
    <row r="1241" spans="2:24" ht="39.6" x14ac:dyDescent="0.3">
      <c r="B1241" s="96">
        <f t="shared" si="19"/>
        <v>1235</v>
      </c>
      <c r="C1241" s="227" t="s">
        <v>5086</v>
      </c>
      <c r="D1241" s="126" t="s">
        <v>5708</v>
      </c>
      <c r="E1241" s="227" t="s">
        <v>5709</v>
      </c>
      <c r="F1241" s="278" t="s">
        <v>5710</v>
      </c>
      <c r="G1241" s="255">
        <v>38500000</v>
      </c>
      <c r="H1241" s="255">
        <v>0</v>
      </c>
      <c r="I1241" s="255">
        <f>+G1241+H1241</f>
        <v>38500000</v>
      </c>
      <c r="J1241" s="96" t="s">
        <v>20</v>
      </c>
      <c r="K1241" s="253">
        <v>44377</v>
      </c>
      <c r="L1241" s="96" t="s">
        <v>12</v>
      </c>
      <c r="M1241" s="226" t="s">
        <v>5711</v>
      </c>
      <c r="N1241" s="96" t="s">
        <v>11</v>
      </c>
      <c r="O1241" s="227" t="s">
        <v>2700</v>
      </c>
      <c r="P1241" s="171"/>
      <c r="Q1241" s="171"/>
      <c r="R1241" s="171"/>
      <c r="S1241" s="171"/>
      <c r="T1241" s="171"/>
      <c r="U1241" s="171"/>
      <c r="V1241" s="171"/>
      <c r="W1241" s="171"/>
      <c r="X1241" s="171"/>
    </row>
    <row r="1242" spans="2:24" ht="39.6" x14ac:dyDescent="0.3">
      <c r="B1242" s="96">
        <f t="shared" si="19"/>
        <v>1236</v>
      </c>
      <c r="C1242" s="227" t="s">
        <v>5086</v>
      </c>
      <c r="D1242" s="126" t="s">
        <v>5704</v>
      </c>
      <c r="E1242" s="227" t="s">
        <v>5705</v>
      </c>
      <c r="F1242" s="278" t="s">
        <v>5706</v>
      </c>
      <c r="G1242" s="255">
        <v>24750000</v>
      </c>
      <c r="H1242" s="255">
        <v>27000000</v>
      </c>
      <c r="I1242" s="255">
        <f>+G1242+H1242</f>
        <v>51750000</v>
      </c>
      <c r="J1242" s="96" t="s">
        <v>20</v>
      </c>
      <c r="K1242" s="253">
        <v>44561</v>
      </c>
      <c r="L1242" s="96" t="s">
        <v>12</v>
      </c>
      <c r="M1242" s="226" t="s">
        <v>5707</v>
      </c>
      <c r="N1242" s="96" t="s">
        <v>11</v>
      </c>
      <c r="O1242" s="227" t="s">
        <v>2700</v>
      </c>
      <c r="P1242" s="171"/>
      <c r="Q1242" s="171"/>
      <c r="R1242" s="171"/>
      <c r="S1242" s="171"/>
      <c r="T1242" s="171"/>
      <c r="U1242" s="171"/>
      <c r="V1242" s="171"/>
      <c r="W1242" s="171"/>
      <c r="X1242" s="171"/>
    </row>
    <row r="1243" spans="2:24" ht="39.6" x14ac:dyDescent="0.3">
      <c r="B1243" s="96">
        <f t="shared" si="19"/>
        <v>1237</v>
      </c>
      <c r="C1243" s="227" t="s">
        <v>5086</v>
      </c>
      <c r="D1243" s="126" t="s">
        <v>5651</v>
      </c>
      <c r="E1243" s="227" t="s">
        <v>5652</v>
      </c>
      <c r="F1243" s="278" t="s">
        <v>5653</v>
      </c>
      <c r="G1243" s="255">
        <v>11000000</v>
      </c>
      <c r="H1243" s="255">
        <v>12000000</v>
      </c>
      <c r="I1243" s="255">
        <f>+G1243+H1243</f>
        <v>23000000</v>
      </c>
      <c r="J1243" s="96" t="s">
        <v>20</v>
      </c>
      <c r="K1243" s="253">
        <v>44561</v>
      </c>
      <c r="L1243" s="96" t="s">
        <v>12</v>
      </c>
      <c r="M1243" s="226" t="s">
        <v>5654</v>
      </c>
      <c r="N1243" s="96" t="s">
        <v>11</v>
      </c>
      <c r="O1243" s="227" t="s">
        <v>2700</v>
      </c>
      <c r="P1243" s="171"/>
      <c r="Q1243" s="171"/>
      <c r="R1243" s="171"/>
      <c r="S1243" s="171"/>
      <c r="T1243" s="171"/>
      <c r="U1243" s="171"/>
      <c r="V1243" s="171"/>
      <c r="W1243" s="171"/>
      <c r="X1243" s="171"/>
    </row>
    <row r="1244" spans="2:24" ht="39.6" x14ac:dyDescent="0.3">
      <c r="B1244" s="96">
        <f t="shared" si="19"/>
        <v>1238</v>
      </c>
      <c r="C1244" s="227" t="s">
        <v>5086</v>
      </c>
      <c r="D1244" s="126" t="s">
        <v>5804</v>
      </c>
      <c r="E1244" s="227" t="s">
        <v>5805</v>
      </c>
      <c r="F1244" s="278" t="s">
        <v>5806</v>
      </c>
      <c r="G1244" s="255">
        <v>10500000</v>
      </c>
      <c r="H1244" s="255">
        <v>26250000</v>
      </c>
      <c r="I1244" s="255">
        <f>+G1244+H1244</f>
        <v>36750000</v>
      </c>
      <c r="J1244" s="96" t="s">
        <v>20</v>
      </c>
      <c r="K1244" s="253">
        <v>44561</v>
      </c>
      <c r="L1244" s="96" t="s">
        <v>12</v>
      </c>
      <c r="M1244" s="226" t="s">
        <v>5807</v>
      </c>
      <c r="N1244" s="96" t="s">
        <v>11</v>
      </c>
      <c r="O1244" s="227" t="s">
        <v>2700</v>
      </c>
      <c r="P1244" s="171"/>
      <c r="Q1244" s="171"/>
      <c r="R1244" s="171"/>
      <c r="S1244" s="171"/>
      <c r="T1244" s="171"/>
      <c r="U1244" s="171"/>
      <c r="V1244" s="171"/>
      <c r="W1244" s="171"/>
      <c r="X1244" s="171"/>
    </row>
    <row r="1245" spans="2:24" ht="39.6" x14ac:dyDescent="0.3">
      <c r="B1245" s="96">
        <f t="shared" si="19"/>
        <v>1239</v>
      </c>
      <c r="C1245" s="227" t="s">
        <v>5086</v>
      </c>
      <c r="D1245" s="126" t="s">
        <v>5678</v>
      </c>
      <c r="E1245" s="227" t="s">
        <v>5679</v>
      </c>
      <c r="F1245" s="278" t="s">
        <v>5573</v>
      </c>
      <c r="G1245" s="255">
        <v>15400000</v>
      </c>
      <c r="H1245" s="255">
        <v>16800000</v>
      </c>
      <c r="I1245" s="255">
        <f>+G1245+H1245</f>
        <v>32200000</v>
      </c>
      <c r="J1245" s="96" t="s">
        <v>20</v>
      </c>
      <c r="K1245" s="253">
        <v>44561</v>
      </c>
      <c r="L1245" s="96" t="s">
        <v>12</v>
      </c>
      <c r="M1245" s="226" t="s">
        <v>5680</v>
      </c>
      <c r="N1245" s="96" t="s">
        <v>11</v>
      </c>
      <c r="O1245" s="227" t="s">
        <v>2700</v>
      </c>
      <c r="P1245" s="171"/>
      <c r="Q1245" s="171"/>
      <c r="R1245" s="171"/>
      <c r="S1245" s="171"/>
      <c r="T1245" s="171"/>
      <c r="U1245" s="171"/>
      <c r="V1245" s="171"/>
      <c r="W1245" s="171"/>
      <c r="X1245" s="171"/>
    </row>
    <row r="1246" spans="2:24" ht="39.6" x14ac:dyDescent="0.3">
      <c r="B1246" s="96">
        <f t="shared" si="19"/>
        <v>1240</v>
      </c>
      <c r="C1246" s="227" t="s">
        <v>5086</v>
      </c>
      <c r="D1246" s="126" t="s">
        <v>5655</v>
      </c>
      <c r="E1246" s="227" t="s">
        <v>5656</v>
      </c>
      <c r="F1246" s="278" t="s">
        <v>5573</v>
      </c>
      <c r="G1246" s="255">
        <v>14850000</v>
      </c>
      <c r="H1246" s="255">
        <v>16200000</v>
      </c>
      <c r="I1246" s="255">
        <f>+G1246+H1246</f>
        <v>31050000</v>
      </c>
      <c r="J1246" s="96" t="s">
        <v>20</v>
      </c>
      <c r="K1246" s="253">
        <v>44561</v>
      </c>
      <c r="L1246" s="96" t="s">
        <v>12</v>
      </c>
      <c r="M1246" s="226" t="s">
        <v>5657</v>
      </c>
      <c r="N1246" s="96" t="s">
        <v>11</v>
      </c>
      <c r="O1246" s="227" t="s">
        <v>2700</v>
      </c>
      <c r="P1246" s="171"/>
      <c r="Q1246" s="171"/>
      <c r="R1246" s="171"/>
      <c r="S1246" s="171"/>
      <c r="T1246" s="171"/>
      <c r="U1246" s="171"/>
      <c r="V1246" s="171"/>
      <c r="W1246" s="171"/>
      <c r="X1246" s="171"/>
    </row>
    <row r="1247" spans="2:24" ht="39.6" x14ac:dyDescent="0.3">
      <c r="B1247" s="96">
        <f t="shared" si="19"/>
        <v>1241</v>
      </c>
      <c r="C1247" s="227" t="s">
        <v>5086</v>
      </c>
      <c r="D1247" s="126" t="s">
        <v>5681</v>
      </c>
      <c r="E1247" s="227" t="s">
        <v>5682</v>
      </c>
      <c r="F1247" s="278" t="s">
        <v>5573</v>
      </c>
      <c r="G1247" s="255">
        <v>14850000</v>
      </c>
      <c r="H1247" s="255">
        <v>16200000</v>
      </c>
      <c r="I1247" s="255">
        <f>+G1247+H1247</f>
        <v>31050000</v>
      </c>
      <c r="J1247" s="96" t="s">
        <v>20</v>
      </c>
      <c r="K1247" s="253">
        <v>44561</v>
      </c>
      <c r="L1247" s="96" t="s">
        <v>12</v>
      </c>
      <c r="M1247" s="226" t="s">
        <v>5683</v>
      </c>
      <c r="N1247" s="96" t="s">
        <v>11</v>
      </c>
      <c r="O1247" s="227" t="s">
        <v>2700</v>
      </c>
      <c r="P1247" s="171"/>
      <c r="Q1247" s="171"/>
      <c r="R1247" s="171"/>
      <c r="S1247" s="171"/>
      <c r="T1247" s="171"/>
      <c r="U1247" s="171"/>
      <c r="V1247" s="171"/>
      <c r="W1247" s="171"/>
      <c r="X1247" s="171"/>
    </row>
    <row r="1248" spans="2:24" ht="39.6" x14ac:dyDescent="0.3">
      <c r="B1248" s="96">
        <f t="shared" si="19"/>
        <v>1242</v>
      </c>
      <c r="C1248" s="227" t="s">
        <v>5086</v>
      </c>
      <c r="D1248" s="126" t="s">
        <v>5636</v>
      </c>
      <c r="E1248" s="227" t="s">
        <v>5637</v>
      </c>
      <c r="F1248" s="278" t="s">
        <v>5573</v>
      </c>
      <c r="G1248" s="255">
        <v>14850000</v>
      </c>
      <c r="H1248" s="255">
        <v>16200000</v>
      </c>
      <c r="I1248" s="255">
        <f>+G1248+H1248</f>
        <v>31050000</v>
      </c>
      <c r="J1248" s="96" t="s">
        <v>20</v>
      </c>
      <c r="K1248" s="253">
        <v>44561</v>
      </c>
      <c r="L1248" s="96" t="s">
        <v>12</v>
      </c>
      <c r="M1248" s="226" t="s">
        <v>5638</v>
      </c>
      <c r="N1248" s="96" t="s">
        <v>11</v>
      </c>
      <c r="O1248" s="227" t="s">
        <v>2700</v>
      </c>
      <c r="P1248" s="171"/>
      <c r="Q1248" s="171"/>
      <c r="R1248" s="171"/>
      <c r="S1248" s="171"/>
      <c r="T1248" s="171"/>
      <c r="U1248" s="171"/>
      <c r="V1248" s="171"/>
      <c r="W1248" s="171"/>
      <c r="X1248" s="171"/>
    </row>
    <row r="1249" spans="2:24" ht="39.6" x14ac:dyDescent="0.3">
      <c r="B1249" s="96">
        <f t="shared" si="19"/>
        <v>1243</v>
      </c>
      <c r="C1249" s="227" t="s">
        <v>5086</v>
      </c>
      <c r="D1249" s="126" t="s">
        <v>5692</v>
      </c>
      <c r="E1249" s="227" t="s">
        <v>5693</v>
      </c>
      <c r="F1249" s="278" t="s">
        <v>5694</v>
      </c>
      <c r="G1249" s="255">
        <v>27500000</v>
      </c>
      <c r="H1249" s="255">
        <v>30000000</v>
      </c>
      <c r="I1249" s="255">
        <f>+G1249+H1249</f>
        <v>57500000</v>
      </c>
      <c r="J1249" s="96" t="s">
        <v>20</v>
      </c>
      <c r="K1249" s="253">
        <v>44561</v>
      </c>
      <c r="L1249" s="96" t="s">
        <v>12</v>
      </c>
      <c r="M1249" s="226" t="s">
        <v>5695</v>
      </c>
      <c r="N1249" s="96" t="s">
        <v>11</v>
      </c>
      <c r="O1249" s="227" t="s">
        <v>2700</v>
      </c>
      <c r="P1249" s="171"/>
      <c r="Q1249" s="171"/>
      <c r="R1249" s="171"/>
      <c r="S1249" s="171"/>
      <c r="T1249" s="171"/>
      <c r="U1249" s="171"/>
      <c r="V1249" s="171"/>
      <c r="W1249" s="171"/>
      <c r="X1249" s="171"/>
    </row>
    <row r="1250" spans="2:24" ht="39.6" x14ac:dyDescent="0.3">
      <c r="B1250" s="96">
        <f t="shared" si="19"/>
        <v>1244</v>
      </c>
      <c r="C1250" s="227" t="s">
        <v>5086</v>
      </c>
      <c r="D1250" s="126" t="s">
        <v>5684</v>
      </c>
      <c r="E1250" s="227" t="s">
        <v>5685</v>
      </c>
      <c r="F1250" s="278" t="s">
        <v>5686</v>
      </c>
      <c r="G1250" s="255">
        <v>21450000</v>
      </c>
      <c r="H1250" s="255">
        <v>23400000</v>
      </c>
      <c r="I1250" s="255">
        <f>+G1250+H1250</f>
        <v>44850000</v>
      </c>
      <c r="J1250" s="96" t="s">
        <v>20</v>
      </c>
      <c r="K1250" s="253">
        <v>44377</v>
      </c>
      <c r="L1250" s="96" t="s">
        <v>12</v>
      </c>
      <c r="M1250" s="226" t="s">
        <v>5687</v>
      </c>
      <c r="N1250" s="96" t="s">
        <v>11</v>
      </c>
      <c r="O1250" s="227" t="s">
        <v>2700</v>
      </c>
      <c r="P1250" s="171"/>
      <c r="Q1250" s="171"/>
      <c r="R1250" s="171"/>
      <c r="S1250" s="171"/>
      <c r="T1250" s="171"/>
      <c r="U1250" s="171"/>
      <c r="V1250" s="171"/>
      <c r="W1250" s="171"/>
      <c r="X1250" s="171"/>
    </row>
    <row r="1251" spans="2:24" ht="39.6" x14ac:dyDescent="0.3">
      <c r="B1251" s="96">
        <f t="shared" si="19"/>
        <v>1245</v>
      </c>
      <c r="C1251" s="227" t="s">
        <v>5086</v>
      </c>
      <c r="D1251" s="126" t="s">
        <v>5670</v>
      </c>
      <c r="E1251" s="227" t="s">
        <v>5671</v>
      </c>
      <c r="F1251" s="278" t="s">
        <v>5672</v>
      </c>
      <c r="G1251" s="255">
        <v>11000000</v>
      </c>
      <c r="H1251" s="255">
        <v>12000000</v>
      </c>
      <c r="I1251" s="255">
        <f>+G1251+H1251</f>
        <v>23000000</v>
      </c>
      <c r="J1251" s="96" t="s">
        <v>20</v>
      </c>
      <c r="K1251" s="253">
        <v>44561</v>
      </c>
      <c r="L1251" s="96" t="s">
        <v>12</v>
      </c>
      <c r="M1251" s="226" t="s">
        <v>5673</v>
      </c>
      <c r="N1251" s="96" t="s">
        <v>11</v>
      </c>
      <c r="O1251" s="227" t="s">
        <v>2700</v>
      </c>
      <c r="P1251" s="171"/>
      <c r="Q1251" s="171"/>
      <c r="R1251" s="171"/>
      <c r="S1251" s="171"/>
      <c r="T1251" s="171"/>
      <c r="U1251" s="171"/>
      <c r="V1251" s="171"/>
      <c r="W1251" s="171"/>
      <c r="X1251" s="171"/>
    </row>
    <row r="1252" spans="2:24" ht="39.6" x14ac:dyDescent="0.3">
      <c r="B1252" s="96">
        <f t="shared" si="19"/>
        <v>1246</v>
      </c>
      <c r="C1252" s="227" t="s">
        <v>5086</v>
      </c>
      <c r="D1252" s="126" t="s">
        <v>5661</v>
      </c>
      <c r="E1252" s="227" t="s">
        <v>5662</v>
      </c>
      <c r="F1252" s="278" t="s">
        <v>5663</v>
      </c>
      <c r="G1252" s="255">
        <v>9000000</v>
      </c>
      <c r="H1252" s="255">
        <v>27000000</v>
      </c>
      <c r="I1252" s="255">
        <f>+G1252+H1252</f>
        <v>36000000</v>
      </c>
      <c r="J1252" s="96" t="s">
        <v>20</v>
      </c>
      <c r="K1252" s="253">
        <v>44301</v>
      </c>
      <c r="L1252" s="96" t="s">
        <v>12</v>
      </c>
      <c r="M1252" s="226" t="s">
        <v>5665</v>
      </c>
      <c r="N1252" s="96" t="s">
        <v>11</v>
      </c>
      <c r="O1252" s="227" t="s">
        <v>2700</v>
      </c>
      <c r="P1252" s="171"/>
      <c r="Q1252" s="171"/>
      <c r="R1252" s="171"/>
      <c r="S1252" s="171"/>
      <c r="T1252" s="171"/>
      <c r="U1252" s="171"/>
      <c r="V1252" s="171"/>
      <c r="W1252" s="171"/>
      <c r="X1252" s="171"/>
    </row>
    <row r="1253" spans="2:24" ht="39.6" x14ac:dyDescent="0.3">
      <c r="B1253" s="96">
        <f t="shared" si="19"/>
        <v>1247</v>
      </c>
      <c r="C1253" s="227" t="s">
        <v>5086</v>
      </c>
      <c r="D1253" s="126" t="s">
        <v>5666</v>
      </c>
      <c r="E1253" s="227" t="s">
        <v>5667</v>
      </c>
      <c r="F1253" s="278" t="s">
        <v>5668</v>
      </c>
      <c r="G1253" s="255">
        <v>6000000</v>
      </c>
      <c r="H1253" s="255">
        <v>18000000</v>
      </c>
      <c r="I1253" s="255">
        <f>+G1253+H1253</f>
        <v>24000000</v>
      </c>
      <c r="J1253" s="96" t="s">
        <v>20</v>
      </c>
      <c r="K1253" s="253">
        <v>44561</v>
      </c>
      <c r="L1253" s="96" t="s">
        <v>12</v>
      </c>
      <c r="M1253" s="226" t="s">
        <v>5669</v>
      </c>
      <c r="N1253" s="96" t="s">
        <v>11</v>
      </c>
      <c r="O1253" s="227" t="s">
        <v>2700</v>
      </c>
      <c r="P1253" s="171"/>
      <c r="Q1253" s="171"/>
      <c r="R1253" s="171"/>
      <c r="S1253" s="171"/>
      <c r="T1253" s="171"/>
      <c r="U1253" s="171"/>
      <c r="V1253" s="171"/>
      <c r="W1253" s="171"/>
      <c r="X1253" s="171"/>
    </row>
    <row r="1254" spans="2:24" ht="39.6" x14ac:dyDescent="0.3">
      <c r="B1254" s="96">
        <f t="shared" si="19"/>
        <v>1248</v>
      </c>
      <c r="C1254" s="227" t="s">
        <v>5086</v>
      </c>
      <c r="D1254" s="126" t="s">
        <v>5639</v>
      </c>
      <c r="E1254" s="227" t="s">
        <v>5640</v>
      </c>
      <c r="F1254" s="278" t="s">
        <v>5641</v>
      </c>
      <c r="G1254" s="255">
        <v>16500000</v>
      </c>
      <c r="H1254" s="255">
        <v>0</v>
      </c>
      <c r="I1254" s="255">
        <f>+G1254+H1254</f>
        <v>16500000</v>
      </c>
      <c r="J1254" s="96" t="s">
        <v>20</v>
      </c>
      <c r="K1254" s="253">
        <v>44377</v>
      </c>
      <c r="L1254" s="96" t="s">
        <v>12</v>
      </c>
      <c r="M1254" s="226" t="s">
        <v>5642</v>
      </c>
      <c r="N1254" s="96" t="s">
        <v>11</v>
      </c>
      <c r="O1254" s="227" t="s">
        <v>2700</v>
      </c>
      <c r="P1254" s="171"/>
      <c r="Q1254" s="171"/>
      <c r="R1254" s="171"/>
      <c r="S1254" s="171"/>
      <c r="T1254" s="171"/>
      <c r="U1254" s="171"/>
      <c r="V1254" s="171"/>
      <c r="W1254" s="171"/>
      <c r="X1254" s="171"/>
    </row>
    <row r="1255" spans="2:24" ht="39.6" x14ac:dyDescent="0.3">
      <c r="B1255" s="96">
        <f t="shared" si="19"/>
        <v>1249</v>
      </c>
      <c r="C1255" s="227" t="s">
        <v>5086</v>
      </c>
      <c r="D1255" s="126" t="s">
        <v>5696</v>
      </c>
      <c r="E1255" s="227" t="s">
        <v>5697</v>
      </c>
      <c r="F1255" s="278" t="s">
        <v>5698</v>
      </c>
      <c r="G1255" s="255">
        <v>15400000</v>
      </c>
      <c r="H1255" s="255">
        <v>16800000</v>
      </c>
      <c r="I1255" s="255">
        <f>+G1255+H1255</f>
        <v>32200000</v>
      </c>
      <c r="J1255" s="96" t="s">
        <v>20</v>
      </c>
      <c r="K1255" s="253">
        <v>44561</v>
      </c>
      <c r="L1255" s="96" t="s">
        <v>12</v>
      </c>
      <c r="M1255" s="226" t="s">
        <v>5699</v>
      </c>
      <c r="N1255" s="96" t="s">
        <v>11</v>
      </c>
      <c r="O1255" s="227" t="s">
        <v>2700</v>
      </c>
      <c r="P1255" s="171"/>
      <c r="Q1255" s="171"/>
      <c r="R1255" s="171"/>
      <c r="S1255" s="171"/>
      <c r="T1255" s="171"/>
      <c r="U1255" s="171"/>
      <c r="V1255" s="171"/>
      <c r="W1255" s="171"/>
      <c r="X1255" s="171"/>
    </row>
    <row r="1256" spans="2:24" ht="39.6" x14ac:dyDescent="0.3">
      <c r="B1256" s="96">
        <f t="shared" si="19"/>
        <v>1250</v>
      </c>
      <c r="C1256" s="227" t="s">
        <v>5086</v>
      </c>
      <c r="D1256" s="126" t="s">
        <v>5700</v>
      </c>
      <c r="E1256" s="227" t="s">
        <v>5701</v>
      </c>
      <c r="F1256" s="278" t="s">
        <v>5702</v>
      </c>
      <c r="G1256" s="255">
        <v>16500000</v>
      </c>
      <c r="H1256" s="255">
        <v>18000000</v>
      </c>
      <c r="I1256" s="255">
        <f>+G1256+H1256</f>
        <v>34500000</v>
      </c>
      <c r="J1256" s="96" t="s">
        <v>20</v>
      </c>
      <c r="K1256" s="253">
        <v>44561</v>
      </c>
      <c r="L1256" s="96" t="s">
        <v>12</v>
      </c>
      <c r="M1256" s="226" t="s">
        <v>5703</v>
      </c>
      <c r="N1256" s="96" t="s">
        <v>11</v>
      </c>
      <c r="O1256" s="227" t="s">
        <v>2700</v>
      </c>
      <c r="P1256" s="171"/>
      <c r="Q1256" s="171"/>
      <c r="R1256" s="171"/>
      <c r="S1256" s="171"/>
      <c r="T1256" s="171"/>
      <c r="U1256" s="171"/>
      <c r="V1256" s="171"/>
      <c r="W1256" s="171"/>
      <c r="X1256" s="171"/>
    </row>
    <row r="1257" spans="2:24" ht="39.6" x14ac:dyDescent="0.3">
      <c r="B1257" s="96">
        <f t="shared" si="19"/>
        <v>1251</v>
      </c>
      <c r="C1257" s="227" t="s">
        <v>5086</v>
      </c>
      <c r="D1257" s="126" t="s">
        <v>5716</v>
      </c>
      <c r="E1257" s="227" t="s">
        <v>5717</v>
      </c>
      <c r="F1257" s="278" t="s">
        <v>5718</v>
      </c>
      <c r="G1257" s="255">
        <v>19250000</v>
      </c>
      <c r="H1257" s="255">
        <v>0</v>
      </c>
      <c r="I1257" s="255">
        <f>+G1257+H1257</f>
        <v>19250000</v>
      </c>
      <c r="J1257" s="96" t="s">
        <v>20</v>
      </c>
      <c r="K1257" s="253">
        <v>44377</v>
      </c>
      <c r="L1257" s="96" t="s">
        <v>12</v>
      </c>
      <c r="M1257" s="226" t="s">
        <v>5719</v>
      </c>
      <c r="N1257" s="96" t="s">
        <v>11</v>
      </c>
      <c r="O1257" s="227" t="s">
        <v>2700</v>
      </c>
      <c r="P1257" s="171"/>
      <c r="Q1257" s="171"/>
      <c r="R1257" s="171"/>
      <c r="S1257" s="171"/>
      <c r="T1257" s="171"/>
      <c r="U1257" s="171"/>
      <c r="V1257" s="171"/>
      <c r="W1257" s="171"/>
      <c r="X1257" s="171"/>
    </row>
    <row r="1258" spans="2:24" ht="39.6" x14ac:dyDescent="0.3">
      <c r="B1258" s="96">
        <f t="shared" si="19"/>
        <v>1252</v>
      </c>
      <c r="C1258" s="227" t="s">
        <v>5086</v>
      </c>
      <c r="D1258" s="126" t="s">
        <v>5688</v>
      </c>
      <c r="E1258" s="227" t="s">
        <v>5689</v>
      </c>
      <c r="F1258" s="278" t="s">
        <v>5690</v>
      </c>
      <c r="G1258" s="255">
        <v>23100000</v>
      </c>
      <c r="H1258" s="255">
        <v>25200000</v>
      </c>
      <c r="I1258" s="255">
        <f>+G1258+H1258</f>
        <v>48300000</v>
      </c>
      <c r="J1258" s="96" t="s">
        <v>20</v>
      </c>
      <c r="K1258" s="253">
        <v>44561</v>
      </c>
      <c r="L1258" s="96" t="s">
        <v>12</v>
      </c>
      <c r="M1258" s="226" t="s">
        <v>5691</v>
      </c>
      <c r="N1258" s="96" t="s">
        <v>11</v>
      </c>
      <c r="O1258" s="227" t="s">
        <v>2700</v>
      </c>
      <c r="P1258" s="171"/>
      <c r="Q1258" s="171"/>
      <c r="R1258" s="171"/>
      <c r="S1258" s="171"/>
      <c r="T1258" s="171"/>
      <c r="U1258" s="171"/>
      <c r="V1258" s="171"/>
      <c r="W1258" s="171"/>
      <c r="X1258" s="171"/>
    </row>
    <row r="1259" spans="2:24" ht="52.8" x14ac:dyDescent="0.3">
      <c r="B1259" s="96">
        <f t="shared" si="19"/>
        <v>1253</v>
      </c>
      <c r="C1259" s="227" t="s">
        <v>5086</v>
      </c>
      <c r="D1259" s="126" t="s">
        <v>5658</v>
      </c>
      <c r="E1259" s="227" t="s">
        <v>5659</v>
      </c>
      <c r="F1259" s="278" t="s">
        <v>5631</v>
      </c>
      <c r="G1259" s="255">
        <v>22000000</v>
      </c>
      <c r="H1259" s="255">
        <v>0</v>
      </c>
      <c r="I1259" s="255">
        <f>+G1259+H1259</f>
        <v>22000000</v>
      </c>
      <c r="J1259" s="96" t="s">
        <v>20</v>
      </c>
      <c r="K1259" s="253">
        <v>44377</v>
      </c>
      <c r="L1259" s="96" t="s">
        <v>12</v>
      </c>
      <c r="M1259" s="226" t="s">
        <v>5660</v>
      </c>
      <c r="N1259" s="96" t="s">
        <v>11</v>
      </c>
      <c r="O1259" s="227" t="s">
        <v>2700</v>
      </c>
      <c r="P1259" s="171"/>
      <c r="Q1259" s="171"/>
      <c r="R1259" s="171"/>
      <c r="S1259" s="171"/>
      <c r="T1259" s="171"/>
      <c r="U1259" s="171"/>
      <c r="V1259" s="171"/>
      <c r="W1259" s="171"/>
      <c r="X1259" s="171"/>
    </row>
    <row r="1260" spans="2:24" ht="39.6" x14ac:dyDescent="0.3">
      <c r="B1260" s="96">
        <f t="shared" si="19"/>
        <v>1254</v>
      </c>
      <c r="C1260" s="227" t="s">
        <v>5086</v>
      </c>
      <c r="D1260" s="126" t="s">
        <v>5781</v>
      </c>
      <c r="E1260" s="227" t="s">
        <v>5782</v>
      </c>
      <c r="F1260" s="278" t="s">
        <v>5783</v>
      </c>
      <c r="G1260" s="255">
        <v>9000000</v>
      </c>
      <c r="H1260" s="255">
        <v>22500000</v>
      </c>
      <c r="I1260" s="255">
        <f>+G1260+H1260</f>
        <v>31500000</v>
      </c>
      <c r="J1260" s="96" t="s">
        <v>20</v>
      </c>
      <c r="K1260" s="253">
        <v>44561</v>
      </c>
      <c r="L1260" s="96" t="s">
        <v>12</v>
      </c>
      <c r="M1260" s="226" t="s">
        <v>5784</v>
      </c>
      <c r="N1260" s="96" t="s">
        <v>11</v>
      </c>
      <c r="O1260" s="227" t="s">
        <v>2700</v>
      </c>
      <c r="P1260" s="171"/>
      <c r="Q1260" s="171"/>
      <c r="R1260" s="171"/>
      <c r="S1260" s="171"/>
      <c r="T1260" s="171"/>
      <c r="U1260" s="171"/>
      <c r="V1260" s="171"/>
      <c r="W1260" s="171"/>
      <c r="X1260" s="171"/>
    </row>
    <row r="1261" spans="2:24" ht="52.8" x14ac:dyDescent="0.3">
      <c r="B1261" s="96">
        <f t="shared" si="19"/>
        <v>1255</v>
      </c>
      <c r="C1261" s="227" t="s">
        <v>5086</v>
      </c>
      <c r="D1261" s="126" t="s">
        <v>5733</v>
      </c>
      <c r="E1261" s="227" t="s">
        <v>5734</v>
      </c>
      <c r="F1261" s="278" t="s">
        <v>5631</v>
      </c>
      <c r="G1261" s="255">
        <v>15850000</v>
      </c>
      <c r="H1261" s="255">
        <v>19020000</v>
      </c>
      <c r="I1261" s="255">
        <f>+G1261+H1261</f>
        <v>34870000</v>
      </c>
      <c r="J1261" s="96" t="s">
        <v>20</v>
      </c>
      <c r="K1261" s="253">
        <v>44561</v>
      </c>
      <c r="L1261" s="96" t="s">
        <v>12</v>
      </c>
      <c r="M1261" s="226" t="s">
        <v>5735</v>
      </c>
      <c r="N1261" s="96" t="s">
        <v>11</v>
      </c>
      <c r="O1261" s="227" t="s">
        <v>2700</v>
      </c>
      <c r="P1261" s="171"/>
      <c r="Q1261" s="171"/>
      <c r="R1261" s="171"/>
      <c r="S1261" s="171"/>
      <c r="T1261" s="171"/>
      <c r="U1261" s="171"/>
      <c r="V1261" s="171"/>
      <c r="W1261" s="171"/>
      <c r="X1261" s="171"/>
    </row>
    <row r="1262" spans="2:24" ht="52.8" x14ac:dyDescent="0.3">
      <c r="B1262" s="96">
        <f t="shared" si="19"/>
        <v>1256</v>
      </c>
      <c r="C1262" s="227" t="s">
        <v>5086</v>
      </c>
      <c r="D1262" s="126" t="s">
        <v>5793</v>
      </c>
      <c r="E1262" s="227" t="s">
        <v>5794</v>
      </c>
      <c r="F1262" s="278" t="s">
        <v>5631</v>
      </c>
      <c r="G1262" s="255">
        <v>31500000</v>
      </c>
      <c r="H1262" s="255">
        <v>42000000</v>
      </c>
      <c r="I1262" s="255">
        <f>+G1262+H1262</f>
        <v>73500000</v>
      </c>
      <c r="J1262" s="96" t="s">
        <v>20</v>
      </c>
      <c r="K1262" s="253">
        <v>44561</v>
      </c>
      <c r="L1262" s="96" t="s">
        <v>12</v>
      </c>
      <c r="M1262" s="226" t="s">
        <v>5795</v>
      </c>
      <c r="N1262" s="96" t="s">
        <v>11</v>
      </c>
      <c r="O1262" s="227" t="s">
        <v>2700</v>
      </c>
      <c r="P1262" s="171"/>
      <c r="Q1262" s="171"/>
      <c r="R1262" s="171"/>
      <c r="S1262" s="171"/>
      <c r="T1262" s="171"/>
      <c r="U1262" s="171"/>
      <c r="V1262" s="171"/>
      <c r="W1262" s="171"/>
      <c r="X1262" s="171"/>
    </row>
    <row r="1263" spans="2:24" ht="39.6" x14ac:dyDescent="0.3">
      <c r="B1263" s="96">
        <f t="shared" si="19"/>
        <v>1257</v>
      </c>
      <c r="C1263" s="227" t="s">
        <v>5086</v>
      </c>
      <c r="D1263" s="126" t="s">
        <v>5800</v>
      </c>
      <c r="E1263" s="227" t="s">
        <v>5801</v>
      </c>
      <c r="F1263" s="278" t="s">
        <v>5802</v>
      </c>
      <c r="G1263" s="255">
        <v>13500000</v>
      </c>
      <c r="H1263" s="255">
        <v>18000000</v>
      </c>
      <c r="I1263" s="255">
        <f>+G1263+H1263</f>
        <v>31500000</v>
      </c>
      <c r="J1263" s="96" t="s">
        <v>20</v>
      </c>
      <c r="K1263" s="253">
        <v>44530</v>
      </c>
      <c r="L1263" s="96" t="s">
        <v>12</v>
      </c>
      <c r="M1263" s="226" t="s">
        <v>5803</v>
      </c>
      <c r="N1263" s="96" t="s">
        <v>11</v>
      </c>
      <c r="O1263" s="227" t="s">
        <v>2700</v>
      </c>
      <c r="P1263" s="171"/>
      <c r="Q1263" s="171"/>
      <c r="R1263" s="171"/>
      <c r="S1263" s="171"/>
      <c r="T1263" s="171"/>
      <c r="U1263" s="171"/>
      <c r="V1263" s="171"/>
      <c r="W1263" s="171"/>
      <c r="X1263" s="171"/>
    </row>
    <row r="1264" spans="2:24" ht="39.6" x14ac:dyDescent="0.3">
      <c r="B1264" s="96">
        <f t="shared" si="19"/>
        <v>1258</v>
      </c>
      <c r="C1264" s="227" t="s">
        <v>5086</v>
      </c>
      <c r="D1264" s="126" t="s">
        <v>5808</v>
      </c>
      <c r="E1264" s="227" t="s">
        <v>5809</v>
      </c>
      <c r="F1264" s="278" t="s">
        <v>5810</v>
      </c>
      <c r="G1264" s="255">
        <v>9510000</v>
      </c>
      <c r="H1264" s="255">
        <v>0</v>
      </c>
      <c r="I1264" s="255">
        <f>+G1264+H1264</f>
        <v>9510000</v>
      </c>
      <c r="J1264" s="96" t="s">
        <v>20</v>
      </c>
      <c r="K1264" s="253">
        <v>44331</v>
      </c>
      <c r="L1264" s="96" t="s">
        <v>12</v>
      </c>
      <c r="M1264" s="226" t="s">
        <v>5812</v>
      </c>
      <c r="N1264" s="96" t="s">
        <v>11</v>
      </c>
      <c r="O1264" s="227" t="s">
        <v>2700</v>
      </c>
      <c r="P1264" s="171"/>
      <c r="Q1264" s="171"/>
      <c r="R1264" s="171"/>
      <c r="S1264" s="171"/>
      <c r="T1264" s="171"/>
      <c r="U1264" s="171"/>
      <c r="V1264" s="171"/>
      <c r="W1264" s="171"/>
      <c r="X1264" s="171"/>
    </row>
    <row r="1265" spans="2:24" ht="39.6" x14ac:dyDescent="0.3">
      <c r="B1265" s="96">
        <f t="shared" si="19"/>
        <v>1259</v>
      </c>
      <c r="C1265" s="227" t="s">
        <v>5086</v>
      </c>
      <c r="D1265" s="126" t="s">
        <v>5748</v>
      </c>
      <c r="E1265" s="227" t="s">
        <v>5749</v>
      </c>
      <c r="F1265" s="278" t="s">
        <v>5750</v>
      </c>
      <c r="G1265" s="255">
        <v>13500000</v>
      </c>
      <c r="H1265" s="255">
        <v>18000000</v>
      </c>
      <c r="I1265" s="255">
        <f>+G1265+H1265</f>
        <v>31500000</v>
      </c>
      <c r="J1265" s="96" t="s">
        <v>20</v>
      </c>
      <c r="K1265" s="253">
        <v>44561</v>
      </c>
      <c r="L1265" s="96" t="s">
        <v>12</v>
      </c>
      <c r="M1265" s="226" t="s">
        <v>5751</v>
      </c>
      <c r="N1265" s="96" t="s">
        <v>11</v>
      </c>
      <c r="O1265" s="227" t="s">
        <v>2700</v>
      </c>
      <c r="P1265" s="171"/>
      <c r="Q1265" s="171"/>
      <c r="R1265" s="171"/>
      <c r="S1265" s="171"/>
      <c r="T1265" s="171"/>
      <c r="U1265" s="171"/>
      <c r="V1265" s="171"/>
      <c r="W1265" s="171"/>
      <c r="X1265" s="171"/>
    </row>
    <row r="1266" spans="2:24" ht="39.6" x14ac:dyDescent="0.3">
      <c r="B1266" s="96">
        <f t="shared" si="19"/>
        <v>1260</v>
      </c>
      <c r="C1266" s="227" t="s">
        <v>5086</v>
      </c>
      <c r="D1266" s="126" t="s">
        <v>5720</v>
      </c>
      <c r="E1266" s="227" t="s">
        <v>5721</v>
      </c>
      <c r="F1266" s="278" t="s">
        <v>5722</v>
      </c>
      <c r="G1266" s="255">
        <v>16000000</v>
      </c>
      <c r="H1266" s="255">
        <v>12800000</v>
      </c>
      <c r="I1266" s="255">
        <f>+G1266+H1266</f>
        <v>28800000</v>
      </c>
      <c r="J1266" s="96" t="s">
        <v>20</v>
      </c>
      <c r="K1266" s="253">
        <v>44499</v>
      </c>
      <c r="L1266" s="96" t="s">
        <v>12</v>
      </c>
      <c r="M1266" s="226" t="s">
        <v>5723</v>
      </c>
      <c r="N1266" s="96" t="s">
        <v>11</v>
      </c>
      <c r="O1266" s="227" t="s">
        <v>2700</v>
      </c>
      <c r="P1266" s="171"/>
      <c r="Q1266" s="171"/>
      <c r="R1266" s="171"/>
      <c r="S1266" s="171"/>
      <c r="T1266" s="171"/>
      <c r="U1266" s="171"/>
      <c r="V1266" s="171"/>
      <c r="W1266" s="171"/>
      <c r="X1266" s="171"/>
    </row>
    <row r="1267" spans="2:24" ht="39.6" x14ac:dyDescent="0.3">
      <c r="B1267" s="96">
        <f t="shared" si="19"/>
        <v>1261</v>
      </c>
      <c r="C1267" s="227" t="s">
        <v>5086</v>
      </c>
      <c r="D1267" s="126" t="s">
        <v>5813</v>
      </c>
      <c r="E1267" s="227" t="s">
        <v>5814</v>
      </c>
      <c r="F1267" s="278" t="s">
        <v>5754</v>
      </c>
      <c r="G1267" s="255">
        <v>9900000</v>
      </c>
      <c r="H1267" s="255">
        <v>4950000</v>
      </c>
      <c r="I1267" s="255">
        <f>+G1267+H1267</f>
        <v>14850000</v>
      </c>
      <c r="J1267" s="96" t="s">
        <v>20</v>
      </c>
      <c r="K1267" s="253">
        <v>44377</v>
      </c>
      <c r="L1267" s="96" t="s">
        <v>12</v>
      </c>
      <c r="M1267" s="226" t="s">
        <v>5815</v>
      </c>
      <c r="N1267" s="96" t="s">
        <v>11</v>
      </c>
      <c r="O1267" s="227" t="s">
        <v>2700</v>
      </c>
      <c r="P1267" s="171"/>
      <c r="Q1267" s="171"/>
      <c r="R1267" s="171"/>
      <c r="S1267" s="171"/>
      <c r="T1267" s="171"/>
      <c r="U1267" s="171"/>
      <c r="V1267" s="171"/>
      <c r="W1267" s="171"/>
      <c r="X1267" s="171"/>
    </row>
    <row r="1268" spans="2:24" ht="39.6" x14ac:dyDescent="0.3">
      <c r="B1268" s="96">
        <f t="shared" si="19"/>
        <v>1262</v>
      </c>
      <c r="C1268" s="227" t="s">
        <v>5086</v>
      </c>
      <c r="D1268" s="126" t="s">
        <v>5752</v>
      </c>
      <c r="E1268" s="227" t="s">
        <v>5753</v>
      </c>
      <c r="F1268" s="278" t="s">
        <v>5754</v>
      </c>
      <c r="G1268" s="255">
        <v>9900000</v>
      </c>
      <c r="H1268" s="255">
        <v>24750000</v>
      </c>
      <c r="I1268" s="255">
        <f>+G1268+H1268</f>
        <v>34650000</v>
      </c>
      <c r="J1268" s="96" t="s">
        <v>20</v>
      </c>
      <c r="K1268" s="253">
        <v>44561</v>
      </c>
      <c r="L1268" s="96" t="s">
        <v>12</v>
      </c>
      <c r="M1268" s="226" t="s">
        <v>5755</v>
      </c>
      <c r="N1268" s="96" t="s">
        <v>11</v>
      </c>
      <c r="O1268" s="227" t="s">
        <v>2700</v>
      </c>
      <c r="P1268" s="171"/>
      <c r="Q1268" s="171"/>
      <c r="R1268" s="171"/>
      <c r="S1268" s="171"/>
      <c r="T1268" s="171"/>
      <c r="U1268" s="171"/>
      <c r="V1268" s="171"/>
      <c r="W1268" s="171"/>
      <c r="X1268" s="171"/>
    </row>
    <row r="1269" spans="2:24" ht="39.6" x14ac:dyDescent="0.3">
      <c r="B1269" s="96">
        <f t="shared" si="19"/>
        <v>1263</v>
      </c>
      <c r="C1269" s="227" t="s">
        <v>5086</v>
      </c>
      <c r="D1269" s="126" t="s">
        <v>5756</v>
      </c>
      <c r="E1269" s="227" t="s">
        <v>5757</v>
      </c>
      <c r="F1269" s="278" t="s">
        <v>5754</v>
      </c>
      <c r="G1269" s="255">
        <v>9900000</v>
      </c>
      <c r="H1269" s="255">
        <v>24750000</v>
      </c>
      <c r="I1269" s="255">
        <f>+G1269+H1269</f>
        <v>34650000</v>
      </c>
      <c r="J1269" s="96" t="s">
        <v>20</v>
      </c>
      <c r="K1269" s="253">
        <v>44561</v>
      </c>
      <c r="L1269" s="96" t="s">
        <v>12</v>
      </c>
      <c r="M1269" s="226" t="s">
        <v>5758</v>
      </c>
      <c r="N1269" s="96" t="s">
        <v>11</v>
      </c>
      <c r="O1269" s="227" t="s">
        <v>2700</v>
      </c>
      <c r="P1269" s="171"/>
      <c r="Q1269" s="171"/>
      <c r="R1269" s="171"/>
      <c r="S1269" s="171"/>
      <c r="T1269" s="171"/>
      <c r="U1269" s="171"/>
      <c r="V1269" s="171"/>
      <c r="W1269" s="171"/>
      <c r="X1269" s="171"/>
    </row>
    <row r="1270" spans="2:24" ht="39.6" x14ac:dyDescent="0.3">
      <c r="B1270" s="96">
        <f t="shared" si="19"/>
        <v>1264</v>
      </c>
      <c r="C1270" s="227" t="s">
        <v>5086</v>
      </c>
      <c r="D1270" s="126" t="s">
        <v>5759</v>
      </c>
      <c r="E1270" s="227" t="s">
        <v>5760</v>
      </c>
      <c r="F1270" s="278" t="s">
        <v>5754</v>
      </c>
      <c r="G1270" s="255">
        <v>9900000</v>
      </c>
      <c r="H1270" s="255">
        <v>24750000</v>
      </c>
      <c r="I1270" s="255">
        <f>+G1270+H1270</f>
        <v>34650000</v>
      </c>
      <c r="J1270" s="96" t="s">
        <v>20</v>
      </c>
      <c r="K1270" s="253">
        <v>44561</v>
      </c>
      <c r="L1270" s="96" t="s">
        <v>12</v>
      </c>
      <c r="M1270" s="226" t="s">
        <v>5761</v>
      </c>
      <c r="N1270" s="96" t="s">
        <v>11</v>
      </c>
      <c r="O1270" s="227" t="s">
        <v>2700</v>
      </c>
      <c r="P1270" s="171"/>
      <c r="Q1270" s="171"/>
      <c r="R1270" s="171"/>
      <c r="S1270" s="171"/>
      <c r="T1270" s="171"/>
      <c r="U1270" s="171"/>
      <c r="V1270" s="171"/>
      <c r="W1270" s="171"/>
      <c r="X1270" s="171"/>
    </row>
    <row r="1271" spans="2:24" ht="39.6" x14ac:dyDescent="0.3">
      <c r="B1271" s="96">
        <f t="shared" si="19"/>
        <v>1265</v>
      </c>
      <c r="C1271" s="227" t="s">
        <v>5086</v>
      </c>
      <c r="D1271" s="126" t="s">
        <v>5762</v>
      </c>
      <c r="E1271" s="227" t="s">
        <v>5763</v>
      </c>
      <c r="F1271" s="278" t="s">
        <v>5754</v>
      </c>
      <c r="G1271" s="255">
        <v>9900000</v>
      </c>
      <c r="H1271" s="255">
        <v>24750000</v>
      </c>
      <c r="I1271" s="255">
        <f>+G1271+H1271</f>
        <v>34650000</v>
      </c>
      <c r="J1271" s="96" t="s">
        <v>20</v>
      </c>
      <c r="K1271" s="253">
        <v>44561</v>
      </c>
      <c r="L1271" s="96" t="s">
        <v>12</v>
      </c>
      <c r="M1271" s="226" t="s">
        <v>5764</v>
      </c>
      <c r="N1271" s="96" t="s">
        <v>11</v>
      </c>
      <c r="O1271" s="227" t="s">
        <v>2700</v>
      </c>
      <c r="P1271" s="171"/>
      <c r="Q1271" s="171"/>
      <c r="R1271" s="171"/>
      <c r="S1271" s="171"/>
      <c r="T1271" s="171"/>
      <c r="U1271" s="171"/>
      <c r="V1271" s="171"/>
      <c r="W1271" s="171"/>
      <c r="X1271" s="171"/>
    </row>
    <row r="1272" spans="2:24" ht="39.6" x14ac:dyDescent="0.3">
      <c r="B1272" s="96">
        <f t="shared" si="19"/>
        <v>1266</v>
      </c>
      <c r="C1272" s="227" t="s">
        <v>5086</v>
      </c>
      <c r="D1272" s="126" t="s">
        <v>5765</v>
      </c>
      <c r="E1272" s="227" t="s">
        <v>5766</v>
      </c>
      <c r="F1272" s="278" t="s">
        <v>5754</v>
      </c>
      <c r="G1272" s="255">
        <v>9900000</v>
      </c>
      <c r="H1272" s="255">
        <v>24750000</v>
      </c>
      <c r="I1272" s="255">
        <f>+G1272+H1272</f>
        <v>34650000</v>
      </c>
      <c r="J1272" s="96" t="s">
        <v>20</v>
      </c>
      <c r="K1272" s="253">
        <v>44561</v>
      </c>
      <c r="L1272" s="96" t="s">
        <v>12</v>
      </c>
      <c r="M1272" s="226" t="s">
        <v>5767</v>
      </c>
      <c r="N1272" s="96" t="s">
        <v>11</v>
      </c>
      <c r="O1272" s="227" t="s">
        <v>2700</v>
      </c>
      <c r="P1272" s="171"/>
      <c r="Q1272" s="171"/>
      <c r="R1272" s="171"/>
      <c r="S1272" s="171"/>
      <c r="T1272" s="171"/>
      <c r="U1272" s="171"/>
      <c r="V1272" s="171"/>
      <c r="W1272" s="171"/>
      <c r="X1272" s="171"/>
    </row>
    <row r="1273" spans="2:24" ht="39.6" x14ac:dyDescent="0.3">
      <c r="B1273" s="96">
        <f t="shared" si="19"/>
        <v>1267</v>
      </c>
      <c r="C1273" s="227" t="s">
        <v>5086</v>
      </c>
      <c r="D1273" s="126" t="s">
        <v>5768</v>
      </c>
      <c r="E1273" s="227" t="s">
        <v>5769</v>
      </c>
      <c r="F1273" s="278" t="s">
        <v>5754</v>
      </c>
      <c r="G1273" s="255">
        <v>9510000</v>
      </c>
      <c r="H1273" s="255">
        <v>23775000</v>
      </c>
      <c r="I1273" s="255">
        <f>+G1273+H1273</f>
        <v>33285000</v>
      </c>
      <c r="J1273" s="96" t="s">
        <v>20</v>
      </c>
      <c r="K1273" s="253">
        <v>44561</v>
      </c>
      <c r="L1273" s="96" t="s">
        <v>12</v>
      </c>
      <c r="M1273" s="226" t="s">
        <v>5770</v>
      </c>
      <c r="N1273" s="96" t="s">
        <v>11</v>
      </c>
      <c r="O1273" s="227" t="s">
        <v>2700</v>
      </c>
      <c r="P1273" s="171"/>
      <c r="Q1273" s="171"/>
      <c r="R1273" s="171"/>
      <c r="S1273" s="171"/>
      <c r="T1273" s="171"/>
      <c r="U1273" s="171"/>
      <c r="V1273" s="171"/>
      <c r="W1273" s="171"/>
      <c r="X1273" s="171"/>
    </row>
    <row r="1274" spans="2:24" ht="39.6" x14ac:dyDescent="0.3">
      <c r="B1274" s="96">
        <f t="shared" si="19"/>
        <v>1268</v>
      </c>
      <c r="C1274" s="227" t="s">
        <v>5086</v>
      </c>
      <c r="D1274" s="126" t="s">
        <v>5771</v>
      </c>
      <c r="E1274" s="227" t="s">
        <v>5772</v>
      </c>
      <c r="F1274" s="278" t="s">
        <v>5754</v>
      </c>
      <c r="G1274" s="255">
        <v>9510000</v>
      </c>
      <c r="H1274" s="255">
        <v>23775000</v>
      </c>
      <c r="I1274" s="255">
        <f>+G1274+H1274</f>
        <v>33285000</v>
      </c>
      <c r="J1274" s="96" t="s">
        <v>20</v>
      </c>
      <c r="K1274" s="253">
        <v>44561</v>
      </c>
      <c r="L1274" s="96" t="s">
        <v>12</v>
      </c>
      <c r="M1274" s="226" t="s">
        <v>5773</v>
      </c>
      <c r="N1274" s="96" t="s">
        <v>11</v>
      </c>
      <c r="O1274" s="227" t="s">
        <v>2700</v>
      </c>
      <c r="P1274" s="171"/>
      <c r="Q1274" s="171"/>
      <c r="R1274" s="171"/>
      <c r="S1274" s="171"/>
      <c r="T1274" s="171"/>
      <c r="U1274" s="171"/>
      <c r="V1274" s="171"/>
      <c r="W1274" s="171"/>
      <c r="X1274" s="171"/>
    </row>
    <row r="1275" spans="2:24" ht="39.6" x14ac:dyDescent="0.3">
      <c r="B1275" s="96">
        <f t="shared" si="19"/>
        <v>1269</v>
      </c>
      <c r="C1275" s="227" t="s">
        <v>5086</v>
      </c>
      <c r="D1275" s="126" t="s">
        <v>5774</v>
      </c>
      <c r="E1275" s="227" t="s">
        <v>5775</v>
      </c>
      <c r="F1275" s="278" t="s">
        <v>5776</v>
      </c>
      <c r="G1275" s="255">
        <v>9000000</v>
      </c>
      <c r="H1275" s="255">
        <v>12000000</v>
      </c>
      <c r="I1275" s="255">
        <f>+G1275+H1275</f>
        <v>21000000</v>
      </c>
      <c r="J1275" s="96" t="s">
        <v>20</v>
      </c>
      <c r="K1275" s="253">
        <v>44561</v>
      </c>
      <c r="L1275" s="96" t="s">
        <v>12</v>
      </c>
      <c r="M1275" s="226" t="s">
        <v>5777</v>
      </c>
      <c r="N1275" s="96" t="s">
        <v>11</v>
      </c>
      <c r="O1275" s="227" t="s">
        <v>2700</v>
      </c>
      <c r="P1275" s="171"/>
      <c r="Q1275" s="171"/>
      <c r="R1275" s="171"/>
      <c r="S1275" s="171"/>
      <c r="T1275" s="171"/>
      <c r="U1275" s="171"/>
      <c r="V1275" s="171"/>
      <c r="W1275" s="171"/>
      <c r="X1275" s="171"/>
    </row>
    <row r="1276" spans="2:24" ht="39.6" x14ac:dyDescent="0.3">
      <c r="B1276" s="96">
        <f t="shared" si="19"/>
        <v>1270</v>
      </c>
      <c r="C1276" s="227" t="s">
        <v>5086</v>
      </c>
      <c r="D1276" s="126" t="s">
        <v>5785</v>
      </c>
      <c r="E1276" s="227" t="s">
        <v>5786</v>
      </c>
      <c r="F1276" s="278" t="s">
        <v>5787</v>
      </c>
      <c r="G1276" s="255">
        <v>9510000</v>
      </c>
      <c r="H1276" s="255">
        <v>23775000</v>
      </c>
      <c r="I1276" s="255">
        <f>+G1276+H1276</f>
        <v>33285000</v>
      </c>
      <c r="J1276" s="96" t="s">
        <v>20</v>
      </c>
      <c r="K1276" s="253">
        <v>44561</v>
      </c>
      <c r="L1276" s="96" t="s">
        <v>12</v>
      </c>
      <c r="M1276" s="226" t="s">
        <v>5788</v>
      </c>
      <c r="N1276" s="96" t="s">
        <v>11</v>
      </c>
      <c r="O1276" s="227" t="s">
        <v>2700</v>
      </c>
      <c r="P1276" s="171"/>
      <c r="Q1276" s="171"/>
      <c r="R1276" s="171"/>
      <c r="S1276" s="171"/>
      <c r="T1276" s="171"/>
      <c r="U1276" s="171"/>
      <c r="V1276" s="171"/>
      <c r="W1276" s="171"/>
      <c r="X1276" s="171"/>
    </row>
    <row r="1277" spans="2:24" ht="39.6" x14ac:dyDescent="0.3">
      <c r="B1277" s="96">
        <f t="shared" si="19"/>
        <v>1271</v>
      </c>
      <c r="C1277" s="227" t="s">
        <v>5086</v>
      </c>
      <c r="D1277" s="126" t="s">
        <v>5740</v>
      </c>
      <c r="E1277" s="227" t="s">
        <v>5741</v>
      </c>
      <c r="F1277" s="278" t="s">
        <v>5742</v>
      </c>
      <c r="G1277" s="255">
        <v>16000000</v>
      </c>
      <c r="H1277" s="255">
        <v>19200000</v>
      </c>
      <c r="I1277" s="255">
        <f>+G1277+H1277</f>
        <v>35200000</v>
      </c>
      <c r="J1277" s="96" t="s">
        <v>20</v>
      </c>
      <c r="K1277" s="253">
        <v>44377</v>
      </c>
      <c r="L1277" s="96" t="s">
        <v>12</v>
      </c>
      <c r="M1277" s="226" t="s">
        <v>5743</v>
      </c>
      <c r="N1277" s="96" t="s">
        <v>11</v>
      </c>
      <c r="O1277" s="227" t="s">
        <v>2700</v>
      </c>
      <c r="P1277" s="171"/>
      <c r="Q1277" s="171"/>
      <c r="R1277" s="171"/>
      <c r="S1277" s="171"/>
      <c r="T1277" s="171"/>
      <c r="U1277" s="171"/>
      <c r="V1277" s="171"/>
      <c r="W1277" s="171"/>
      <c r="X1277" s="171"/>
    </row>
    <row r="1278" spans="2:24" ht="39.6" x14ac:dyDescent="0.3">
      <c r="B1278" s="96">
        <f t="shared" si="19"/>
        <v>1272</v>
      </c>
      <c r="C1278" s="227" t="s">
        <v>5086</v>
      </c>
      <c r="D1278" s="126" t="s">
        <v>5736</v>
      </c>
      <c r="E1278" s="227" t="s">
        <v>5737</v>
      </c>
      <c r="F1278" s="278" t="s">
        <v>5738</v>
      </c>
      <c r="G1278" s="255">
        <v>25000000</v>
      </c>
      <c r="H1278" s="255">
        <v>0</v>
      </c>
      <c r="I1278" s="255">
        <f>+G1278+H1278</f>
        <v>25000000</v>
      </c>
      <c r="J1278" s="96" t="s">
        <v>20</v>
      </c>
      <c r="K1278" s="253">
        <v>44377</v>
      </c>
      <c r="L1278" s="96" t="s">
        <v>12</v>
      </c>
      <c r="M1278" s="226" t="s">
        <v>5739</v>
      </c>
      <c r="N1278" s="96" t="s">
        <v>11</v>
      </c>
      <c r="O1278" s="227" t="s">
        <v>2700</v>
      </c>
      <c r="P1278" s="171"/>
      <c r="Q1278" s="171"/>
      <c r="R1278" s="171"/>
      <c r="S1278" s="171"/>
      <c r="T1278" s="171"/>
      <c r="U1278" s="171"/>
      <c r="V1278" s="171"/>
      <c r="W1278" s="171"/>
      <c r="X1278" s="171"/>
    </row>
    <row r="1279" spans="2:24" ht="39.6" x14ac:dyDescent="0.3">
      <c r="B1279" s="96">
        <f t="shared" si="19"/>
        <v>1273</v>
      </c>
      <c r="C1279" s="227" t="s">
        <v>5086</v>
      </c>
      <c r="D1279" s="126" t="s">
        <v>5728</v>
      </c>
      <c r="E1279" s="227" t="s">
        <v>5729</v>
      </c>
      <c r="F1279" s="278" t="s">
        <v>5730</v>
      </c>
      <c r="G1279" s="255">
        <v>15850000</v>
      </c>
      <c r="H1279" s="255">
        <v>19020000</v>
      </c>
      <c r="I1279" s="255">
        <f>+G1279+H1279</f>
        <v>34870000</v>
      </c>
      <c r="J1279" s="96" t="s">
        <v>20</v>
      </c>
      <c r="K1279" s="253">
        <v>44561</v>
      </c>
      <c r="L1279" s="96" t="s">
        <v>12</v>
      </c>
      <c r="M1279" s="226" t="s">
        <v>5732</v>
      </c>
      <c r="N1279" s="96" t="s">
        <v>11</v>
      </c>
      <c r="O1279" s="227" t="s">
        <v>2700</v>
      </c>
      <c r="P1279" s="171"/>
      <c r="Q1279" s="171"/>
      <c r="R1279" s="171"/>
      <c r="S1279" s="171"/>
      <c r="T1279" s="171"/>
      <c r="U1279" s="171"/>
      <c r="V1279" s="171"/>
      <c r="W1279" s="171"/>
      <c r="X1279" s="171"/>
    </row>
    <row r="1280" spans="2:24" ht="39.6" x14ac:dyDescent="0.3">
      <c r="B1280" s="96">
        <f t="shared" si="19"/>
        <v>1274</v>
      </c>
      <c r="C1280" s="227" t="s">
        <v>5086</v>
      </c>
      <c r="D1280" s="126" t="s">
        <v>5778</v>
      </c>
      <c r="E1280" s="227" t="s">
        <v>5779</v>
      </c>
      <c r="F1280" s="278" t="s">
        <v>5738</v>
      </c>
      <c r="G1280" s="255">
        <v>18000000</v>
      </c>
      <c r="H1280" s="255">
        <v>24000000</v>
      </c>
      <c r="I1280" s="255">
        <f>+G1280+H1280</f>
        <v>42000000</v>
      </c>
      <c r="J1280" s="96" t="s">
        <v>20</v>
      </c>
      <c r="K1280" s="253">
        <v>44530</v>
      </c>
      <c r="L1280" s="96" t="s">
        <v>12</v>
      </c>
      <c r="M1280" s="226" t="s">
        <v>5780</v>
      </c>
      <c r="N1280" s="96" t="s">
        <v>11</v>
      </c>
      <c r="O1280" s="227" t="s">
        <v>2700</v>
      </c>
      <c r="P1280" s="171"/>
      <c r="Q1280" s="171"/>
      <c r="R1280" s="171"/>
      <c r="S1280" s="171"/>
      <c r="T1280" s="171"/>
      <c r="U1280" s="171"/>
      <c r="V1280" s="171"/>
      <c r="W1280" s="171"/>
      <c r="X1280" s="171"/>
    </row>
    <row r="1281" spans="2:24" ht="39.6" x14ac:dyDescent="0.3">
      <c r="B1281" s="96">
        <f t="shared" si="19"/>
        <v>1275</v>
      </c>
      <c r="C1281" s="227" t="s">
        <v>5086</v>
      </c>
      <c r="D1281" s="126" t="s">
        <v>5724</v>
      </c>
      <c r="E1281" s="227" t="s">
        <v>5725</v>
      </c>
      <c r="F1281" s="278" t="s">
        <v>5726</v>
      </c>
      <c r="G1281" s="255">
        <v>11500000</v>
      </c>
      <c r="H1281" s="255">
        <v>13800000</v>
      </c>
      <c r="I1281" s="255">
        <f>+G1281+H1281</f>
        <v>25300000</v>
      </c>
      <c r="J1281" s="96" t="s">
        <v>20</v>
      </c>
      <c r="K1281" s="253">
        <v>44561</v>
      </c>
      <c r="L1281" s="96" t="s">
        <v>12</v>
      </c>
      <c r="M1281" s="226" t="s">
        <v>5727</v>
      </c>
      <c r="N1281" s="96" t="s">
        <v>11</v>
      </c>
      <c r="O1281" s="227" t="s">
        <v>2700</v>
      </c>
      <c r="P1281" s="171"/>
      <c r="Q1281" s="171"/>
      <c r="R1281" s="171"/>
      <c r="S1281" s="171"/>
      <c r="T1281" s="171"/>
      <c r="U1281" s="171"/>
      <c r="V1281" s="171"/>
      <c r="W1281" s="171"/>
      <c r="X1281" s="171"/>
    </row>
    <row r="1282" spans="2:24" ht="39.6" x14ac:dyDescent="0.3">
      <c r="B1282" s="96">
        <f t="shared" si="19"/>
        <v>1276</v>
      </c>
      <c r="C1282" s="227" t="s">
        <v>5086</v>
      </c>
      <c r="D1282" s="126" t="s">
        <v>5744</v>
      </c>
      <c r="E1282" s="227" t="s">
        <v>5745</v>
      </c>
      <c r="F1282" s="278" t="s">
        <v>5746</v>
      </c>
      <c r="G1282" s="255">
        <v>21000000</v>
      </c>
      <c r="H1282" s="255">
        <v>34400002</v>
      </c>
      <c r="I1282" s="255">
        <f>+G1282+H1282</f>
        <v>55400002</v>
      </c>
      <c r="J1282" s="96" t="s">
        <v>20</v>
      </c>
      <c r="K1282" s="253">
        <v>44561</v>
      </c>
      <c r="L1282" s="96" t="s">
        <v>12</v>
      </c>
      <c r="M1282" s="226" t="s">
        <v>5747</v>
      </c>
      <c r="N1282" s="96" t="s">
        <v>11</v>
      </c>
      <c r="O1282" s="227" t="s">
        <v>2700</v>
      </c>
      <c r="P1282" s="171"/>
      <c r="Q1282" s="171"/>
      <c r="R1282" s="171"/>
      <c r="S1282" s="171"/>
      <c r="T1282" s="171"/>
      <c r="U1282" s="171"/>
      <c r="V1282" s="171"/>
      <c r="W1282" s="171"/>
      <c r="X1282" s="171"/>
    </row>
    <row r="1283" spans="2:24" ht="39.6" x14ac:dyDescent="0.3">
      <c r="B1283" s="96">
        <f t="shared" si="19"/>
        <v>1277</v>
      </c>
      <c r="C1283" s="227" t="s">
        <v>5086</v>
      </c>
      <c r="D1283" s="126" t="s">
        <v>5789</v>
      </c>
      <c r="E1283" s="227" t="s">
        <v>5790</v>
      </c>
      <c r="F1283" s="278" t="s">
        <v>5791</v>
      </c>
      <c r="G1283" s="255">
        <v>9900000</v>
      </c>
      <c r="H1283" s="255">
        <v>24750000</v>
      </c>
      <c r="I1283" s="255">
        <f>+G1283+H1283</f>
        <v>34650000</v>
      </c>
      <c r="J1283" s="96" t="s">
        <v>20</v>
      </c>
      <c r="K1283" s="253">
        <v>44561</v>
      </c>
      <c r="L1283" s="96" t="s">
        <v>12</v>
      </c>
      <c r="M1283" s="226" t="s">
        <v>5792</v>
      </c>
      <c r="N1283" s="96" t="s">
        <v>11</v>
      </c>
      <c r="O1283" s="227" t="s">
        <v>2700</v>
      </c>
      <c r="P1283" s="171"/>
      <c r="Q1283" s="171"/>
      <c r="R1283" s="171"/>
      <c r="S1283" s="171"/>
      <c r="T1283" s="171"/>
      <c r="U1283" s="171"/>
      <c r="V1283" s="171"/>
      <c r="W1283" s="171"/>
      <c r="X1283" s="171"/>
    </row>
    <row r="1284" spans="2:24" ht="66" x14ac:dyDescent="0.3">
      <c r="B1284" s="96">
        <f t="shared" si="19"/>
        <v>1278</v>
      </c>
      <c r="C1284" s="227" t="s">
        <v>5086</v>
      </c>
      <c r="D1284" s="126" t="s">
        <v>5832</v>
      </c>
      <c r="E1284" s="227" t="s">
        <v>5833</v>
      </c>
      <c r="F1284" s="278" t="s">
        <v>5834</v>
      </c>
      <c r="G1284" s="255">
        <v>1099231340</v>
      </c>
      <c r="H1284" s="255">
        <v>492676204</v>
      </c>
      <c r="I1284" s="255">
        <f>+G1284+H1284</f>
        <v>1591907544</v>
      </c>
      <c r="J1284" s="96" t="s">
        <v>20</v>
      </c>
      <c r="K1284" s="253">
        <v>44561</v>
      </c>
      <c r="L1284" s="96" t="s">
        <v>2004</v>
      </c>
      <c r="M1284" s="226" t="s">
        <v>5835</v>
      </c>
      <c r="N1284" s="96" t="s">
        <v>11</v>
      </c>
      <c r="O1284" s="227" t="s">
        <v>2700</v>
      </c>
      <c r="P1284" s="171"/>
      <c r="Q1284" s="171"/>
      <c r="R1284" s="171"/>
      <c r="S1284" s="171"/>
      <c r="T1284" s="171"/>
      <c r="U1284" s="171"/>
      <c r="V1284" s="171"/>
      <c r="W1284" s="171"/>
      <c r="X1284" s="171"/>
    </row>
    <row r="1285" spans="2:24" ht="39.6" x14ac:dyDescent="0.3">
      <c r="B1285" s="96">
        <f t="shared" si="19"/>
        <v>1279</v>
      </c>
      <c r="C1285" s="227" t="s">
        <v>5086</v>
      </c>
      <c r="D1285" s="126" t="s">
        <v>5796</v>
      </c>
      <c r="E1285" s="227" t="s">
        <v>5797</v>
      </c>
      <c r="F1285" s="278" t="s">
        <v>5798</v>
      </c>
      <c r="G1285" s="255">
        <v>100000000</v>
      </c>
      <c r="H1285" s="255">
        <v>0</v>
      </c>
      <c r="I1285" s="255">
        <f>+G1285+H1285</f>
        <v>100000000</v>
      </c>
      <c r="J1285" s="96" t="s">
        <v>20</v>
      </c>
      <c r="K1285" s="253">
        <v>44561</v>
      </c>
      <c r="L1285" s="96" t="s">
        <v>2004</v>
      </c>
      <c r="M1285" s="226" t="s">
        <v>5799</v>
      </c>
      <c r="N1285" s="96" t="s">
        <v>11</v>
      </c>
      <c r="O1285" s="227" t="s">
        <v>2700</v>
      </c>
      <c r="P1285" s="171"/>
      <c r="Q1285" s="171"/>
      <c r="R1285" s="171"/>
      <c r="S1285" s="171"/>
      <c r="T1285" s="171"/>
      <c r="U1285" s="171"/>
      <c r="V1285" s="171"/>
      <c r="W1285" s="171"/>
      <c r="X1285" s="171"/>
    </row>
    <row r="1286" spans="2:24" ht="52.8" x14ac:dyDescent="0.3">
      <c r="B1286" s="96">
        <f t="shared" si="19"/>
        <v>1280</v>
      </c>
      <c r="C1286" s="227" t="s">
        <v>5086</v>
      </c>
      <c r="D1286" s="126" t="s">
        <v>5816</v>
      </c>
      <c r="E1286" s="227" t="s">
        <v>5817</v>
      </c>
      <c r="F1286" s="278" t="s">
        <v>5818</v>
      </c>
      <c r="G1286" s="255">
        <v>138883400</v>
      </c>
      <c r="H1286" s="255">
        <v>0</v>
      </c>
      <c r="I1286" s="255">
        <f>+G1286+H1286</f>
        <v>138883400</v>
      </c>
      <c r="J1286" s="96" t="s">
        <v>20</v>
      </c>
      <c r="K1286" s="253">
        <v>44561</v>
      </c>
      <c r="L1286" s="96" t="s">
        <v>2004</v>
      </c>
      <c r="M1286" s="226" t="s">
        <v>5819</v>
      </c>
      <c r="N1286" s="96" t="s">
        <v>11</v>
      </c>
      <c r="O1286" s="227" t="s">
        <v>2700</v>
      </c>
      <c r="P1286" s="171"/>
      <c r="Q1286" s="171"/>
      <c r="R1286" s="171"/>
      <c r="S1286" s="171"/>
      <c r="T1286" s="171"/>
      <c r="U1286" s="171"/>
      <c r="V1286" s="171"/>
      <c r="W1286" s="171"/>
      <c r="X1286" s="171"/>
    </row>
    <row r="1287" spans="2:24" ht="39.6" x14ac:dyDescent="0.3">
      <c r="B1287" s="96">
        <f t="shared" si="19"/>
        <v>1281</v>
      </c>
      <c r="C1287" s="227" t="s">
        <v>5086</v>
      </c>
      <c r="D1287" s="126" t="s">
        <v>5825</v>
      </c>
      <c r="E1287" s="227" t="s">
        <v>5826</v>
      </c>
      <c r="F1287" s="278" t="s">
        <v>5827</v>
      </c>
      <c r="G1287" s="255">
        <v>11200000</v>
      </c>
      <c r="H1287" s="255">
        <v>14000000</v>
      </c>
      <c r="I1287" s="255">
        <f>+G1287+H1287</f>
        <v>25200000</v>
      </c>
      <c r="J1287" s="96" t="s">
        <v>20</v>
      </c>
      <c r="K1287" s="253">
        <v>44530</v>
      </c>
      <c r="L1287" s="96" t="s">
        <v>12</v>
      </c>
      <c r="M1287" s="226" t="s">
        <v>5828</v>
      </c>
      <c r="N1287" s="96" t="s">
        <v>11</v>
      </c>
      <c r="O1287" s="227" t="s">
        <v>2700</v>
      </c>
      <c r="P1287" s="171"/>
      <c r="Q1287" s="171"/>
      <c r="R1287" s="171"/>
      <c r="S1287" s="171"/>
      <c r="T1287" s="171"/>
      <c r="U1287" s="171"/>
      <c r="V1287" s="171"/>
      <c r="W1287" s="171"/>
      <c r="X1287" s="171"/>
    </row>
    <row r="1288" spans="2:24" ht="39.6" x14ac:dyDescent="0.3">
      <c r="B1288" s="96">
        <f t="shared" si="19"/>
        <v>1282</v>
      </c>
      <c r="C1288" s="227" t="s">
        <v>5086</v>
      </c>
      <c r="D1288" s="126" t="s">
        <v>5853</v>
      </c>
      <c r="E1288" s="227" t="s">
        <v>5854</v>
      </c>
      <c r="F1288" s="278" t="s">
        <v>5855</v>
      </c>
      <c r="G1288" s="255">
        <v>179690000</v>
      </c>
      <c r="H1288" s="255">
        <v>0</v>
      </c>
      <c r="I1288" s="255">
        <f>+G1288+H1288</f>
        <v>179690000</v>
      </c>
      <c r="J1288" s="96" t="s">
        <v>20</v>
      </c>
      <c r="K1288" s="253">
        <v>44500</v>
      </c>
      <c r="L1288" s="96" t="s">
        <v>2004</v>
      </c>
      <c r="M1288" s="226" t="s">
        <v>5857</v>
      </c>
      <c r="N1288" s="96" t="s">
        <v>11</v>
      </c>
      <c r="O1288" s="227" t="s">
        <v>2700</v>
      </c>
      <c r="P1288" s="171"/>
      <c r="Q1288" s="171"/>
      <c r="R1288" s="171"/>
      <c r="S1288" s="171"/>
      <c r="T1288" s="171"/>
      <c r="U1288" s="171"/>
      <c r="V1288" s="171"/>
      <c r="W1288" s="171"/>
      <c r="X1288" s="171"/>
    </row>
    <row r="1289" spans="2:24" ht="39.6" x14ac:dyDescent="0.3">
      <c r="B1289" s="96">
        <f t="shared" ref="B1289:B1352" si="20">+B1288+1</f>
        <v>1283</v>
      </c>
      <c r="C1289" s="227" t="s">
        <v>5086</v>
      </c>
      <c r="D1289" s="126" t="s">
        <v>5829</v>
      </c>
      <c r="E1289" s="227" t="s">
        <v>5830</v>
      </c>
      <c r="F1289" s="278" t="s">
        <v>5831</v>
      </c>
      <c r="G1289" s="255">
        <v>30000000</v>
      </c>
      <c r="H1289" s="255">
        <v>0</v>
      </c>
      <c r="I1289" s="255">
        <f>+G1289+H1289</f>
        <v>30000000</v>
      </c>
      <c r="J1289" s="96" t="s">
        <v>20</v>
      </c>
      <c r="K1289" s="253">
        <v>44561</v>
      </c>
      <c r="L1289" s="96" t="s">
        <v>2004</v>
      </c>
      <c r="M1289" s="226" t="s">
        <v>5819</v>
      </c>
      <c r="N1289" s="96" t="s">
        <v>11</v>
      </c>
      <c r="O1289" s="227" t="s">
        <v>2700</v>
      </c>
      <c r="P1289" s="171"/>
      <c r="Q1289" s="171"/>
      <c r="R1289" s="171"/>
      <c r="S1289" s="171"/>
      <c r="T1289" s="171"/>
      <c r="U1289" s="171"/>
      <c r="V1289" s="171"/>
      <c r="W1289" s="171"/>
      <c r="X1289" s="171"/>
    </row>
    <row r="1290" spans="2:24" ht="39.6" x14ac:dyDescent="0.3">
      <c r="B1290" s="96">
        <f t="shared" si="20"/>
        <v>1284</v>
      </c>
      <c r="C1290" s="227" t="s">
        <v>5086</v>
      </c>
      <c r="D1290" s="126" t="s">
        <v>5861</v>
      </c>
      <c r="E1290" s="227" t="s">
        <v>5862</v>
      </c>
      <c r="F1290" s="278" t="s">
        <v>5863</v>
      </c>
      <c r="G1290" s="255">
        <v>39386000</v>
      </c>
      <c r="H1290" s="255">
        <v>0</v>
      </c>
      <c r="I1290" s="255">
        <f>+G1290+H1290</f>
        <v>39386000</v>
      </c>
      <c r="J1290" s="96" t="s">
        <v>20</v>
      </c>
      <c r="K1290" s="253">
        <v>44530</v>
      </c>
      <c r="L1290" s="96" t="s">
        <v>2004</v>
      </c>
      <c r="M1290" s="226" t="s">
        <v>5865</v>
      </c>
      <c r="N1290" s="96" t="s">
        <v>11</v>
      </c>
      <c r="O1290" s="227" t="s">
        <v>2700</v>
      </c>
      <c r="P1290" s="171"/>
      <c r="Q1290" s="171"/>
      <c r="R1290" s="171"/>
      <c r="S1290" s="171"/>
      <c r="T1290" s="171"/>
      <c r="U1290" s="171"/>
      <c r="V1290" s="171"/>
      <c r="W1290" s="171"/>
      <c r="X1290" s="171"/>
    </row>
    <row r="1291" spans="2:24" ht="52.8" x14ac:dyDescent="0.3">
      <c r="B1291" s="96">
        <f t="shared" si="20"/>
        <v>1285</v>
      </c>
      <c r="C1291" s="227" t="s">
        <v>5086</v>
      </c>
      <c r="D1291" s="126" t="s">
        <v>5870</v>
      </c>
      <c r="E1291" s="227" t="s">
        <v>5871</v>
      </c>
      <c r="F1291" s="278" t="s">
        <v>5872</v>
      </c>
      <c r="G1291" s="255">
        <v>14703569</v>
      </c>
      <c r="H1291" s="255">
        <v>0</v>
      </c>
      <c r="I1291" s="255">
        <f>+G1291+H1291</f>
        <v>14703569</v>
      </c>
      <c r="J1291" s="96" t="s">
        <v>20</v>
      </c>
      <c r="K1291" s="253">
        <v>44530</v>
      </c>
      <c r="L1291" s="96" t="s">
        <v>2004</v>
      </c>
      <c r="M1291" s="226" t="s">
        <v>5873</v>
      </c>
      <c r="N1291" s="96" t="s">
        <v>11</v>
      </c>
      <c r="O1291" s="227" t="s">
        <v>2700</v>
      </c>
      <c r="P1291" s="171"/>
      <c r="Q1291" s="171"/>
      <c r="R1291" s="171"/>
      <c r="S1291" s="171"/>
      <c r="T1291" s="171"/>
      <c r="U1291" s="171"/>
      <c r="V1291" s="171"/>
      <c r="W1291" s="171"/>
      <c r="X1291" s="171"/>
    </row>
    <row r="1292" spans="2:24" ht="39.6" x14ac:dyDescent="0.3">
      <c r="B1292" s="96">
        <f t="shared" si="20"/>
        <v>1286</v>
      </c>
      <c r="C1292" s="227" t="s">
        <v>5086</v>
      </c>
      <c r="D1292" s="126" t="s">
        <v>5836</v>
      </c>
      <c r="E1292" s="227" t="s">
        <v>5837</v>
      </c>
      <c r="F1292" s="278" t="s">
        <v>5838</v>
      </c>
      <c r="G1292" s="255">
        <v>9000000</v>
      </c>
      <c r="H1292" s="255">
        <v>18000000</v>
      </c>
      <c r="I1292" s="255">
        <f>+G1292+H1292</f>
        <v>27000000</v>
      </c>
      <c r="J1292" s="96" t="s">
        <v>20</v>
      </c>
      <c r="K1292" s="253">
        <v>44530</v>
      </c>
      <c r="L1292" s="96" t="s">
        <v>12</v>
      </c>
      <c r="M1292" s="226" t="s">
        <v>5839</v>
      </c>
      <c r="N1292" s="96" t="s">
        <v>11</v>
      </c>
      <c r="O1292" s="227" t="s">
        <v>2700</v>
      </c>
      <c r="P1292" s="171"/>
      <c r="Q1292" s="171"/>
      <c r="R1292" s="171"/>
      <c r="S1292" s="171"/>
      <c r="T1292" s="171"/>
      <c r="U1292" s="171"/>
      <c r="V1292" s="171"/>
      <c r="W1292" s="171"/>
      <c r="X1292" s="171"/>
    </row>
    <row r="1293" spans="2:24" ht="39.6" x14ac:dyDescent="0.3">
      <c r="B1293" s="96">
        <f t="shared" si="20"/>
        <v>1287</v>
      </c>
      <c r="C1293" s="227" t="s">
        <v>5086</v>
      </c>
      <c r="D1293" s="126" t="s">
        <v>5845</v>
      </c>
      <c r="E1293" s="227" t="s">
        <v>5846</v>
      </c>
      <c r="F1293" s="278" t="s">
        <v>5842</v>
      </c>
      <c r="G1293" s="255">
        <v>3600000</v>
      </c>
      <c r="H1293" s="255">
        <v>0</v>
      </c>
      <c r="I1293" s="255">
        <f>+G1293+H1293</f>
        <v>3600000</v>
      </c>
      <c r="J1293" s="96" t="s">
        <v>20</v>
      </c>
      <c r="K1293" s="253">
        <v>44332</v>
      </c>
      <c r="L1293" s="96" t="s">
        <v>12</v>
      </c>
      <c r="M1293" s="226" t="s">
        <v>5847</v>
      </c>
      <c r="N1293" s="96" t="s">
        <v>11</v>
      </c>
      <c r="O1293" s="227" t="s">
        <v>2700</v>
      </c>
      <c r="P1293" s="171"/>
      <c r="Q1293" s="171"/>
      <c r="R1293" s="171"/>
      <c r="S1293" s="171"/>
      <c r="T1293" s="171"/>
      <c r="U1293" s="171"/>
      <c r="V1293" s="171"/>
      <c r="W1293" s="171"/>
      <c r="X1293" s="171"/>
    </row>
    <row r="1294" spans="2:24" ht="39.6" x14ac:dyDescent="0.3">
      <c r="B1294" s="96">
        <f t="shared" si="20"/>
        <v>1288</v>
      </c>
      <c r="C1294" s="227" t="s">
        <v>5086</v>
      </c>
      <c r="D1294" s="126" t="s">
        <v>5848</v>
      </c>
      <c r="E1294" s="227" t="s">
        <v>5849</v>
      </c>
      <c r="F1294" s="278" t="s">
        <v>5842</v>
      </c>
      <c r="G1294" s="255">
        <v>3200000</v>
      </c>
      <c r="H1294" s="255">
        <v>0</v>
      </c>
      <c r="I1294" s="255">
        <f>+G1294+H1294</f>
        <v>3200000</v>
      </c>
      <c r="J1294" s="96" t="s">
        <v>20</v>
      </c>
      <c r="K1294" s="253">
        <v>44362</v>
      </c>
      <c r="L1294" s="96" t="s">
        <v>12</v>
      </c>
      <c r="M1294" s="226" t="s">
        <v>5850</v>
      </c>
      <c r="N1294" s="96" t="s">
        <v>11</v>
      </c>
      <c r="O1294" s="227" t="s">
        <v>2700</v>
      </c>
      <c r="P1294" s="171"/>
      <c r="Q1294" s="171"/>
      <c r="R1294" s="171"/>
      <c r="S1294" s="171"/>
      <c r="T1294" s="171"/>
      <c r="U1294" s="171"/>
      <c r="V1294" s="171"/>
      <c r="W1294" s="171"/>
      <c r="X1294" s="171"/>
    </row>
    <row r="1295" spans="2:24" ht="39.6" x14ac:dyDescent="0.3">
      <c r="B1295" s="96">
        <f t="shared" si="20"/>
        <v>1289</v>
      </c>
      <c r="C1295" s="227" t="s">
        <v>5086</v>
      </c>
      <c r="D1295" s="126" t="s">
        <v>5851</v>
      </c>
      <c r="E1295" s="227" t="s">
        <v>5852</v>
      </c>
      <c r="F1295" s="278" t="s">
        <v>5842</v>
      </c>
      <c r="G1295" s="255">
        <v>3600000</v>
      </c>
      <c r="H1295" s="255">
        <v>0</v>
      </c>
      <c r="I1295" s="255">
        <f>+G1295+H1295</f>
        <v>3600000</v>
      </c>
      <c r="J1295" s="96" t="s">
        <v>20</v>
      </c>
      <c r="K1295" s="253">
        <v>44362</v>
      </c>
      <c r="L1295" s="96" t="s">
        <v>12</v>
      </c>
      <c r="M1295" s="226" t="s">
        <v>2684</v>
      </c>
      <c r="N1295" s="96" t="s">
        <v>11</v>
      </c>
      <c r="O1295" s="227" t="s">
        <v>2700</v>
      </c>
      <c r="P1295" s="171"/>
      <c r="Q1295" s="171"/>
      <c r="R1295" s="171"/>
      <c r="S1295" s="171"/>
      <c r="T1295" s="171"/>
      <c r="U1295" s="171"/>
      <c r="V1295" s="171"/>
      <c r="W1295" s="171"/>
      <c r="X1295" s="171"/>
    </row>
    <row r="1296" spans="2:24" ht="39.6" x14ac:dyDescent="0.3">
      <c r="B1296" s="96">
        <f t="shared" si="20"/>
        <v>1290</v>
      </c>
      <c r="C1296" s="227" t="s">
        <v>5086</v>
      </c>
      <c r="D1296" s="126" t="s">
        <v>5840</v>
      </c>
      <c r="E1296" s="227" t="s">
        <v>5841</v>
      </c>
      <c r="F1296" s="278" t="s">
        <v>5842</v>
      </c>
      <c r="G1296" s="255">
        <v>3600000</v>
      </c>
      <c r="H1296" s="255">
        <v>0</v>
      </c>
      <c r="I1296" s="255">
        <f>+G1296+H1296</f>
        <v>3600000</v>
      </c>
      <c r="J1296" s="96" t="s">
        <v>20</v>
      </c>
      <c r="K1296" s="253">
        <v>44362</v>
      </c>
      <c r="L1296" s="96" t="s">
        <v>12</v>
      </c>
      <c r="M1296" s="226" t="s">
        <v>5844</v>
      </c>
      <c r="N1296" s="96" t="s">
        <v>11</v>
      </c>
      <c r="O1296" s="227" t="s">
        <v>2700</v>
      </c>
      <c r="P1296" s="171"/>
      <c r="Q1296" s="171"/>
      <c r="R1296" s="171"/>
      <c r="S1296" s="171"/>
      <c r="T1296" s="171"/>
      <c r="U1296" s="171"/>
      <c r="V1296" s="171"/>
      <c r="W1296" s="171"/>
      <c r="X1296" s="171"/>
    </row>
    <row r="1297" spans="2:24" ht="39.6" x14ac:dyDescent="0.3">
      <c r="B1297" s="96">
        <f t="shared" si="20"/>
        <v>1291</v>
      </c>
      <c r="C1297" s="227" t="s">
        <v>5086</v>
      </c>
      <c r="D1297" s="96" t="s">
        <v>5917</v>
      </c>
      <c r="E1297" s="227" t="s">
        <v>5918</v>
      </c>
      <c r="F1297" s="278" t="s">
        <v>5919</v>
      </c>
      <c r="G1297" s="255">
        <v>120371428</v>
      </c>
      <c r="H1297" s="255">
        <v>0</v>
      </c>
      <c r="I1297" s="255">
        <f>+G1297+H1297</f>
        <v>120371428</v>
      </c>
      <c r="J1297" s="96" t="s">
        <v>20</v>
      </c>
      <c r="K1297" s="253">
        <v>44560</v>
      </c>
      <c r="L1297" s="96" t="s">
        <v>2004</v>
      </c>
      <c r="M1297" s="226" t="s">
        <v>5799</v>
      </c>
      <c r="N1297" s="96" t="s">
        <v>11</v>
      </c>
      <c r="O1297" s="227" t="s">
        <v>2700</v>
      </c>
      <c r="P1297" s="171"/>
      <c r="Q1297" s="171"/>
      <c r="R1297" s="171"/>
      <c r="S1297" s="171"/>
      <c r="T1297" s="171"/>
      <c r="U1297" s="171"/>
      <c r="V1297" s="171"/>
      <c r="W1297" s="171"/>
      <c r="X1297" s="171"/>
    </row>
    <row r="1298" spans="2:24" ht="39.6" x14ac:dyDescent="0.3">
      <c r="B1298" s="96">
        <f t="shared" si="20"/>
        <v>1292</v>
      </c>
      <c r="C1298" s="227" t="s">
        <v>5086</v>
      </c>
      <c r="D1298" s="126" t="s">
        <v>5858</v>
      </c>
      <c r="E1298" s="227" t="s">
        <v>5859</v>
      </c>
      <c r="F1298" s="278" t="s">
        <v>5627</v>
      </c>
      <c r="G1298" s="255">
        <v>3600000</v>
      </c>
      <c r="H1298" s="255">
        <v>3600000</v>
      </c>
      <c r="I1298" s="255">
        <f>+G1298+H1298</f>
        <v>7200000</v>
      </c>
      <c r="J1298" s="96" t="s">
        <v>20</v>
      </c>
      <c r="K1298" s="253">
        <v>44454</v>
      </c>
      <c r="L1298" s="96" t="s">
        <v>12</v>
      </c>
      <c r="M1298" s="226" t="s">
        <v>5860</v>
      </c>
      <c r="N1298" s="96" t="s">
        <v>11</v>
      </c>
      <c r="O1298" s="227" t="s">
        <v>2700</v>
      </c>
      <c r="P1298" s="171"/>
      <c r="Q1298" s="171"/>
      <c r="R1298" s="171"/>
      <c r="S1298" s="171"/>
      <c r="T1298" s="171"/>
      <c r="U1298" s="171"/>
      <c r="V1298" s="171"/>
      <c r="W1298" s="171"/>
      <c r="X1298" s="171"/>
    </row>
    <row r="1299" spans="2:24" ht="39.6" x14ac:dyDescent="0.3">
      <c r="B1299" s="96">
        <f t="shared" si="20"/>
        <v>1293</v>
      </c>
      <c r="C1299" s="227" t="s">
        <v>5086</v>
      </c>
      <c r="D1299" s="126" t="s">
        <v>5866</v>
      </c>
      <c r="E1299" s="227" t="s">
        <v>5867</v>
      </c>
      <c r="F1299" s="278" t="s">
        <v>5868</v>
      </c>
      <c r="G1299" s="255">
        <v>4200000</v>
      </c>
      <c r="H1299" s="255">
        <v>0</v>
      </c>
      <c r="I1299" s="255">
        <f>+G1299+H1299</f>
        <v>4200000</v>
      </c>
      <c r="J1299" s="96" t="s">
        <v>20</v>
      </c>
      <c r="K1299" s="253">
        <v>44377</v>
      </c>
      <c r="L1299" s="96" t="s">
        <v>12</v>
      </c>
      <c r="M1299" s="226" t="s">
        <v>5869</v>
      </c>
      <c r="N1299" s="96" t="s">
        <v>11</v>
      </c>
      <c r="O1299" s="227" t="s">
        <v>2700</v>
      </c>
      <c r="P1299" s="171"/>
      <c r="Q1299" s="171"/>
      <c r="R1299" s="171"/>
      <c r="S1299" s="171"/>
      <c r="T1299" s="171"/>
      <c r="U1299" s="171"/>
      <c r="V1299" s="171"/>
      <c r="W1299" s="171"/>
      <c r="X1299" s="171"/>
    </row>
    <row r="1300" spans="2:24" ht="105.6" x14ac:dyDescent="0.3">
      <c r="B1300" s="96">
        <f t="shared" si="20"/>
        <v>1294</v>
      </c>
      <c r="C1300" s="227" t="s">
        <v>5086</v>
      </c>
      <c r="D1300" s="96" t="s">
        <v>5945</v>
      </c>
      <c r="E1300" s="227" t="s">
        <v>5946</v>
      </c>
      <c r="F1300" s="278" t="s">
        <v>5947</v>
      </c>
      <c r="G1300" s="255">
        <v>0</v>
      </c>
      <c r="H1300" s="255">
        <v>0</v>
      </c>
      <c r="I1300" s="255">
        <f>+G1300+H1300</f>
        <v>0</v>
      </c>
      <c r="J1300" s="96" t="s">
        <v>20</v>
      </c>
      <c r="K1300" s="253">
        <v>45170</v>
      </c>
      <c r="L1300" s="96" t="s">
        <v>2004</v>
      </c>
      <c r="M1300" s="226" t="s">
        <v>5948</v>
      </c>
      <c r="N1300" s="96" t="s">
        <v>11</v>
      </c>
      <c r="O1300" s="227" t="s">
        <v>2700</v>
      </c>
      <c r="P1300" s="171"/>
      <c r="Q1300" s="171"/>
      <c r="R1300" s="171"/>
      <c r="S1300" s="171"/>
      <c r="T1300" s="171"/>
      <c r="U1300" s="171"/>
      <c r="V1300" s="171"/>
      <c r="W1300" s="171"/>
      <c r="X1300" s="171"/>
    </row>
    <row r="1301" spans="2:24" ht="39.6" x14ac:dyDescent="0.3">
      <c r="B1301" s="96">
        <f t="shared" si="20"/>
        <v>1295</v>
      </c>
      <c r="C1301" s="227" t="s">
        <v>5086</v>
      </c>
      <c r="D1301" s="96" t="s">
        <v>5926</v>
      </c>
      <c r="E1301" s="227" t="s">
        <v>5927</v>
      </c>
      <c r="F1301" s="278" t="s">
        <v>5928</v>
      </c>
      <c r="G1301" s="255">
        <v>109018273</v>
      </c>
      <c r="H1301" s="255">
        <v>0</v>
      </c>
      <c r="I1301" s="255">
        <f>+G1301+H1301</f>
        <v>109018273</v>
      </c>
      <c r="J1301" s="96" t="s">
        <v>20</v>
      </c>
      <c r="K1301" s="253">
        <v>44561</v>
      </c>
      <c r="L1301" s="96" t="s">
        <v>2004</v>
      </c>
      <c r="M1301" s="226" t="s">
        <v>5819</v>
      </c>
      <c r="N1301" s="96" t="s">
        <v>11</v>
      </c>
      <c r="O1301" s="227" t="s">
        <v>2700</v>
      </c>
      <c r="P1301" s="171"/>
      <c r="Q1301" s="171"/>
      <c r="R1301" s="171"/>
      <c r="S1301" s="171"/>
      <c r="T1301" s="171"/>
      <c r="U1301" s="171"/>
      <c r="V1301" s="171"/>
      <c r="W1301" s="171"/>
      <c r="X1301" s="171"/>
    </row>
    <row r="1302" spans="2:24" ht="39.6" x14ac:dyDescent="0.3">
      <c r="B1302" s="96">
        <f t="shared" si="20"/>
        <v>1296</v>
      </c>
      <c r="C1302" s="227" t="s">
        <v>5086</v>
      </c>
      <c r="D1302" s="126" t="s">
        <v>5913</v>
      </c>
      <c r="E1302" s="227" t="s">
        <v>5914</v>
      </c>
      <c r="F1302" s="278" t="s">
        <v>5915</v>
      </c>
      <c r="G1302" s="255">
        <v>18955000</v>
      </c>
      <c r="H1302" s="255">
        <v>0</v>
      </c>
      <c r="I1302" s="255">
        <f>+G1302+H1302</f>
        <v>18955000</v>
      </c>
      <c r="J1302" s="96" t="s">
        <v>20</v>
      </c>
      <c r="K1302" s="253">
        <v>44561</v>
      </c>
      <c r="L1302" s="96" t="s">
        <v>2004</v>
      </c>
      <c r="M1302" s="226" t="s">
        <v>5916</v>
      </c>
      <c r="N1302" s="96" t="s">
        <v>11</v>
      </c>
      <c r="O1302" s="227" t="s">
        <v>2700</v>
      </c>
      <c r="P1302" s="171"/>
      <c r="Q1302" s="171"/>
      <c r="R1302" s="171"/>
      <c r="S1302" s="171"/>
      <c r="T1302" s="171"/>
      <c r="U1302" s="171"/>
      <c r="V1302" s="171"/>
      <c r="W1302" s="171"/>
      <c r="X1302" s="171"/>
    </row>
    <row r="1303" spans="2:24" ht="92.4" x14ac:dyDescent="0.3">
      <c r="B1303" s="96">
        <f t="shared" si="20"/>
        <v>1297</v>
      </c>
      <c r="C1303" s="227" t="s">
        <v>5086</v>
      </c>
      <c r="D1303" s="96" t="s">
        <v>5929</v>
      </c>
      <c r="E1303" s="227" t="s">
        <v>5930</v>
      </c>
      <c r="F1303" s="278" t="s">
        <v>5931</v>
      </c>
      <c r="G1303" s="255">
        <v>115430000</v>
      </c>
      <c r="H1303" s="255">
        <v>0</v>
      </c>
      <c r="I1303" s="255">
        <f>+G1303+H1303</f>
        <v>115430000</v>
      </c>
      <c r="J1303" s="96" t="s">
        <v>20</v>
      </c>
      <c r="K1303" s="253">
        <v>44561</v>
      </c>
      <c r="L1303" s="96" t="s">
        <v>2004</v>
      </c>
      <c r="M1303" s="226" t="s">
        <v>5932</v>
      </c>
      <c r="N1303" s="96" t="s">
        <v>11</v>
      </c>
      <c r="O1303" s="227" t="s">
        <v>2700</v>
      </c>
      <c r="P1303" s="171"/>
      <c r="Q1303" s="171"/>
      <c r="R1303" s="171"/>
      <c r="S1303" s="171"/>
      <c r="T1303" s="171"/>
      <c r="U1303" s="171"/>
      <c r="V1303" s="171"/>
      <c r="W1303" s="171"/>
      <c r="X1303" s="171"/>
    </row>
    <row r="1304" spans="2:24" ht="39.6" x14ac:dyDescent="0.3">
      <c r="B1304" s="96">
        <f t="shared" si="20"/>
        <v>1298</v>
      </c>
      <c r="C1304" s="227" t="s">
        <v>5086</v>
      </c>
      <c r="D1304" s="96" t="s">
        <v>5937</v>
      </c>
      <c r="E1304" s="227" t="s">
        <v>5938</v>
      </c>
      <c r="F1304" s="278" t="s">
        <v>5939</v>
      </c>
      <c r="G1304" s="255">
        <v>18000000</v>
      </c>
      <c r="H1304" s="255">
        <v>0</v>
      </c>
      <c r="I1304" s="255">
        <f>+G1304+H1304</f>
        <v>18000000</v>
      </c>
      <c r="J1304" s="96" t="s">
        <v>20</v>
      </c>
      <c r="K1304" s="253">
        <v>44561</v>
      </c>
      <c r="L1304" s="96" t="s">
        <v>2004</v>
      </c>
      <c r="M1304" s="226" t="s">
        <v>5940</v>
      </c>
      <c r="N1304" s="96" t="s">
        <v>11</v>
      </c>
      <c r="O1304" s="227" t="s">
        <v>2700</v>
      </c>
      <c r="P1304" s="171"/>
      <c r="Q1304" s="171"/>
      <c r="R1304" s="171"/>
      <c r="S1304" s="171"/>
      <c r="T1304" s="171"/>
      <c r="U1304" s="171"/>
      <c r="V1304" s="171"/>
      <c r="W1304" s="171"/>
      <c r="X1304" s="171"/>
    </row>
    <row r="1305" spans="2:24" ht="52.8" x14ac:dyDescent="0.3">
      <c r="B1305" s="96">
        <f t="shared" si="20"/>
        <v>1299</v>
      </c>
      <c r="C1305" s="227" t="s">
        <v>5086</v>
      </c>
      <c r="D1305" s="126" t="s">
        <v>5906</v>
      </c>
      <c r="E1305" s="227" t="s">
        <v>5907</v>
      </c>
      <c r="F1305" s="278" t="s">
        <v>5908</v>
      </c>
      <c r="G1305" s="255">
        <v>12000000</v>
      </c>
      <c r="H1305" s="255">
        <v>10000000</v>
      </c>
      <c r="I1305" s="255">
        <f>+G1305+H1305</f>
        <v>22000000</v>
      </c>
      <c r="J1305" s="96" t="s">
        <v>20</v>
      </c>
      <c r="K1305" s="253">
        <v>44484</v>
      </c>
      <c r="L1305" s="96" t="s">
        <v>12</v>
      </c>
      <c r="M1305" s="226" t="s">
        <v>5909</v>
      </c>
      <c r="N1305" s="96" t="s">
        <v>11</v>
      </c>
      <c r="O1305" s="227" t="s">
        <v>2700</v>
      </c>
      <c r="P1305" s="171"/>
      <c r="Q1305" s="171"/>
      <c r="R1305" s="171"/>
      <c r="S1305" s="171"/>
      <c r="T1305" s="171"/>
      <c r="U1305" s="171"/>
      <c r="V1305" s="171"/>
      <c r="W1305" s="171"/>
      <c r="X1305" s="171"/>
    </row>
    <row r="1306" spans="2:24" ht="39.6" x14ac:dyDescent="0.3">
      <c r="B1306" s="96">
        <f t="shared" si="20"/>
        <v>1300</v>
      </c>
      <c r="C1306" s="227" t="s">
        <v>5086</v>
      </c>
      <c r="D1306" s="126" t="s">
        <v>5874</v>
      </c>
      <c r="E1306" s="227" t="s">
        <v>5875</v>
      </c>
      <c r="F1306" s="278" t="s">
        <v>5876</v>
      </c>
      <c r="G1306" s="255">
        <v>18000000</v>
      </c>
      <c r="H1306" s="255">
        <v>0</v>
      </c>
      <c r="I1306" s="255">
        <f>+G1306+H1306</f>
        <v>18000000</v>
      </c>
      <c r="J1306" s="96" t="s">
        <v>20</v>
      </c>
      <c r="K1306" s="253">
        <v>44561</v>
      </c>
      <c r="L1306" s="96" t="s">
        <v>12</v>
      </c>
      <c r="M1306" s="226" t="s">
        <v>5715</v>
      </c>
      <c r="N1306" s="96" t="s">
        <v>11</v>
      </c>
      <c r="O1306" s="227" t="s">
        <v>2700</v>
      </c>
      <c r="P1306" s="171"/>
      <c r="Q1306" s="171"/>
      <c r="R1306" s="171"/>
      <c r="S1306" s="171"/>
      <c r="T1306" s="171"/>
      <c r="U1306" s="171"/>
      <c r="V1306" s="171"/>
      <c r="W1306" s="171"/>
      <c r="X1306" s="171"/>
    </row>
    <row r="1307" spans="2:24" ht="66" x14ac:dyDescent="0.3">
      <c r="B1307" s="96">
        <f t="shared" si="20"/>
        <v>1301</v>
      </c>
      <c r="C1307" s="227" t="s">
        <v>5086</v>
      </c>
      <c r="D1307" s="126" t="s">
        <v>5902</v>
      </c>
      <c r="E1307" s="227" t="s">
        <v>5903</v>
      </c>
      <c r="F1307" s="278" t="s">
        <v>5904</v>
      </c>
      <c r="G1307" s="255">
        <v>12000000</v>
      </c>
      <c r="H1307" s="255">
        <v>10000000</v>
      </c>
      <c r="I1307" s="255">
        <f>+G1307+H1307</f>
        <v>22000000</v>
      </c>
      <c r="J1307" s="96" t="s">
        <v>20</v>
      </c>
      <c r="K1307" s="253">
        <v>44484</v>
      </c>
      <c r="L1307" s="96" t="s">
        <v>12</v>
      </c>
      <c r="M1307" s="226" t="s">
        <v>3854</v>
      </c>
      <c r="N1307" s="96" t="s">
        <v>11</v>
      </c>
      <c r="O1307" s="227" t="s">
        <v>2700</v>
      </c>
      <c r="P1307" s="171"/>
      <c r="Q1307" s="171"/>
      <c r="R1307" s="171"/>
      <c r="S1307" s="171"/>
      <c r="T1307" s="171"/>
      <c r="U1307" s="171"/>
      <c r="V1307" s="171"/>
      <c r="W1307" s="171"/>
      <c r="X1307" s="171"/>
    </row>
    <row r="1308" spans="2:24" ht="39.6" x14ac:dyDescent="0.3">
      <c r="B1308" s="96">
        <f t="shared" si="20"/>
        <v>1302</v>
      </c>
      <c r="C1308" s="227" t="s">
        <v>5086</v>
      </c>
      <c r="D1308" s="126" t="s">
        <v>5877</v>
      </c>
      <c r="E1308" s="227" t="s">
        <v>5878</v>
      </c>
      <c r="F1308" s="278" t="s">
        <v>5573</v>
      </c>
      <c r="G1308" s="255">
        <v>8400000</v>
      </c>
      <c r="H1308" s="255">
        <v>8400000</v>
      </c>
      <c r="I1308" s="255">
        <f>+G1308+H1308</f>
        <v>16800000</v>
      </c>
      <c r="J1308" s="96" t="s">
        <v>20</v>
      </c>
      <c r="K1308" s="253">
        <v>44561</v>
      </c>
      <c r="L1308" s="96" t="s">
        <v>12</v>
      </c>
      <c r="M1308" s="226" t="s">
        <v>5575</v>
      </c>
      <c r="N1308" s="96" t="s">
        <v>11</v>
      </c>
      <c r="O1308" s="227" t="s">
        <v>2700</v>
      </c>
      <c r="P1308" s="171"/>
      <c r="Q1308" s="171"/>
      <c r="R1308" s="171"/>
      <c r="S1308" s="171"/>
      <c r="T1308" s="171"/>
      <c r="U1308" s="171"/>
      <c r="V1308" s="171"/>
      <c r="W1308" s="171"/>
      <c r="X1308" s="171"/>
    </row>
    <row r="1309" spans="2:24" ht="39.6" x14ac:dyDescent="0.3">
      <c r="B1309" s="96">
        <f t="shared" si="20"/>
        <v>1303</v>
      </c>
      <c r="C1309" s="227" t="s">
        <v>5086</v>
      </c>
      <c r="D1309" s="126" t="s">
        <v>5879</v>
      </c>
      <c r="E1309" s="227" t="s">
        <v>5880</v>
      </c>
      <c r="F1309" s="278" t="s">
        <v>5690</v>
      </c>
      <c r="G1309" s="255">
        <v>21000000</v>
      </c>
      <c r="H1309" s="255">
        <v>0</v>
      </c>
      <c r="I1309" s="255">
        <f>+G1309+H1309</f>
        <v>21000000</v>
      </c>
      <c r="J1309" s="96" t="s">
        <v>20</v>
      </c>
      <c r="K1309" s="253">
        <v>44561</v>
      </c>
      <c r="L1309" s="96" t="s">
        <v>12</v>
      </c>
      <c r="M1309" s="226" t="s">
        <v>5719</v>
      </c>
      <c r="N1309" s="96" t="s">
        <v>11</v>
      </c>
      <c r="O1309" s="227" t="s">
        <v>2700</v>
      </c>
      <c r="P1309" s="171"/>
      <c r="Q1309" s="171"/>
      <c r="R1309" s="171"/>
      <c r="S1309" s="171"/>
      <c r="T1309" s="171"/>
      <c r="U1309" s="171"/>
      <c r="V1309" s="171"/>
      <c r="W1309" s="171"/>
      <c r="X1309" s="171"/>
    </row>
    <row r="1310" spans="2:24" ht="39.6" x14ac:dyDescent="0.3">
      <c r="B1310" s="96">
        <f t="shared" si="20"/>
        <v>1304</v>
      </c>
      <c r="C1310" s="227" t="s">
        <v>5086</v>
      </c>
      <c r="D1310" s="126" t="s">
        <v>5881</v>
      </c>
      <c r="E1310" s="227" t="s">
        <v>5882</v>
      </c>
      <c r="F1310" s="278" t="s">
        <v>5710</v>
      </c>
      <c r="G1310" s="255">
        <v>35000000</v>
      </c>
      <c r="H1310" s="255">
        <v>7000000</v>
      </c>
      <c r="I1310" s="255">
        <f>+G1310+H1310</f>
        <v>42000000</v>
      </c>
      <c r="J1310" s="96" t="s">
        <v>20</v>
      </c>
      <c r="K1310" s="253">
        <v>44530</v>
      </c>
      <c r="L1310" s="96" t="s">
        <v>12</v>
      </c>
      <c r="M1310" s="226" t="s">
        <v>5711</v>
      </c>
      <c r="N1310" s="96" t="s">
        <v>11</v>
      </c>
      <c r="O1310" s="227" t="s">
        <v>2700</v>
      </c>
      <c r="P1310" s="171"/>
      <c r="Q1310" s="171"/>
      <c r="R1310" s="171"/>
      <c r="S1310" s="171"/>
      <c r="T1310" s="171"/>
      <c r="U1310" s="171"/>
      <c r="V1310" s="171"/>
      <c r="W1310" s="171"/>
      <c r="X1310" s="171"/>
    </row>
    <row r="1311" spans="2:24" ht="39.6" x14ac:dyDescent="0.3">
      <c r="B1311" s="96">
        <f t="shared" si="20"/>
        <v>1305</v>
      </c>
      <c r="C1311" s="227" t="s">
        <v>5086</v>
      </c>
      <c r="D1311" s="126" t="s">
        <v>5883</v>
      </c>
      <c r="E1311" s="227" t="s">
        <v>5884</v>
      </c>
      <c r="F1311" s="278" t="s">
        <v>5885</v>
      </c>
      <c r="G1311" s="255">
        <v>12000000</v>
      </c>
      <c r="H1311" s="255">
        <v>0</v>
      </c>
      <c r="I1311" s="255">
        <f>+G1311+H1311</f>
        <v>12000000</v>
      </c>
      <c r="J1311" s="96" t="s">
        <v>20</v>
      </c>
      <c r="K1311" s="253">
        <v>44561</v>
      </c>
      <c r="L1311" s="96" t="s">
        <v>12</v>
      </c>
      <c r="M1311" s="226" t="s">
        <v>5847</v>
      </c>
      <c r="N1311" s="96" t="s">
        <v>11</v>
      </c>
      <c r="O1311" s="227" t="s">
        <v>2700</v>
      </c>
      <c r="P1311" s="171"/>
      <c r="Q1311" s="171"/>
      <c r="R1311" s="171"/>
      <c r="S1311" s="171"/>
      <c r="T1311" s="171"/>
      <c r="U1311" s="171"/>
      <c r="V1311" s="171"/>
      <c r="W1311" s="171"/>
      <c r="X1311" s="171"/>
    </row>
    <row r="1312" spans="2:24" ht="52.8" x14ac:dyDescent="0.3">
      <c r="B1312" s="96">
        <f t="shared" si="20"/>
        <v>1306</v>
      </c>
      <c r="C1312" s="227" t="s">
        <v>5086</v>
      </c>
      <c r="D1312" s="126" t="s">
        <v>5888</v>
      </c>
      <c r="E1312" s="227" t="s">
        <v>5889</v>
      </c>
      <c r="F1312" s="278" t="s">
        <v>5631</v>
      </c>
      <c r="G1312" s="255">
        <v>42840000</v>
      </c>
      <c r="H1312" s="255">
        <v>0</v>
      </c>
      <c r="I1312" s="255">
        <f>+G1312+H1312</f>
        <v>42840000</v>
      </c>
      <c r="J1312" s="96" t="s">
        <v>20</v>
      </c>
      <c r="K1312" s="253">
        <v>44561</v>
      </c>
      <c r="L1312" s="96" t="s">
        <v>12</v>
      </c>
      <c r="M1312" s="226" t="s">
        <v>5890</v>
      </c>
      <c r="N1312" s="96" t="s">
        <v>11</v>
      </c>
      <c r="O1312" s="227" t="s">
        <v>2700</v>
      </c>
      <c r="P1312" s="171"/>
      <c r="Q1312" s="171"/>
      <c r="R1312" s="171"/>
      <c r="S1312" s="171"/>
      <c r="T1312" s="171"/>
      <c r="U1312" s="171"/>
      <c r="V1312" s="171"/>
      <c r="W1312" s="171"/>
      <c r="X1312" s="171"/>
    </row>
    <row r="1313" spans="2:24" ht="66" x14ac:dyDescent="0.3">
      <c r="B1313" s="96">
        <f t="shared" si="20"/>
        <v>1307</v>
      </c>
      <c r="C1313" s="227" t="s">
        <v>5086</v>
      </c>
      <c r="D1313" s="126" t="s">
        <v>5898</v>
      </c>
      <c r="E1313" s="227" t="s">
        <v>5899</v>
      </c>
      <c r="F1313" s="278" t="s">
        <v>5900</v>
      </c>
      <c r="G1313" s="255">
        <v>12000000</v>
      </c>
      <c r="H1313" s="255">
        <v>10000000</v>
      </c>
      <c r="I1313" s="255">
        <f>+G1313+H1313</f>
        <v>22000000</v>
      </c>
      <c r="J1313" s="96" t="s">
        <v>20</v>
      </c>
      <c r="K1313" s="253">
        <v>44561</v>
      </c>
      <c r="L1313" s="96" t="s">
        <v>12</v>
      </c>
      <c r="M1313" s="226" t="s">
        <v>5901</v>
      </c>
      <c r="N1313" s="96" t="s">
        <v>11</v>
      </c>
      <c r="O1313" s="227" t="s">
        <v>2700</v>
      </c>
      <c r="P1313" s="171"/>
      <c r="Q1313" s="171"/>
      <c r="R1313" s="171"/>
      <c r="S1313" s="171"/>
      <c r="T1313" s="171"/>
      <c r="U1313" s="171"/>
      <c r="V1313" s="171"/>
      <c r="W1313" s="171"/>
      <c r="X1313" s="171"/>
    </row>
    <row r="1314" spans="2:24" ht="39.6" x14ac:dyDescent="0.3">
      <c r="B1314" s="96">
        <f t="shared" si="20"/>
        <v>1308</v>
      </c>
      <c r="C1314" s="227" t="s">
        <v>5086</v>
      </c>
      <c r="D1314" s="126" t="s">
        <v>5894</v>
      </c>
      <c r="E1314" s="227" t="s">
        <v>5895</v>
      </c>
      <c r="F1314" s="278" t="s">
        <v>5896</v>
      </c>
      <c r="G1314" s="255">
        <v>18150000</v>
      </c>
      <c r="H1314" s="255">
        <v>0</v>
      </c>
      <c r="I1314" s="255">
        <f>+G1314+H1314</f>
        <v>18150000</v>
      </c>
      <c r="J1314" s="96" t="s">
        <v>20</v>
      </c>
      <c r="K1314" s="253">
        <v>44561</v>
      </c>
      <c r="L1314" s="96" t="s">
        <v>12</v>
      </c>
      <c r="M1314" s="226" t="s">
        <v>5897</v>
      </c>
      <c r="N1314" s="96" t="s">
        <v>11</v>
      </c>
      <c r="O1314" s="227" t="s">
        <v>2700</v>
      </c>
      <c r="P1314" s="171"/>
      <c r="Q1314" s="171"/>
      <c r="R1314" s="171"/>
      <c r="S1314" s="171"/>
      <c r="T1314" s="171"/>
      <c r="U1314" s="171"/>
      <c r="V1314" s="171"/>
      <c r="W1314" s="171"/>
      <c r="X1314" s="171"/>
    </row>
    <row r="1315" spans="2:24" ht="39.6" x14ac:dyDescent="0.3">
      <c r="B1315" s="96">
        <f t="shared" si="20"/>
        <v>1309</v>
      </c>
      <c r="C1315" s="227" t="s">
        <v>5086</v>
      </c>
      <c r="D1315" s="126" t="s">
        <v>5886</v>
      </c>
      <c r="E1315" s="227" t="s">
        <v>5887</v>
      </c>
      <c r="F1315" s="278" t="s">
        <v>5641</v>
      </c>
      <c r="G1315" s="255">
        <v>21000000</v>
      </c>
      <c r="H1315" s="255">
        <v>0</v>
      </c>
      <c r="I1315" s="255">
        <f>+G1315+H1315</f>
        <v>21000000</v>
      </c>
      <c r="J1315" s="96" t="s">
        <v>20</v>
      </c>
      <c r="K1315" s="253">
        <v>44561</v>
      </c>
      <c r="L1315" s="96" t="s">
        <v>12</v>
      </c>
      <c r="M1315" s="226" t="s">
        <v>5642</v>
      </c>
      <c r="N1315" s="96" t="s">
        <v>11</v>
      </c>
      <c r="O1315" s="227" t="s">
        <v>2700</v>
      </c>
      <c r="P1315" s="171"/>
      <c r="Q1315" s="171"/>
      <c r="R1315" s="171"/>
      <c r="S1315" s="171"/>
      <c r="T1315" s="171"/>
      <c r="U1315" s="171"/>
      <c r="V1315" s="171"/>
      <c r="W1315" s="171"/>
      <c r="X1315" s="171"/>
    </row>
    <row r="1316" spans="2:24" ht="39.6" x14ac:dyDescent="0.3">
      <c r="B1316" s="96">
        <f t="shared" si="20"/>
        <v>1310</v>
      </c>
      <c r="C1316" s="227" t="s">
        <v>5086</v>
      </c>
      <c r="D1316" s="126" t="s">
        <v>5891</v>
      </c>
      <c r="E1316" s="227" t="s">
        <v>5892</v>
      </c>
      <c r="F1316" s="278" t="s">
        <v>5893</v>
      </c>
      <c r="G1316" s="255">
        <v>14000000</v>
      </c>
      <c r="H1316" s="255">
        <v>2800000</v>
      </c>
      <c r="I1316" s="255">
        <f>+G1316+H1316</f>
        <v>16800000</v>
      </c>
      <c r="J1316" s="96" t="s">
        <v>20</v>
      </c>
      <c r="K1316" s="253">
        <v>44530</v>
      </c>
      <c r="L1316" s="96" t="s">
        <v>12</v>
      </c>
      <c r="M1316" s="226" t="s">
        <v>5869</v>
      </c>
      <c r="N1316" s="96" t="s">
        <v>11</v>
      </c>
      <c r="O1316" s="227" t="s">
        <v>2700</v>
      </c>
      <c r="P1316" s="171"/>
      <c r="Q1316" s="171"/>
      <c r="R1316" s="171"/>
      <c r="S1316" s="171"/>
      <c r="T1316" s="171"/>
      <c r="U1316" s="171"/>
      <c r="V1316" s="171"/>
      <c r="W1316" s="171"/>
      <c r="X1316" s="171"/>
    </row>
    <row r="1317" spans="2:24" ht="39.6" x14ac:dyDescent="0.3">
      <c r="B1317" s="96">
        <f t="shared" si="20"/>
        <v>1311</v>
      </c>
      <c r="C1317" s="227" t="s">
        <v>5086</v>
      </c>
      <c r="D1317" s="126" t="s">
        <v>5910</v>
      </c>
      <c r="E1317" s="227" t="s">
        <v>5911</v>
      </c>
      <c r="F1317" s="278" t="s">
        <v>5912</v>
      </c>
      <c r="G1317" s="255">
        <v>27500000</v>
      </c>
      <c r="H1317" s="255">
        <v>0</v>
      </c>
      <c r="I1317" s="255">
        <f>+G1317+H1317</f>
        <v>27500000</v>
      </c>
      <c r="J1317" s="96" t="s">
        <v>20</v>
      </c>
      <c r="K1317" s="253">
        <v>44561</v>
      </c>
      <c r="L1317" s="96" t="s">
        <v>12</v>
      </c>
      <c r="M1317" s="226" t="s">
        <v>5739</v>
      </c>
      <c r="N1317" s="96" t="s">
        <v>11</v>
      </c>
      <c r="O1317" s="227" t="s">
        <v>2700</v>
      </c>
      <c r="P1317" s="171"/>
      <c r="Q1317" s="171"/>
      <c r="R1317" s="171"/>
      <c r="S1317" s="171"/>
      <c r="T1317" s="171"/>
      <c r="U1317" s="171"/>
      <c r="V1317" s="171"/>
      <c r="W1317" s="171"/>
      <c r="X1317" s="171"/>
    </row>
    <row r="1318" spans="2:24" ht="39.6" x14ac:dyDescent="0.3">
      <c r="B1318" s="96">
        <f t="shared" si="20"/>
        <v>1312</v>
      </c>
      <c r="C1318" s="227" t="s">
        <v>5086</v>
      </c>
      <c r="D1318" s="126" t="s">
        <v>5921</v>
      </c>
      <c r="E1318" s="227" t="s">
        <v>5922</v>
      </c>
      <c r="F1318" s="278" t="s">
        <v>5923</v>
      </c>
      <c r="G1318" s="255">
        <v>6000000</v>
      </c>
      <c r="H1318" s="255">
        <v>3000000</v>
      </c>
      <c r="I1318" s="255">
        <f>+G1318+H1318</f>
        <v>9000000</v>
      </c>
      <c r="J1318" s="96" t="s">
        <v>20</v>
      </c>
      <c r="K1318" s="253">
        <v>44515</v>
      </c>
      <c r="L1318" s="96" t="s">
        <v>12</v>
      </c>
      <c r="M1318" s="226" t="s">
        <v>5925</v>
      </c>
      <c r="N1318" s="96" t="s">
        <v>11</v>
      </c>
      <c r="O1318" s="227" t="s">
        <v>2700</v>
      </c>
      <c r="P1318" s="171"/>
      <c r="Q1318" s="171"/>
      <c r="R1318" s="171"/>
      <c r="S1318" s="171"/>
      <c r="T1318" s="171"/>
      <c r="U1318" s="171"/>
      <c r="V1318" s="171"/>
      <c r="W1318" s="171"/>
      <c r="X1318" s="171"/>
    </row>
    <row r="1319" spans="2:24" ht="39.6" x14ac:dyDescent="0.3">
      <c r="B1319" s="96">
        <f t="shared" si="20"/>
        <v>1313</v>
      </c>
      <c r="C1319" s="227" t="s">
        <v>5086</v>
      </c>
      <c r="D1319" s="96" t="s">
        <v>5953</v>
      </c>
      <c r="E1319" s="227" t="s">
        <v>5954</v>
      </c>
      <c r="F1319" s="278" t="s">
        <v>5955</v>
      </c>
      <c r="G1319" s="255">
        <v>29349999</v>
      </c>
      <c r="H1319" s="255">
        <v>0</v>
      </c>
      <c r="I1319" s="255">
        <f>+G1319+H1319</f>
        <v>29349999</v>
      </c>
      <c r="J1319" s="96" t="s">
        <v>20</v>
      </c>
      <c r="K1319" s="253">
        <v>44561</v>
      </c>
      <c r="L1319" s="96" t="s">
        <v>2004</v>
      </c>
      <c r="M1319" s="237" t="s">
        <v>5956</v>
      </c>
      <c r="N1319" s="96" t="s">
        <v>11</v>
      </c>
      <c r="O1319" s="227" t="s">
        <v>2700</v>
      </c>
      <c r="P1319" s="171"/>
      <c r="Q1319" s="171"/>
      <c r="R1319" s="171"/>
      <c r="S1319" s="171"/>
      <c r="T1319" s="171"/>
      <c r="U1319" s="171"/>
      <c r="V1319" s="171"/>
      <c r="W1319" s="171"/>
      <c r="X1319" s="171"/>
    </row>
    <row r="1320" spans="2:24" ht="39.6" x14ac:dyDescent="0.3">
      <c r="B1320" s="96">
        <f t="shared" si="20"/>
        <v>1314</v>
      </c>
      <c r="C1320" s="227" t="s">
        <v>5086</v>
      </c>
      <c r="D1320" s="96" t="s">
        <v>5949</v>
      </c>
      <c r="E1320" s="96" t="s">
        <v>5950</v>
      </c>
      <c r="F1320" s="278" t="s">
        <v>5951</v>
      </c>
      <c r="G1320" s="255">
        <v>427985551</v>
      </c>
      <c r="H1320" s="255">
        <v>0</v>
      </c>
      <c r="I1320" s="255">
        <f>+G1320+H1320</f>
        <v>427985551</v>
      </c>
      <c r="J1320" s="96" t="s">
        <v>20</v>
      </c>
      <c r="K1320" s="253">
        <v>44561</v>
      </c>
      <c r="L1320" s="96" t="s">
        <v>2004</v>
      </c>
      <c r="M1320" s="237" t="s">
        <v>5952</v>
      </c>
      <c r="N1320" s="96" t="s">
        <v>11</v>
      </c>
      <c r="O1320" s="227" t="s">
        <v>2700</v>
      </c>
      <c r="P1320" s="171"/>
      <c r="Q1320" s="171"/>
      <c r="R1320" s="171"/>
      <c r="S1320" s="171"/>
      <c r="T1320" s="171"/>
      <c r="U1320" s="171"/>
      <c r="V1320" s="171"/>
      <c r="W1320" s="171"/>
      <c r="X1320" s="171"/>
    </row>
    <row r="1321" spans="2:24" ht="39.6" x14ac:dyDescent="0.3">
      <c r="B1321" s="96">
        <f t="shared" si="20"/>
        <v>1315</v>
      </c>
      <c r="C1321" s="227" t="s">
        <v>5086</v>
      </c>
      <c r="D1321" s="96" t="s">
        <v>5933</v>
      </c>
      <c r="E1321" s="227" t="s">
        <v>5934</v>
      </c>
      <c r="F1321" s="278" t="s">
        <v>5935</v>
      </c>
      <c r="G1321" s="255">
        <v>16800000</v>
      </c>
      <c r="H1321" s="255">
        <v>0</v>
      </c>
      <c r="I1321" s="255">
        <f>+G1321+H1321</f>
        <v>16800000</v>
      </c>
      <c r="J1321" s="96" t="s">
        <v>20</v>
      </c>
      <c r="K1321" s="253">
        <v>44561</v>
      </c>
      <c r="L1321" s="96" t="s">
        <v>12</v>
      </c>
      <c r="M1321" s="226" t="s">
        <v>5936</v>
      </c>
      <c r="N1321" s="96" t="s">
        <v>11</v>
      </c>
      <c r="O1321" s="227" t="s">
        <v>2700</v>
      </c>
      <c r="P1321" s="171"/>
      <c r="Q1321" s="171"/>
      <c r="R1321" s="171"/>
      <c r="S1321" s="171"/>
      <c r="T1321" s="171"/>
      <c r="U1321" s="171"/>
      <c r="V1321" s="171"/>
      <c r="W1321" s="171"/>
      <c r="X1321" s="171"/>
    </row>
    <row r="1322" spans="2:24" ht="39.6" x14ac:dyDescent="0.3">
      <c r="B1322" s="96">
        <f t="shared" si="20"/>
        <v>1316</v>
      </c>
      <c r="C1322" s="227" t="s">
        <v>5086</v>
      </c>
      <c r="D1322" s="96" t="s">
        <v>5964</v>
      </c>
      <c r="E1322" s="96" t="s">
        <v>5965</v>
      </c>
      <c r="F1322" s="278" t="s">
        <v>5966</v>
      </c>
      <c r="G1322" s="255">
        <v>1081146</v>
      </c>
      <c r="H1322" s="255">
        <v>0</v>
      </c>
      <c r="I1322" s="255">
        <v>1081146</v>
      </c>
      <c r="J1322" s="96" t="s">
        <v>20</v>
      </c>
      <c r="K1322" s="253">
        <v>44561</v>
      </c>
      <c r="L1322" s="96" t="s">
        <v>2004</v>
      </c>
      <c r="M1322" s="237" t="s">
        <v>5967</v>
      </c>
      <c r="N1322" s="96" t="s">
        <v>11</v>
      </c>
      <c r="O1322" s="227" t="s">
        <v>2700</v>
      </c>
      <c r="P1322" s="171"/>
      <c r="Q1322" s="171"/>
      <c r="R1322" s="171"/>
      <c r="S1322" s="171"/>
      <c r="T1322" s="171"/>
      <c r="U1322" s="171"/>
      <c r="V1322" s="171"/>
      <c r="W1322" s="171"/>
      <c r="X1322" s="171"/>
    </row>
    <row r="1323" spans="2:24" ht="66" x14ac:dyDescent="0.3">
      <c r="B1323" s="96">
        <f t="shared" si="20"/>
        <v>1317</v>
      </c>
      <c r="C1323" s="227" t="s">
        <v>5086</v>
      </c>
      <c r="D1323" s="96" t="s">
        <v>5961</v>
      </c>
      <c r="E1323" s="96" t="s">
        <v>5962</v>
      </c>
      <c r="F1323" s="278" t="s">
        <v>5963</v>
      </c>
      <c r="G1323" s="255">
        <v>429006000</v>
      </c>
      <c r="H1323" s="255">
        <v>0</v>
      </c>
      <c r="I1323" s="255">
        <f>+G1323+H1323</f>
        <v>429006000</v>
      </c>
      <c r="J1323" s="96" t="s">
        <v>20</v>
      </c>
      <c r="K1323" s="253">
        <v>44561</v>
      </c>
      <c r="L1323" s="96" t="s">
        <v>2004</v>
      </c>
      <c r="M1323" s="237" t="s">
        <v>5960</v>
      </c>
      <c r="N1323" s="96" t="s">
        <v>11</v>
      </c>
      <c r="O1323" s="227" t="s">
        <v>2700</v>
      </c>
      <c r="P1323" s="171"/>
      <c r="Q1323" s="171"/>
      <c r="R1323" s="171"/>
      <c r="S1323" s="171"/>
      <c r="T1323" s="171"/>
      <c r="U1323" s="171"/>
      <c r="V1323" s="171"/>
      <c r="W1323" s="171"/>
      <c r="X1323" s="171"/>
    </row>
    <row r="1324" spans="2:24" ht="39.6" x14ac:dyDescent="0.3">
      <c r="B1324" s="96">
        <f t="shared" si="20"/>
        <v>1318</v>
      </c>
      <c r="C1324" s="227" t="s">
        <v>5086</v>
      </c>
      <c r="D1324" s="96" t="s">
        <v>6212</v>
      </c>
      <c r="E1324" s="227" t="s">
        <v>5942</v>
      </c>
      <c r="F1324" s="278" t="s">
        <v>5943</v>
      </c>
      <c r="G1324" s="255">
        <v>59500000</v>
      </c>
      <c r="H1324" s="255">
        <v>0</v>
      </c>
      <c r="I1324" s="255">
        <f>+G1324+H1324</f>
        <v>59500000</v>
      </c>
      <c r="J1324" s="96" t="s">
        <v>20</v>
      </c>
      <c r="K1324" s="253">
        <v>44561</v>
      </c>
      <c r="L1324" s="96" t="s">
        <v>12</v>
      </c>
      <c r="M1324" s="226" t="s">
        <v>5944</v>
      </c>
      <c r="N1324" s="96" t="s">
        <v>11</v>
      </c>
      <c r="O1324" s="227" t="s">
        <v>2700</v>
      </c>
      <c r="P1324" s="171"/>
      <c r="Q1324" s="171"/>
      <c r="R1324" s="171"/>
      <c r="S1324" s="171"/>
      <c r="T1324" s="171"/>
      <c r="U1324" s="171"/>
      <c r="V1324" s="171"/>
      <c r="W1324" s="171"/>
      <c r="X1324" s="171"/>
    </row>
    <row r="1325" spans="2:24" ht="92.4" x14ac:dyDescent="0.3">
      <c r="B1325" s="96">
        <f t="shared" si="20"/>
        <v>1319</v>
      </c>
      <c r="C1325" s="227" t="s">
        <v>5086</v>
      </c>
      <c r="D1325" s="96" t="s">
        <v>5957</v>
      </c>
      <c r="E1325" s="96" t="s">
        <v>5958</v>
      </c>
      <c r="F1325" s="278" t="s">
        <v>5959</v>
      </c>
      <c r="G1325" s="255">
        <v>1441845616</v>
      </c>
      <c r="H1325" s="255">
        <v>0</v>
      </c>
      <c r="I1325" s="255">
        <f>+G1325+H1325</f>
        <v>1441845616</v>
      </c>
      <c r="J1325" s="96" t="s">
        <v>20</v>
      </c>
      <c r="K1325" s="253">
        <v>45259</v>
      </c>
      <c r="L1325" s="96" t="s">
        <v>2004</v>
      </c>
      <c r="M1325" s="237" t="s">
        <v>5960</v>
      </c>
      <c r="N1325" s="96" t="s">
        <v>11</v>
      </c>
      <c r="O1325" s="227" t="s">
        <v>2700</v>
      </c>
      <c r="P1325" s="171"/>
      <c r="Q1325" s="171"/>
      <c r="R1325" s="171"/>
      <c r="S1325" s="171"/>
      <c r="T1325" s="171"/>
      <c r="U1325" s="171"/>
      <c r="V1325" s="171"/>
      <c r="W1325" s="171"/>
      <c r="X1325" s="171"/>
    </row>
    <row r="1326" spans="2:24" ht="39.6" x14ac:dyDescent="0.3">
      <c r="B1326" s="96">
        <f t="shared" si="20"/>
        <v>1320</v>
      </c>
      <c r="C1326" s="227" t="s">
        <v>16</v>
      </c>
      <c r="D1326" s="228" t="s">
        <v>6017</v>
      </c>
      <c r="E1326" s="229" t="s">
        <v>6018</v>
      </c>
      <c r="F1326" s="252" t="s">
        <v>6019</v>
      </c>
      <c r="G1326" s="255">
        <v>16888806</v>
      </c>
      <c r="H1326" s="255">
        <v>17160714</v>
      </c>
      <c r="I1326" s="255">
        <f>+G1326+H1326</f>
        <v>34049520</v>
      </c>
      <c r="J1326" s="96" t="s">
        <v>20</v>
      </c>
      <c r="K1326" s="227" t="s">
        <v>5987</v>
      </c>
      <c r="L1326" s="96" t="s">
        <v>12</v>
      </c>
      <c r="M1326" s="273" t="s">
        <v>6020</v>
      </c>
      <c r="N1326" s="96" t="s">
        <v>11</v>
      </c>
      <c r="O1326" s="227" t="s">
        <v>2700</v>
      </c>
      <c r="P1326" s="171"/>
      <c r="Q1326" s="171"/>
      <c r="R1326" s="171"/>
      <c r="S1326" s="171"/>
      <c r="T1326" s="171"/>
      <c r="U1326" s="171"/>
      <c r="V1326" s="171"/>
      <c r="W1326" s="171"/>
      <c r="X1326" s="171"/>
    </row>
    <row r="1327" spans="2:24" ht="52.8" x14ac:dyDescent="0.3">
      <c r="B1327" s="96">
        <f t="shared" si="20"/>
        <v>1321</v>
      </c>
      <c r="C1327" s="227" t="s">
        <v>16</v>
      </c>
      <c r="D1327" s="228" t="s">
        <v>5984</v>
      </c>
      <c r="E1327" s="229" t="s">
        <v>5985</v>
      </c>
      <c r="F1327" s="252" t="s">
        <v>5986</v>
      </c>
      <c r="G1327" s="255">
        <v>36000000</v>
      </c>
      <c r="H1327" s="255">
        <v>36000000</v>
      </c>
      <c r="I1327" s="255">
        <f>+G1327+H1327</f>
        <v>72000000</v>
      </c>
      <c r="J1327" s="96" t="s">
        <v>20</v>
      </c>
      <c r="K1327" s="227" t="s">
        <v>5987</v>
      </c>
      <c r="L1327" s="96" t="s">
        <v>12</v>
      </c>
      <c r="M1327" s="273" t="s">
        <v>5988</v>
      </c>
      <c r="N1327" s="96" t="s">
        <v>11</v>
      </c>
      <c r="O1327" s="227" t="s">
        <v>2700</v>
      </c>
      <c r="P1327" s="171"/>
      <c r="Q1327" s="171"/>
      <c r="R1327" s="171"/>
      <c r="S1327" s="171"/>
      <c r="T1327" s="171"/>
      <c r="U1327" s="171"/>
      <c r="V1327" s="171"/>
      <c r="W1327" s="171"/>
      <c r="X1327" s="171"/>
    </row>
    <row r="1328" spans="2:24" ht="52.8" x14ac:dyDescent="0.3">
      <c r="B1328" s="96">
        <f t="shared" si="20"/>
        <v>1322</v>
      </c>
      <c r="C1328" s="227" t="s">
        <v>16</v>
      </c>
      <c r="D1328" s="228" t="s">
        <v>5997</v>
      </c>
      <c r="E1328" s="229" t="s">
        <v>5998</v>
      </c>
      <c r="F1328" s="252" t="s">
        <v>5991</v>
      </c>
      <c r="G1328" s="255">
        <v>32819442</v>
      </c>
      <c r="H1328" s="255">
        <v>33347838</v>
      </c>
      <c r="I1328" s="255">
        <f>+G1328+H1328</f>
        <v>66167280</v>
      </c>
      <c r="J1328" s="96" t="s">
        <v>20</v>
      </c>
      <c r="K1328" s="227" t="s">
        <v>5987</v>
      </c>
      <c r="L1328" s="96" t="s">
        <v>12</v>
      </c>
      <c r="M1328" s="273" t="s">
        <v>5999</v>
      </c>
      <c r="N1328" s="96" t="s">
        <v>11</v>
      </c>
      <c r="O1328" s="227" t="s">
        <v>2700</v>
      </c>
      <c r="P1328" s="171"/>
      <c r="Q1328" s="171"/>
      <c r="R1328" s="171"/>
      <c r="S1328" s="171"/>
      <c r="T1328" s="171"/>
      <c r="U1328" s="171"/>
      <c r="V1328" s="171"/>
      <c r="W1328" s="171"/>
      <c r="X1328" s="171"/>
    </row>
    <row r="1329" spans="2:24" ht="39.6" x14ac:dyDescent="0.3">
      <c r="B1329" s="96">
        <f t="shared" si="20"/>
        <v>1323</v>
      </c>
      <c r="C1329" s="227" t="s">
        <v>16</v>
      </c>
      <c r="D1329" s="228" t="s">
        <v>6038</v>
      </c>
      <c r="E1329" s="229" t="s">
        <v>6039</v>
      </c>
      <c r="F1329" s="252" t="s">
        <v>6040</v>
      </c>
      <c r="G1329" s="255">
        <v>4731834</v>
      </c>
      <c r="H1329" s="255">
        <v>0</v>
      </c>
      <c r="I1329" s="255">
        <f>+G1329+H1329</f>
        <v>4731834</v>
      </c>
      <c r="J1329" s="96" t="s">
        <v>20</v>
      </c>
      <c r="K1329" s="227" t="s">
        <v>2890</v>
      </c>
      <c r="L1329" s="96" t="s">
        <v>12</v>
      </c>
      <c r="M1329" s="273" t="s">
        <v>6041</v>
      </c>
      <c r="N1329" s="96" t="s">
        <v>11</v>
      </c>
      <c r="O1329" s="227" t="s">
        <v>2700</v>
      </c>
      <c r="P1329" s="171"/>
      <c r="Q1329" s="171"/>
      <c r="R1329" s="171"/>
      <c r="S1329" s="171"/>
      <c r="T1329" s="171"/>
      <c r="U1329" s="171"/>
      <c r="V1329" s="171"/>
      <c r="W1329" s="171"/>
      <c r="X1329" s="171"/>
    </row>
    <row r="1330" spans="2:24" ht="39.6" x14ac:dyDescent="0.3">
      <c r="B1330" s="96">
        <f t="shared" si="20"/>
        <v>1324</v>
      </c>
      <c r="C1330" s="227" t="s">
        <v>16</v>
      </c>
      <c r="D1330" s="228" t="s">
        <v>6035</v>
      </c>
      <c r="E1330" s="229" t="s">
        <v>6036</v>
      </c>
      <c r="F1330" s="252" t="s">
        <v>6006</v>
      </c>
      <c r="G1330" s="255">
        <v>39000000</v>
      </c>
      <c r="H1330" s="255">
        <v>39000000</v>
      </c>
      <c r="I1330" s="255">
        <f>+G1330+H1330</f>
        <v>78000000</v>
      </c>
      <c r="J1330" s="96" t="s">
        <v>20</v>
      </c>
      <c r="K1330" s="227" t="s">
        <v>5987</v>
      </c>
      <c r="L1330" s="96" t="s">
        <v>12</v>
      </c>
      <c r="M1330" s="273" t="s">
        <v>6037</v>
      </c>
      <c r="N1330" s="96" t="s">
        <v>11</v>
      </c>
      <c r="O1330" s="227" t="s">
        <v>2700</v>
      </c>
      <c r="P1330" s="171"/>
      <c r="Q1330" s="171"/>
      <c r="R1330" s="171"/>
      <c r="S1330" s="171"/>
      <c r="T1330" s="171"/>
      <c r="U1330" s="171"/>
      <c r="V1330" s="171"/>
      <c r="W1330" s="171"/>
      <c r="X1330" s="171"/>
    </row>
    <row r="1331" spans="2:24" ht="39.6" x14ac:dyDescent="0.3">
      <c r="B1331" s="96">
        <f t="shared" si="20"/>
        <v>1325</v>
      </c>
      <c r="C1331" s="227" t="s">
        <v>16</v>
      </c>
      <c r="D1331" s="228" t="s">
        <v>6028</v>
      </c>
      <c r="E1331" s="229" t="s">
        <v>6029</v>
      </c>
      <c r="F1331" s="252" t="s">
        <v>6002</v>
      </c>
      <c r="G1331" s="255">
        <v>12457122</v>
      </c>
      <c r="H1331" s="255">
        <v>12457122</v>
      </c>
      <c r="I1331" s="255">
        <f>+G1331+H1331</f>
        <v>24914244</v>
      </c>
      <c r="J1331" s="96" t="s">
        <v>20</v>
      </c>
      <c r="K1331" s="227" t="s">
        <v>5987</v>
      </c>
      <c r="L1331" s="96" t="s">
        <v>12</v>
      </c>
      <c r="M1331" s="273" t="s">
        <v>6030</v>
      </c>
      <c r="N1331" s="96" t="s">
        <v>11</v>
      </c>
      <c r="O1331" s="227" t="s">
        <v>2700</v>
      </c>
      <c r="P1331" s="171"/>
      <c r="Q1331" s="171"/>
      <c r="R1331" s="171"/>
      <c r="S1331" s="171"/>
      <c r="T1331" s="171"/>
      <c r="U1331" s="171"/>
      <c r="V1331" s="171"/>
      <c r="W1331" s="171"/>
      <c r="X1331" s="171"/>
    </row>
    <row r="1332" spans="2:24" ht="52.8" x14ac:dyDescent="0.3">
      <c r="B1332" s="96">
        <f t="shared" si="20"/>
        <v>1326</v>
      </c>
      <c r="C1332" s="227" t="s">
        <v>16</v>
      </c>
      <c r="D1332" s="228" t="s">
        <v>6008</v>
      </c>
      <c r="E1332" s="229" t="s">
        <v>6009</v>
      </c>
      <c r="F1332" s="252" t="s">
        <v>5991</v>
      </c>
      <c r="G1332" s="255">
        <v>31617960</v>
      </c>
      <c r="H1332" s="255">
        <v>31617960</v>
      </c>
      <c r="I1332" s="255">
        <f>+G1332+H1332</f>
        <v>63235920</v>
      </c>
      <c r="J1332" s="96" t="s">
        <v>20</v>
      </c>
      <c r="K1332" s="227" t="s">
        <v>5987</v>
      </c>
      <c r="L1332" s="96" t="s">
        <v>12</v>
      </c>
      <c r="M1332" s="273" t="s">
        <v>6010</v>
      </c>
      <c r="N1332" s="96" t="s">
        <v>11</v>
      </c>
      <c r="O1332" s="227" t="s">
        <v>2700</v>
      </c>
      <c r="P1332" s="171"/>
      <c r="Q1332" s="171"/>
      <c r="R1332" s="171"/>
      <c r="S1332" s="171"/>
      <c r="T1332" s="171"/>
      <c r="U1332" s="171"/>
      <c r="V1332" s="171"/>
      <c r="W1332" s="171"/>
      <c r="X1332" s="171"/>
    </row>
    <row r="1333" spans="2:24" ht="52.8" x14ac:dyDescent="0.3">
      <c r="B1333" s="96">
        <f t="shared" si="20"/>
        <v>1327</v>
      </c>
      <c r="C1333" s="227" t="s">
        <v>16</v>
      </c>
      <c r="D1333" s="228" t="s">
        <v>5989</v>
      </c>
      <c r="E1333" s="229" t="s">
        <v>5990</v>
      </c>
      <c r="F1333" s="252" t="s">
        <v>5991</v>
      </c>
      <c r="G1333" s="255">
        <v>32819442</v>
      </c>
      <c r="H1333" s="255">
        <v>33347838</v>
      </c>
      <c r="I1333" s="255">
        <f>+G1333+H1333</f>
        <v>66167280</v>
      </c>
      <c r="J1333" s="96" t="s">
        <v>20</v>
      </c>
      <c r="K1333" s="227" t="s">
        <v>5987</v>
      </c>
      <c r="L1333" s="96" t="s">
        <v>12</v>
      </c>
      <c r="M1333" s="273" t="s">
        <v>5992</v>
      </c>
      <c r="N1333" s="96" t="s">
        <v>11</v>
      </c>
      <c r="O1333" s="227" t="s">
        <v>2700</v>
      </c>
      <c r="P1333" s="171"/>
      <c r="Q1333" s="171"/>
      <c r="R1333" s="171"/>
      <c r="S1333" s="171"/>
      <c r="T1333" s="171"/>
      <c r="U1333" s="171"/>
      <c r="V1333" s="171"/>
      <c r="W1333" s="171"/>
      <c r="X1333" s="171"/>
    </row>
    <row r="1334" spans="2:24" ht="52.8" x14ac:dyDescent="0.3">
      <c r="B1334" s="96">
        <f t="shared" si="20"/>
        <v>1328</v>
      </c>
      <c r="C1334" s="227" t="s">
        <v>16</v>
      </c>
      <c r="D1334" s="228" t="s">
        <v>6031</v>
      </c>
      <c r="E1334" s="229" t="s">
        <v>6032</v>
      </c>
      <c r="F1334" s="252" t="s">
        <v>6033</v>
      </c>
      <c r="G1334" s="255">
        <v>17976228</v>
      </c>
      <c r="H1334" s="255">
        <v>18265644</v>
      </c>
      <c r="I1334" s="255">
        <f>+G1334+H1334</f>
        <v>36241872</v>
      </c>
      <c r="J1334" s="96" t="s">
        <v>20</v>
      </c>
      <c r="K1334" s="227" t="s">
        <v>5987</v>
      </c>
      <c r="L1334" s="96" t="s">
        <v>12</v>
      </c>
      <c r="M1334" s="273" t="s">
        <v>6034</v>
      </c>
      <c r="N1334" s="96" t="s">
        <v>11</v>
      </c>
      <c r="O1334" s="227" t="s">
        <v>2700</v>
      </c>
      <c r="P1334" s="171"/>
      <c r="Q1334" s="171"/>
      <c r="R1334" s="171"/>
      <c r="S1334" s="171"/>
      <c r="T1334" s="171"/>
      <c r="U1334" s="171"/>
      <c r="V1334" s="171"/>
      <c r="W1334" s="171"/>
      <c r="X1334" s="171"/>
    </row>
    <row r="1335" spans="2:24" ht="39.6" x14ac:dyDescent="0.3">
      <c r="B1335" s="96">
        <f t="shared" si="20"/>
        <v>1329</v>
      </c>
      <c r="C1335" s="227" t="s">
        <v>16</v>
      </c>
      <c r="D1335" s="228" t="s">
        <v>6000</v>
      </c>
      <c r="E1335" s="229" t="s">
        <v>6001</v>
      </c>
      <c r="F1335" s="252" t="s">
        <v>6002</v>
      </c>
      <c r="G1335" s="255">
        <v>9000000</v>
      </c>
      <c r="H1335" s="255">
        <v>9000000</v>
      </c>
      <c r="I1335" s="255">
        <f>+G1335+H1335</f>
        <v>18000000</v>
      </c>
      <c r="J1335" s="96" t="s">
        <v>20</v>
      </c>
      <c r="K1335" s="227" t="s">
        <v>5987</v>
      </c>
      <c r="L1335" s="96" t="s">
        <v>12</v>
      </c>
      <c r="M1335" s="273" t="s">
        <v>6003</v>
      </c>
      <c r="N1335" s="96" t="s">
        <v>11</v>
      </c>
      <c r="O1335" s="227" t="s">
        <v>2700</v>
      </c>
      <c r="P1335" s="171"/>
      <c r="Q1335" s="171"/>
      <c r="R1335" s="171"/>
      <c r="S1335" s="171"/>
      <c r="T1335" s="171"/>
      <c r="U1335" s="171"/>
      <c r="V1335" s="171"/>
      <c r="W1335" s="171"/>
      <c r="X1335" s="171"/>
    </row>
    <row r="1336" spans="2:24" ht="52.8" x14ac:dyDescent="0.3">
      <c r="B1336" s="96">
        <f t="shared" si="20"/>
        <v>1330</v>
      </c>
      <c r="C1336" s="227" t="s">
        <v>16</v>
      </c>
      <c r="D1336" s="228" t="s">
        <v>6011</v>
      </c>
      <c r="E1336" s="229" t="s">
        <v>6012</v>
      </c>
      <c r="F1336" s="252" t="s">
        <v>5991</v>
      </c>
      <c r="G1336" s="255">
        <v>32819442</v>
      </c>
      <c r="H1336" s="255">
        <v>33347838</v>
      </c>
      <c r="I1336" s="255">
        <f>+G1336+H1336</f>
        <v>66167280</v>
      </c>
      <c r="J1336" s="96" t="s">
        <v>20</v>
      </c>
      <c r="K1336" s="227" t="s">
        <v>5987</v>
      </c>
      <c r="L1336" s="96" t="s">
        <v>12</v>
      </c>
      <c r="M1336" s="273" t="s">
        <v>6013</v>
      </c>
      <c r="N1336" s="96" t="s">
        <v>11</v>
      </c>
      <c r="O1336" s="227" t="s">
        <v>2700</v>
      </c>
      <c r="P1336" s="171"/>
      <c r="Q1336" s="171"/>
      <c r="R1336" s="171"/>
      <c r="S1336" s="171"/>
      <c r="T1336" s="171"/>
      <c r="U1336" s="171"/>
      <c r="V1336" s="171"/>
      <c r="W1336" s="171"/>
      <c r="X1336" s="171"/>
    </row>
    <row r="1337" spans="2:24" ht="39.6" x14ac:dyDescent="0.3">
      <c r="B1337" s="96">
        <f t="shared" si="20"/>
        <v>1331</v>
      </c>
      <c r="C1337" s="227" t="s">
        <v>16</v>
      </c>
      <c r="D1337" s="228" t="s">
        <v>6223</v>
      </c>
      <c r="E1337" s="229" t="s">
        <v>6025</v>
      </c>
      <c r="F1337" s="252" t="s">
        <v>6026</v>
      </c>
      <c r="G1337" s="255">
        <v>32819442</v>
      </c>
      <c r="H1337" s="255">
        <v>32819442</v>
      </c>
      <c r="I1337" s="255">
        <f>+G1337+H1337</f>
        <v>65638884</v>
      </c>
      <c r="J1337" s="96" t="s">
        <v>20</v>
      </c>
      <c r="K1337" s="227" t="s">
        <v>5987</v>
      </c>
      <c r="L1337" s="96" t="s">
        <v>12</v>
      </c>
      <c r="M1337" s="273" t="s">
        <v>6027</v>
      </c>
      <c r="N1337" s="96" t="s">
        <v>11</v>
      </c>
      <c r="O1337" s="227" t="s">
        <v>2700</v>
      </c>
      <c r="P1337" s="171"/>
      <c r="Q1337" s="171"/>
      <c r="R1337" s="171"/>
      <c r="S1337" s="171"/>
      <c r="T1337" s="171"/>
      <c r="U1337" s="171"/>
      <c r="V1337" s="171"/>
      <c r="W1337" s="171"/>
      <c r="X1337" s="171"/>
    </row>
    <row r="1338" spans="2:24" ht="39.6" x14ac:dyDescent="0.3">
      <c r="B1338" s="96">
        <f t="shared" si="20"/>
        <v>1332</v>
      </c>
      <c r="C1338" s="227" t="s">
        <v>16</v>
      </c>
      <c r="D1338" s="228" t="s">
        <v>6014</v>
      </c>
      <c r="E1338" s="229" t="s">
        <v>6015</v>
      </c>
      <c r="F1338" s="252" t="s">
        <v>6002</v>
      </c>
      <c r="G1338" s="255">
        <v>12457122</v>
      </c>
      <c r="H1338" s="255">
        <v>0</v>
      </c>
      <c r="I1338" s="255">
        <f>+G1338+H1338</f>
        <v>12457122</v>
      </c>
      <c r="J1338" s="96" t="s">
        <v>20</v>
      </c>
      <c r="K1338" s="227" t="s">
        <v>5987</v>
      </c>
      <c r="L1338" s="96" t="s">
        <v>12</v>
      </c>
      <c r="M1338" s="273" t="s">
        <v>6016</v>
      </c>
      <c r="N1338" s="96" t="s">
        <v>11</v>
      </c>
      <c r="O1338" s="227" t="s">
        <v>2700</v>
      </c>
      <c r="P1338" s="171"/>
      <c r="Q1338" s="171"/>
      <c r="R1338" s="171"/>
      <c r="S1338" s="171"/>
      <c r="T1338" s="171"/>
      <c r="U1338" s="171"/>
      <c r="V1338" s="171"/>
      <c r="W1338" s="171"/>
      <c r="X1338" s="171"/>
    </row>
    <row r="1339" spans="2:24" ht="39.6" x14ac:dyDescent="0.3">
      <c r="B1339" s="96">
        <f t="shared" si="20"/>
        <v>1333</v>
      </c>
      <c r="C1339" s="227" t="s">
        <v>16</v>
      </c>
      <c r="D1339" s="228" t="s">
        <v>6004</v>
      </c>
      <c r="E1339" s="229" t="s">
        <v>6005</v>
      </c>
      <c r="F1339" s="252" t="s">
        <v>6006</v>
      </c>
      <c r="G1339" s="255">
        <v>39000000</v>
      </c>
      <c r="H1339" s="255">
        <v>39000000</v>
      </c>
      <c r="I1339" s="255">
        <f>+G1339+H1339</f>
        <v>78000000</v>
      </c>
      <c r="J1339" s="96" t="s">
        <v>20</v>
      </c>
      <c r="K1339" s="227" t="s">
        <v>5987</v>
      </c>
      <c r="L1339" s="96" t="s">
        <v>12</v>
      </c>
      <c r="M1339" s="273" t="s">
        <v>6007</v>
      </c>
      <c r="N1339" s="96" t="s">
        <v>11</v>
      </c>
      <c r="O1339" s="227" t="s">
        <v>2700</v>
      </c>
      <c r="P1339" s="171"/>
      <c r="Q1339" s="171"/>
      <c r="R1339" s="171"/>
      <c r="S1339" s="171"/>
      <c r="T1339" s="171"/>
      <c r="U1339" s="171"/>
      <c r="V1339" s="171"/>
      <c r="W1339" s="171"/>
      <c r="X1339" s="171"/>
    </row>
    <row r="1340" spans="2:24" ht="52.8" x14ac:dyDescent="0.3">
      <c r="B1340" s="96">
        <f t="shared" si="20"/>
        <v>1334</v>
      </c>
      <c r="C1340" s="227" t="s">
        <v>16</v>
      </c>
      <c r="D1340" s="228" t="s">
        <v>5993</v>
      </c>
      <c r="E1340" s="229" t="s">
        <v>5994</v>
      </c>
      <c r="F1340" s="252" t="s">
        <v>5995</v>
      </c>
      <c r="G1340" s="255">
        <v>56669898</v>
      </c>
      <c r="H1340" s="255">
        <v>56669898</v>
      </c>
      <c r="I1340" s="255">
        <f>+G1340+H1340</f>
        <v>113339796</v>
      </c>
      <c r="J1340" s="96" t="s">
        <v>20</v>
      </c>
      <c r="K1340" s="227" t="s">
        <v>5987</v>
      </c>
      <c r="L1340" s="96" t="s">
        <v>12</v>
      </c>
      <c r="M1340" s="273" t="s">
        <v>5996</v>
      </c>
      <c r="N1340" s="96" t="s">
        <v>11</v>
      </c>
      <c r="O1340" s="227" t="s">
        <v>2700</v>
      </c>
      <c r="P1340" s="171"/>
      <c r="Q1340" s="171"/>
      <c r="R1340" s="171"/>
      <c r="S1340" s="171"/>
      <c r="T1340" s="171"/>
      <c r="U1340" s="171"/>
      <c r="V1340" s="171"/>
      <c r="W1340" s="171"/>
      <c r="X1340" s="171"/>
    </row>
    <row r="1341" spans="2:24" ht="52.8" x14ac:dyDescent="0.3">
      <c r="B1341" s="96">
        <f t="shared" si="20"/>
        <v>1335</v>
      </c>
      <c r="C1341" s="227" t="s">
        <v>16</v>
      </c>
      <c r="D1341" s="228" t="s">
        <v>6021</v>
      </c>
      <c r="E1341" s="229" t="s">
        <v>6022</v>
      </c>
      <c r="F1341" s="252" t="s">
        <v>6023</v>
      </c>
      <c r="G1341" s="255">
        <v>39000000</v>
      </c>
      <c r="H1341" s="255">
        <v>39000000</v>
      </c>
      <c r="I1341" s="255">
        <f>+G1341+H1341</f>
        <v>78000000</v>
      </c>
      <c r="J1341" s="96" t="s">
        <v>20</v>
      </c>
      <c r="K1341" s="227" t="s">
        <v>5987</v>
      </c>
      <c r="L1341" s="96" t="s">
        <v>12</v>
      </c>
      <c r="M1341" s="273" t="s">
        <v>6024</v>
      </c>
      <c r="N1341" s="96" t="s">
        <v>11</v>
      </c>
      <c r="O1341" s="227" t="s">
        <v>2700</v>
      </c>
      <c r="P1341" s="171"/>
      <c r="Q1341" s="171"/>
      <c r="R1341" s="171"/>
      <c r="S1341" s="171"/>
      <c r="T1341" s="171"/>
      <c r="U1341" s="171"/>
      <c r="V1341" s="171"/>
      <c r="W1341" s="171"/>
      <c r="X1341" s="171"/>
    </row>
    <row r="1342" spans="2:24" ht="79.2" x14ac:dyDescent="0.3">
      <c r="B1342" s="96">
        <f t="shared" si="20"/>
        <v>1336</v>
      </c>
      <c r="C1342" s="227" t="s">
        <v>16</v>
      </c>
      <c r="D1342" s="172" t="s">
        <v>785</v>
      </c>
      <c r="E1342" s="172" t="s">
        <v>1094</v>
      </c>
      <c r="F1342" s="252" t="s">
        <v>1734</v>
      </c>
      <c r="G1342" s="255">
        <v>26974700</v>
      </c>
      <c r="H1342" s="255">
        <v>0</v>
      </c>
      <c r="I1342" s="255">
        <f>+G1342+H1342</f>
        <v>26974700</v>
      </c>
      <c r="J1342" s="234" t="s">
        <v>20</v>
      </c>
      <c r="K1342" s="253">
        <f>VLOOKUP(D1342,'[1]CONSOLIDADO GESTORES'!$G$6:$K$355,4,FALSE)</f>
        <v>44550</v>
      </c>
      <c r="L1342" s="96" t="s">
        <v>2004</v>
      </c>
      <c r="M1342" s="251" t="s">
        <v>1735</v>
      </c>
      <c r="N1342" s="227" t="s">
        <v>11</v>
      </c>
      <c r="O1342" s="227" t="s">
        <v>2700</v>
      </c>
      <c r="P1342" s="171"/>
      <c r="Q1342" s="171"/>
      <c r="R1342" s="171"/>
      <c r="S1342" s="171"/>
      <c r="T1342" s="171"/>
      <c r="U1342" s="171"/>
      <c r="V1342" s="171"/>
      <c r="W1342" s="171"/>
      <c r="X1342" s="171"/>
    </row>
    <row r="1343" spans="2:24" ht="52.8" x14ac:dyDescent="0.3">
      <c r="B1343" s="96">
        <f t="shared" si="20"/>
        <v>1337</v>
      </c>
      <c r="C1343" s="227" t="s">
        <v>16</v>
      </c>
      <c r="D1343" s="228" t="s">
        <v>6042</v>
      </c>
      <c r="E1343" s="229" t="s">
        <v>6043</v>
      </c>
      <c r="F1343" s="252" t="s">
        <v>6044</v>
      </c>
      <c r="G1343" s="255">
        <v>30568851</v>
      </c>
      <c r="H1343" s="255">
        <v>33347838</v>
      </c>
      <c r="I1343" s="255">
        <f>+G1343+H1343</f>
        <v>63916689</v>
      </c>
      <c r="J1343" s="96" t="s">
        <v>20</v>
      </c>
      <c r="K1343" s="227" t="s">
        <v>5987</v>
      </c>
      <c r="L1343" s="96" t="s">
        <v>12</v>
      </c>
      <c r="M1343" s="273" t="s">
        <v>6045</v>
      </c>
      <c r="N1343" s="96" t="s">
        <v>11</v>
      </c>
      <c r="O1343" s="227" t="s">
        <v>2700</v>
      </c>
      <c r="P1343" s="171"/>
      <c r="Q1343" s="171"/>
      <c r="R1343" s="171"/>
      <c r="S1343" s="171"/>
      <c r="T1343" s="171"/>
      <c r="U1343" s="171"/>
      <c r="V1343" s="171"/>
      <c r="W1343" s="171"/>
      <c r="X1343" s="171"/>
    </row>
    <row r="1344" spans="2:24" ht="52.8" x14ac:dyDescent="0.3">
      <c r="B1344" s="96">
        <f t="shared" si="20"/>
        <v>1338</v>
      </c>
      <c r="C1344" s="227" t="s">
        <v>16</v>
      </c>
      <c r="D1344" s="172" t="s">
        <v>786</v>
      </c>
      <c r="E1344" s="172" t="s">
        <v>1095</v>
      </c>
      <c r="F1344" s="252" t="s">
        <v>1417</v>
      </c>
      <c r="G1344" s="255">
        <v>35521144</v>
      </c>
      <c r="H1344" s="255">
        <v>0</v>
      </c>
      <c r="I1344" s="255">
        <f>+G1344+H1344</f>
        <v>35521144</v>
      </c>
      <c r="J1344" s="234" t="s">
        <v>20</v>
      </c>
      <c r="K1344" s="253">
        <f>VLOOKUP(D1344,'[1]CONSOLIDADO GESTORES'!$G$6:$K$355,4,FALSE)</f>
        <v>44561</v>
      </c>
      <c r="L1344" s="96" t="s">
        <v>2004</v>
      </c>
      <c r="M1344" s="251" t="s">
        <v>1736</v>
      </c>
      <c r="N1344" s="227" t="s">
        <v>11</v>
      </c>
      <c r="O1344" s="227" t="s">
        <v>2700</v>
      </c>
      <c r="P1344" s="171"/>
      <c r="Q1344" s="171"/>
      <c r="R1344" s="171"/>
      <c r="S1344" s="171"/>
      <c r="T1344" s="171"/>
      <c r="U1344" s="171"/>
      <c r="V1344" s="171"/>
      <c r="W1344" s="171"/>
      <c r="X1344" s="171"/>
    </row>
    <row r="1345" spans="2:24" ht="52.8" x14ac:dyDescent="0.3">
      <c r="B1345" s="96">
        <f t="shared" si="20"/>
        <v>1339</v>
      </c>
      <c r="C1345" s="227" t="s">
        <v>16</v>
      </c>
      <c r="D1345" s="228" t="s">
        <v>6046</v>
      </c>
      <c r="E1345" s="229" t="s">
        <v>6047</v>
      </c>
      <c r="F1345" s="252" t="s">
        <v>6048</v>
      </c>
      <c r="G1345" s="255">
        <v>6750000</v>
      </c>
      <c r="H1345" s="255">
        <v>0</v>
      </c>
      <c r="I1345" s="255">
        <f>+G1345+H1345</f>
        <v>6750000</v>
      </c>
      <c r="J1345" s="96" t="s">
        <v>20</v>
      </c>
      <c r="K1345" s="227" t="s">
        <v>3100</v>
      </c>
      <c r="L1345" s="96" t="s">
        <v>12</v>
      </c>
      <c r="M1345" s="273" t="s">
        <v>6049</v>
      </c>
      <c r="N1345" s="96" t="s">
        <v>11</v>
      </c>
      <c r="O1345" s="227" t="s">
        <v>2700</v>
      </c>
      <c r="P1345" s="171"/>
      <c r="Q1345" s="171"/>
      <c r="R1345" s="171"/>
      <c r="S1345" s="171"/>
      <c r="T1345" s="171"/>
      <c r="U1345" s="171"/>
      <c r="V1345" s="171"/>
      <c r="W1345" s="171"/>
      <c r="X1345" s="171"/>
    </row>
    <row r="1346" spans="2:24" ht="52.8" x14ac:dyDescent="0.3">
      <c r="B1346" s="96">
        <f t="shared" si="20"/>
        <v>1340</v>
      </c>
      <c r="C1346" s="227" t="s">
        <v>16</v>
      </c>
      <c r="D1346" s="228" t="s">
        <v>6058</v>
      </c>
      <c r="E1346" s="96" t="s">
        <v>6059</v>
      </c>
      <c r="F1346" s="252" t="s">
        <v>6052</v>
      </c>
      <c r="G1346" s="255">
        <v>27789865</v>
      </c>
      <c r="H1346" s="255">
        <v>33347838</v>
      </c>
      <c r="I1346" s="255">
        <f>+G1346+H1346</f>
        <v>61137703</v>
      </c>
      <c r="J1346" s="96" t="s">
        <v>20</v>
      </c>
      <c r="K1346" s="227" t="s">
        <v>6060</v>
      </c>
      <c r="L1346" s="96" t="s">
        <v>12</v>
      </c>
      <c r="M1346" s="273" t="s">
        <v>6061</v>
      </c>
      <c r="N1346" s="96" t="s">
        <v>11</v>
      </c>
      <c r="O1346" s="227" t="s">
        <v>2700</v>
      </c>
      <c r="P1346" s="171"/>
      <c r="Q1346" s="171"/>
      <c r="R1346" s="171"/>
      <c r="S1346" s="171"/>
      <c r="T1346" s="171"/>
      <c r="U1346" s="171"/>
      <c r="V1346" s="171"/>
      <c r="W1346" s="171"/>
      <c r="X1346" s="171"/>
    </row>
    <row r="1347" spans="2:24" ht="52.8" x14ac:dyDescent="0.3">
      <c r="B1347" s="96">
        <f t="shared" si="20"/>
        <v>1341</v>
      </c>
      <c r="C1347" s="227" t="s">
        <v>16</v>
      </c>
      <c r="D1347" s="228" t="s">
        <v>6055</v>
      </c>
      <c r="E1347" s="96" t="s">
        <v>6056</v>
      </c>
      <c r="F1347" s="252" t="s">
        <v>6052</v>
      </c>
      <c r="G1347" s="255">
        <v>27789865</v>
      </c>
      <c r="H1347" s="255">
        <v>33347838</v>
      </c>
      <c r="I1347" s="255">
        <f>+G1347+H1347</f>
        <v>61137703</v>
      </c>
      <c r="J1347" s="96" t="s">
        <v>20</v>
      </c>
      <c r="K1347" s="227" t="s">
        <v>6053</v>
      </c>
      <c r="L1347" s="96" t="s">
        <v>12</v>
      </c>
      <c r="M1347" s="273" t="s">
        <v>6057</v>
      </c>
      <c r="N1347" s="96" t="s">
        <v>11</v>
      </c>
      <c r="O1347" s="227" t="s">
        <v>2700</v>
      </c>
      <c r="P1347" s="171"/>
      <c r="Q1347" s="171"/>
      <c r="R1347" s="171"/>
      <c r="S1347" s="171"/>
      <c r="T1347" s="171"/>
      <c r="U1347" s="171"/>
      <c r="V1347" s="171"/>
      <c r="W1347" s="171"/>
      <c r="X1347" s="171"/>
    </row>
    <row r="1348" spans="2:24" ht="52.8" x14ac:dyDescent="0.3">
      <c r="B1348" s="96">
        <f t="shared" si="20"/>
        <v>1342</v>
      </c>
      <c r="C1348" s="227" t="s">
        <v>16</v>
      </c>
      <c r="D1348" s="228" t="s">
        <v>6114</v>
      </c>
      <c r="E1348" s="96" t="s">
        <v>6115</v>
      </c>
      <c r="F1348" s="252" t="s">
        <v>6052</v>
      </c>
      <c r="G1348" s="255">
        <v>27789865</v>
      </c>
      <c r="H1348" s="255">
        <v>33347838</v>
      </c>
      <c r="I1348" s="255">
        <f>+G1348+H1348</f>
        <v>61137703</v>
      </c>
      <c r="J1348" s="96" t="s">
        <v>20</v>
      </c>
      <c r="K1348" s="227" t="s">
        <v>6053</v>
      </c>
      <c r="L1348" s="96" t="s">
        <v>12</v>
      </c>
      <c r="M1348" s="273" t="s">
        <v>6116</v>
      </c>
      <c r="N1348" s="96" t="s">
        <v>11</v>
      </c>
      <c r="O1348" s="227" t="s">
        <v>2700</v>
      </c>
      <c r="P1348" s="171"/>
      <c r="Q1348" s="171"/>
      <c r="R1348" s="171"/>
      <c r="S1348" s="171"/>
      <c r="T1348" s="171"/>
      <c r="U1348" s="171"/>
      <c r="V1348" s="171"/>
      <c r="W1348" s="171"/>
      <c r="X1348" s="171"/>
    </row>
    <row r="1349" spans="2:24" ht="52.8" x14ac:dyDescent="0.3">
      <c r="B1349" s="96">
        <f t="shared" si="20"/>
        <v>1343</v>
      </c>
      <c r="C1349" s="227" t="s">
        <v>16</v>
      </c>
      <c r="D1349" s="228" t="s">
        <v>6108</v>
      </c>
      <c r="E1349" s="96" t="s">
        <v>6109</v>
      </c>
      <c r="F1349" s="252" t="s">
        <v>5991</v>
      </c>
      <c r="G1349" s="255">
        <v>27789865</v>
      </c>
      <c r="H1349" s="255">
        <v>33347838</v>
      </c>
      <c r="I1349" s="255">
        <f>+G1349+H1349</f>
        <v>61137703</v>
      </c>
      <c r="J1349" s="96" t="s">
        <v>20</v>
      </c>
      <c r="K1349" s="227" t="s">
        <v>6053</v>
      </c>
      <c r="L1349" s="96" t="s">
        <v>12</v>
      </c>
      <c r="M1349" s="273" t="s">
        <v>6110</v>
      </c>
      <c r="N1349" s="96" t="s">
        <v>11</v>
      </c>
      <c r="O1349" s="227" t="s">
        <v>2700</v>
      </c>
      <c r="P1349" s="171"/>
      <c r="Q1349" s="171"/>
      <c r="R1349" s="171"/>
      <c r="S1349" s="171"/>
      <c r="T1349" s="171"/>
      <c r="U1349" s="171"/>
      <c r="V1349" s="171"/>
      <c r="W1349" s="171"/>
      <c r="X1349" s="171"/>
    </row>
    <row r="1350" spans="2:24" ht="52.8" x14ac:dyDescent="0.3">
      <c r="B1350" s="96">
        <f t="shared" si="20"/>
        <v>1344</v>
      </c>
      <c r="C1350" s="227" t="s">
        <v>16</v>
      </c>
      <c r="D1350" s="228" t="s">
        <v>6076</v>
      </c>
      <c r="E1350" s="96" t="s">
        <v>6077</v>
      </c>
      <c r="F1350" s="252" t="s">
        <v>6044</v>
      </c>
      <c r="G1350" s="255">
        <v>27789865</v>
      </c>
      <c r="H1350" s="255">
        <v>33347838</v>
      </c>
      <c r="I1350" s="255">
        <f>+G1350+H1350</f>
        <v>61137703</v>
      </c>
      <c r="J1350" s="96" t="s">
        <v>20</v>
      </c>
      <c r="K1350" s="227" t="s">
        <v>6053</v>
      </c>
      <c r="L1350" s="96" t="s">
        <v>12</v>
      </c>
      <c r="M1350" s="273" t="s">
        <v>6078</v>
      </c>
      <c r="N1350" s="96" t="s">
        <v>11</v>
      </c>
      <c r="O1350" s="227" t="s">
        <v>2700</v>
      </c>
      <c r="P1350" s="171"/>
      <c r="Q1350" s="171"/>
      <c r="R1350" s="171"/>
      <c r="S1350" s="171"/>
      <c r="T1350" s="171"/>
      <c r="U1350" s="171"/>
      <c r="V1350" s="171"/>
      <c r="W1350" s="171"/>
      <c r="X1350" s="171"/>
    </row>
    <row r="1351" spans="2:24" ht="52.8" x14ac:dyDescent="0.3">
      <c r="B1351" s="96">
        <f t="shared" si="20"/>
        <v>1345</v>
      </c>
      <c r="C1351" s="227" t="s">
        <v>16</v>
      </c>
      <c r="D1351" s="228" t="s">
        <v>6062</v>
      </c>
      <c r="E1351" s="96" t="s">
        <v>6063</v>
      </c>
      <c r="F1351" s="252" t="s">
        <v>6052</v>
      </c>
      <c r="G1351" s="255">
        <v>27000000</v>
      </c>
      <c r="H1351" s="255">
        <v>32400000</v>
      </c>
      <c r="I1351" s="255">
        <f>+G1351+H1351</f>
        <v>59400000</v>
      </c>
      <c r="J1351" s="96" t="s">
        <v>20</v>
      </c>
      <c r="K1351" s="227" t="s">
        <v>6053</v>
      </c>
      <c r="L1351" s="96" t="s">
        <v>12</v>
      </c>
      <c r="M1351" s="273" t="s">
        <v>6064</v>
      </c>
      <c r="N1351" s="96" t="s">
        <v>11</v>
      </c>
      <c r="O1351" s="227" t="s">
        <v>2700</v>
      </c>
      <c r="P1351" s="171"/>
      <c r="Q1351" s="171"/>
      <c r="R1351" s="171"/>
      <c r="S1351" s="171"/>
      <c r="T1351" s="171"/>
      <c r="U1351" s="171"/>
      <c r="V1351" s="171"/>
      <c r="W1351" s="171"/>
      <c r="X1351" s="171"/>
    </row>
    <row r="1352" spans="2:24" ht="52.8" x14ac:dyDescent="0.3">
      <c r="B1352" s="96">
        <f t="shared" si="20"/>
        <v>1346</v>
      </c>
      <c r="C1352" s="227" t="s">
        <v>16</v>
      </c>
      <c r="D1352" s="228" t="s">
        <v>6196</v>
      </c>
      <c r="E1352" s="96" t="s">
        <v>6066</v>
      </c>
      <c r="F1352" s="252" t="s">
        <v>6052</v>
      </c>
      <c r="G1352" s="255">
        <v>25000000</v>
      </c>
      <c r="H1352" s="255">
        <v>30000000</v>
      </c>
      <c r="I1352" s="255">
        <f>+G1352+H1352</f>
        <v>55000000</v>
      </c>
      <c r="J1352" s="96" t="s">
        <v>20</v>
      </c>
      <c r="K1352" s="227" t="s">
        <v>6053</v>
      </c>
      <c r="L1352" s="96" t="s">
        <v>12</v>
      </c>
      <c r="M1352" s="273" t="s">
        <v>6067</v>
      </c>
      <c r="N1352" s="96" t="s">
        <v>11</v>
      </c>
      <c r="O1352" s="227" t="s">
        <v>2700</v>
      </c>
      <c r="P1352" s="171"/>
      <c r="Q1352" s="171"/>
      <c r="R1352" s="171"/>
      <c r="S1352" s="171"/>
      <c r="T1352" s="171"/>
      <c r="U1352" s="171"/>
      <c r="V1352" s="171"/>
      <c r="W1352" s="171"/>
      <c r="X1352" s="171"/>
    </row>
    <row r="1353" spans="2:24" ht="52.8" x14ac:dyDescent="0.3">
      <c r="B1353" s="96">
        <f t="shared" ref="B1353:B1416" si="21">+B1352+1</f>
        <v>1347</v>
      </c>
      <c r="C1353" s="227" t="s">
        <v>16</v>
      </c>
      <c r="D1353" s="228" t="s">
        <v>6065</v>
      </c>
      <c r="E1353" s="229" t="s">
        <v>6120</v>
      </c>
      <c r="F1353" s="252" t="s">
        <v>6052</v>
      </c>
      <c r="G1353" s="255">
        <v>25000000</v>
      </c>
      <c r="H1353" s="255">
        <v>30000000</v>
      </c>
      <c r="I1353" s="255">
        <f>+G1353+H1353</f>
        <v>55000000</v>
      </c>
      <c r="J1353" s="96" t="s">
        <v>20</v>
      </c>
      <c r="K1353" s="227" t="s">
        <v>6053</v>
      </c>
      <c r="L1353" s="96" t="s">
        <v>12</v>
      </c>
      <c r="M1353" s="273" t="s">
        <v>6121</v>
      </c>
      <c r="N1353" s="96" t="s">
        <v>11</v>
      </c>
      <c r="O1353" s="227" t="s">
        <v>2700</v>
      </c>
      <c r="P1353" s="171"/>
      <c r="Q1353" s="171"/>
      <c r="R1353" s="171"/>
      <c r="S1353" s="171"/>
      <c r="T1353" s="171"/>
      <c r="U1353" s="171"/>
      <c r="V1353" s="171"/>
      <c r="W1353" s="171"/>
      <c r="X1353" s="171"/>
    </row>
    <row r="1354" spans="2:24" ht="39.6" x14ac:dyDescent="0.3">
      <c r="B1354" s="96">
        <f t="shared" si="21"/>
        <v>1348</v>
      </c>
      <c r="C1354" s="227" t="s">
        <v>16</v>
      </c>
      <c r="D1354" s="228" t="s">
        <v>6068</v>
      </c>
      <c r="E1354" s="96" t="s">
        <v>6069</v>
      </c>
      <c r="F1354" s="252" t="s">
        <v>6070</v>
      </c>
      <c r="G1354" s="255">
        <v>15221365</v>
      </c>
      <c r="H1354" s="255">
        <v>18265644</v>
      </c>
      <c r="I1354" s="255">
        <f>+G1354+H1354</f>
        <v>33487009</v>
      </c>
      <c r="J1354" s="96" t="s">
        <v>20</v>
      </c>
      <c r="K1354" s="227" t="s">
        <v>6053</v>
      </c>
      <c r="L1354" s="96" t="s">
        <v>12</v>
      </c>
      <c r="M1354" s="273" t="s">
        <v>6071</v>
      </c>
      <c r="N1354" s="96" t="s">
        <v>11</v>
      </c>
      <c r="O1354" s="227" t="s">
        <v>2700</v>
      </c>
      <c r="P1354" s="171"/>
      <c r="Q1354" s="171"/>
      <c r="R1354" s="171"/>
      <c r="S1354" s="171"/>
      <c r="T1354" s="171"/>
      <c r="U1354" s="171"/>
      <c r="V1354" s="171"/>
      <c r="W1354" s="171"/>
      <c r="X1354" s="171"/>
    </row>
    <row r="1355" spans="2:24" ht="39.6" x14ac:dyDescent="0.3">
      <c r="B1355" s="96">
        <f t="shared" si="21"/>
        <v>1349</v>
      </c>
      <c r="C1355" s="227" t="s">
        <v>16</v>
      </c>
      <c r="D1355" s="228" t="s">
        <v>6117</v>
      </c>
      <c r="E1355" s="96" t="s">
        <v>6118</v>
      </c>
      <c r="F1355" s="252" t="s">
        <v>6070</v>
      </c>
      <c r="G1355" s="255">
        <v>15855110</v>
      </c>
      <c r="H1355" s="255">
        <v>19026132</v>
      </c>
      <c r="I1355" s="255">
        <f>+G1355+H1355</f>
        <v>34881242</v>
      </c>
      <c r="J1355" s="96" t="s">
        <v>20</v>
      </c>
      <c r="K1355" s="227" t="s">
        <v>6053</v>
      </c>
      <c r="L1355" s="96" t="s">
        <v>12</v>
      </c>
      <c r="M1355" s="273" t="s">
        <v>6119</v>
      </c>
      <c r="N1355" s="96" t="s">
        <v>11</v>
      </c>
      <c r="O1355" s="227" t="s">
        <v>2700</v>
      </c>
      <c r="P1355" s="171"/>
      <c r="Q1355" s="171"/>
      <c r="R1355" s="171"/>
      <c r="S1355" s="171"/>
      <c r="T1355" s="171"/>
      <c r="U1355" s="171"/>
      <c r="V1355" s="171"/>
      <c r="W1355" s="171"/>
      <c r="X1355" s="171"/>
    </row>
    <row r="1356" spans="2:24" ht="39.6" x14ac:dyDescent="0.3">
      <c r="B1356" s="96">
        <f t="shared" si="21"/>
        <v>1350</v>
      </c>
      <c r="C1356" s="227" t="s">
        <v>16</v>
      </c>
      <c r="D1356" s="228" t="s">
        <v>6072</v>
      </c>
      <c r="E1356" s="96" t="s">
        <v>6073</v>
      </c>
      <c r="F1356" s="252" t="s">
        <v>6074</v>
      </c>
      <c r="G1356" s="255">
        <v>10548070</v>
      </c>
      <c r="H1356" s="255">
        <v>12657684</v>
      </c>
      <c r="I1356" s="255">
        <f>+G1356+H1356</f>
        <v>23205754</v>
      </c>
      <c r="J1356" s="96" t="s">
        <v>20</v>
      </c>
      <c r="K1356" s="227" t="s">
        <v>6053</v>
      </c>
      <c r="L1356" s="96" t="s">
        <v>12</v>
      </c>
      <c r="M1356" s="273" t="s">
        <v>6075</v>
      </c>
      <c r="N1356" s="96" t="s">
        <v>11</v>
      </c>
      <c r="O1356" s="227" t="s">
        <v>2700</v>
      </c>
      <c r="P1356" s="171"/>
      <c r="Q1356" s="171"/>
      <c r="R1356" s="171"/>
      <c r="S1356" s="171"/>
      <c r="T1356" s="171"/>
      <c r="U1356" s="171"/>
      <c r="V1356" s="171"/>
      <c r="W1356" s="171"/>
      <c r="X1356" s="171"/>
    </row>
    <row r="1357" spans="2:24" ht="39.6" x14ac:dyDescent="0.3">
      <c r="B1357" s="96">
        <f t="shared" si="21"/>
        <v>1351</v>
      </c>
      <c r="C1357" s="227" t="s">
        <v>16</v>
      </c>
      <c r="D1357" s="228" t="s">
        <v>6079</v>
      </c>
      <c r="E1357" s="96" t="s">
        <v>6080</v>
      </c>
      <c r="F1357" s="252" t="s">
        <v>6074</v>
      </c>
      <c r="G1357" s="255">
        <v>10548070</v>
      </c>
      <c r="H1357" s="255">
        <v>12657684</v>
      </c>
      <c r="I1357" s="255">
        <f>+G1357+H1357</f>
        <v>23205754</v>
      </c>
      <c r="J1357" s="96" t="s">
        <v>20</v>
      </c>
      <c r="K1357" s="227" t="s">
        <v>6053</v>
      </c>
      <c r="L1357" s="96" t="s">
        <v>12</v>
      </c>
      <c r="M1357" s="273" t="s">
        <v>6081</v>
      </c>
      <c r="N1357" s="96" t="s">
        <v>11</v>
      </c>
      <c r="O1357" s="227" t="s">
        <v>2700</v>
      </c>
      <c r="P1357" s="171"/>
      <c r="Q1357" s="171"/>
      <c r="R1357" s="171"/>
      <c r="S1357" s="171"/>
      <c r="T1357" s="171"/>
      <c r="U1357" s="171"/>
      <c r="V1357" s="171"/>
      <c r="W1357" s="171"/>
      <c r="X1357" s="171"/>
    </row>
    <row r="1358" spans="2:24" ht="39.6" x14ac:dyDescent="0.3">
      <c r="B1358" s="96">
        <f t="shared" si="21"/>
        <v>1352</v>
      </c>
      <c r="C1358" s="227" t="s">
        <v>16</v>
      </c>
      <c r="D1358" s="228" t="s">
        <v>6082</v>
      </c>
      <c r="E1358" s="96" t="s">
        <v>6083</v>
      </c>
      <c r="F1358" s="252" t="s">
        <v>6084</v>
      </c>
      <c r="G1358" s="255">
        <v>14300595</v>
      </c>
      <c r="H1358" s="255">
        <v>17160714</v>
      </c>
      <c r="I1358" s="255">
        <f>+G1358+H1358</f>
        <v>31461309</v>
      </c>
      <c r="J1358" s="96" t="s">
        <v>20</v>
      </c>
      <c r="K1358" s="227" t="s">
        <v>6053</v>
      </c>
      <c r="L1358" s="96" t="s">
        <v>12</v>
      </c>
      <c r="M1358" s="273" t="s">
        <v>6085</v>
      </c>
      <c r="N1358" s="96" t="s">
        <v>11</v>
      </c>
      <c r="O1358" s="227" t="s">
        <v>2700</v>
      </c>
      <c r="P1358" s="171"/>
      <c r="Q1358" s="171"/>
      <c r="R1358" s="171"/>
      <c r="S1358" s="171"/>
      <c r="T1358" s="171"/>
      <c r="U1358" s="171"/>
      <c r="V1358" s="171"/>
      <c r="W1358" s="171"/>
      <c r="X1358" s="171"/>
    </row>
    <row r="1359" spans="2:24" ht="39.6" x14ac:dyDescent="0.3">
      <c r="B1359" s="96">
        <f t="shared" si="21"/>
        <v>1353</v>
      </c>
      <c r="C1359" s="227" t="s">
        <v>16</v>
      </c>
      <c r="D1359" s="228" t="s">
        <v>6095</v>
      </c>
      <c r="E1359" s="96" t="s">
        <v>6096</v>
      </c>
      <c r="F1359" s="252" t="s">
        <v>6074</v>
      </c>
      <c r="G1359" s="255">
        <v>7886390</v>
      </c>
      <c r="H1359" s="255">
        <v>9463668</v>
      </c>
      <c r="I1359" s="255">
        <f>+G1359+H1359</f>
        <v>17350058</v>
      </c>
      <c r="J1359" s="96" t="s">
        <v>20</v>
      </c>
      <c r="K1359" s="227" t="s">
        <v>6053</v>
      </c>
      <c r="L1359" s="96" t="s">
        <v>12</v>
      </c>
      <c r="M1359" s="273" t="s">
        <v>6097</v>
      </c>
      <c r="N1359" s="96" t="s">
        <v>11</v>
      </c>
      <c r="O1359" s="227" t="s">
        <v>2700</v>
      </c>
      <c r="P1359" s="171"/>
      <c r="Q1359" s="171"/>
      <c r="R1359" s="171"/>
      <c r="S1359" s="171"/>
      <c r="T1359" s="171"/>
      <c r="U1359" s="171"/>
      <c r="V1359" s="171"/>
      <c r="W1359" s="171"/>
      <c r="X1359" s="171"/>
    </row>
    <row r="1360" spans="2:24" ht="52.8" x14ac:dyDescent="0.3">
      <c r="B1360" s="96">
        <f t="shared" si="21"/>
        <v>1354</v>
      </c>
      <c r="C1360" s="227" t="s">
        <v>16</v>
      </c>
      <c r="D1360" s="228" t="s">
        <v>6122</v>
      </c>
      <c r="E1360" s="96" t="s">
        <v>6123</v>
      </c>
      <c r="F1360" s="252" t="s">
        <v>5991</v>
      </c>
      <c r="G1360" s="255">
        <v>25000000</v>
      </c>
      <c r="H1360" s="255">
        <v>0</v>
      </c>
      <c r="I1360" s="255">
        <f>+G1360+H1360</f>
        <v>25000000</v>
      </c>
      <c r="J1360" s="96" t="s">
        <v>20</v>
      </c>
      <c r="K1360" s="227" t="s">
        <v>6132</v>
      </c>
      <c r="L1360" s="96" t="s">
        <v>12</v>
      </c>
      <c r="M1360" s="273" t="s">
        <v>6124</v>
      </c>
      <c r="N1360" s="96" t="s">
        <v>11</v>
      </c>
      <c r="O1360" s="227" t="s">
        <v>2700</v>
      </c>
      <c r="P1360" s="171"/>
      <c r="Q1360" s="171"/>
      <c r="R1360" s="171"/>
      <c r="S1360" s="171"/>
      <c r="T1360" s="171"/>
      <c r="U1360" s="171"/>
      <c r="V1360" s="171"/>
      <c r="W1360" s="171"/>
      <c r="X1360" s="171"/>
    </row>
    <row r="1361" spans="2:24" ht="52.8" x14ac:dyDescent="0.3">
      <c r="B1361" s="96">
        <f t="shared" si="21"/>
        <v>1355</v>
      </c>
      <c r="C1361" s="227" t="s">
        <v>16</v>
      </c>
      <c r="D1361" s="228" t="s">
        <v>6105</v>
      </c>
      <c r="E1361" s="96" t="s">
        <v>6106</v>
      </c>
      <c r="F1361" s="252" t="s">
        <v>6044</v>
      </c>
      <c r="G1361" s="255">
        <v>25127625</v>
      </c>
      <c r="H1361" s="255">
        <v>0</v>
      </c>
      <c r="I1361" s="255">
        <f>+G1361+H1361</f>
        <v>25127625</v>
      </c>
      <c r="J1361" s="96" t="s">
        <v>20</v>
      </c>
      <c r="K1361" s="227" t="s">
        <v>6132</v>
      </c>
      <c r="L1361" s="96" t="s">
        <v>12</v>
      </c>
      <c r="M1361" s="273" t="s">
        <v>6107</v>
      </c>
      <c r="N1361" s="96" t="s">
        <v>11</v>
      </c>
      <c r="O1361" s="227" t="s">
        <v>2700</v>
      </c>
      <c r="P1361" s="171"/>
      <c r="Q1361" s="171"/>
      <c r="R1361" s="171"/>
      <c r="S1361" s="171"/>
      <c r="T1361" s="171"/>
      <c r="U1361" s="171"/>
      <c r="V1361" s="171"/>
      <c r="W1361" s="171"/>
      <c r="X1361" s="171"/>
    </row>
    <row r="1362" spans="2:24" ht="39.6" x14ac:dyDescent="0.3">
      <c r="B1362" s="96">
        <f t="shared" si="21"/>
        <v>1356</v>
      </c>
      <c r="C1362" s="227" t="s">
        <v>16</v>
      </c>
      <c r="D1362" s="228" t="s">
        <v>6089</v>
      </c>
      <c r="E1362" s="96" t="s">
        <v>6090</v>
      </c>
      <c r="F1362" s="252" t="s">
        <v>6074</v>
      </c>
      <c r="G1362" s="255">
        <v>10380935</v>
      </c>
      <c r="H1362" s="255">
        <v>12457122</v>
      </c>
      <c r="I1362" s="255">
        <f>+G1362+H1362</f>
        <v>22838057</v>
      </c>
      <c r="J1362" s="96" t="s">
        <v>20</v>
      </c>
      <c r="K1362" s="227" t="s">
        <v>6053</v>
      </c>
      <c r="L1362" s="96" t="s">
        <v>12</v>
      </c>
      <c r="M1362" s="273" t="s">
        <v>6091</v>
      </c>
      <c r="N1362" s="96" t="s">
        <v>11</v>
      </c>
      <c r="O1362" s="227" t="s">
        <v>2700</v>
      </c>
      <c r="P1362" s="171"/>
      <c r="Q1362" s="171"/>
      <c r="R1362" s="171"/>
      <c r="S1362" s="171"/>
      <c r="T1362" s="171"/>
      <c r="U1362" s="171"/>
      <c r="V1362" s="171"/>
      <c r="W1362" s="171"/>
      <c r="X1362" s="171"/>
    </row>
    <row r="1363" spans="2:24" ht="39.6" x14ac:dyDescent="0.3">
      <c r="B1363" s="96">
        <f t="shared" si="21"/>
        <v>1357</v>
      </c>
      <c r="C1363" s="227" t="s">
        <v>16</v>
      </c>
      <c r="D1363" s="228" t="s">
        <v>6092</v>
      </c>
      <c r="E1363" s="96" t="s">
        <v>6093</v>
      </c>
      <c r="F1363" s="252" t="s">
        <v>6070</v>
      </c>
      <c r="G1363" s="255">
        <v>26000000</v>
      </c>
      <c r="H1363" s="255">
        <v>31200000</v>
      </c>
      <c r="I1363" s="255">
        <f>+G1363+H1363</f>
        <v>57200000</v>
      </c>
      <c r="J1363" s="96" t="s">
        <v>20</v>
      </c>
      <c r="K1363" s="227" t="s">
        <v>6053</v>
      </c>
      <c r="L1363" s="96" t="s">
        <v>12</v>
      </c>
      <c r="M1363" s="273" t="s">
        <v>6094</v>
      </c>
      <c r="N1363" s="96" t="s">
        <v>11</v>
      </c>
      <c r="O1363" s="227" t="s">
        <v>2700</v>
      </c>
      <c r="P1363" s="171"/>
      <c r="Q1363" s="171"/>
      <c r="R1363" s="171"/>
      <c r="S1363" s="171"/>
      <c r="T1363" s="171"/>
      <c r="U1363" s="171"/>
      <c r="V1363" s="171"/>
      <c r="W1363" s="171"/>
      <c r="X1363" s="171"/>
    </row>
    <row r="1364" spans="2:24" ht="52.8" x14ac:dyDescent="0.3">
      <c r="B1364" s="96">
        <f t="shared" si="21"/>
        <v>1358</v>
      </c>
      <c r="C1364" s="227" t="s">
        <v>16</v>
      </c>
      <c r="D1364" s="228" t="s">
        <v>6098</v>
      </c>
      <c r="E1364" s="96" t="s">
        <v>6099</v>
      </c>
      <c r="F1364" s="252" t="s">
        <v>6100</v>
      </c>
      <c r="G1364" s="255">
        <v>35000000</v>
      </c>
      <c r="H1364" s="255">
        <v>0</v>
      </c>
      <c r="I1364" s="255">
        <f>+G1364+H1364</f>
        <v>35000000</v>
      </c>
      <c r="J1364" s="96" t="s">
        <v>20</v>
      </c>
      <c r="K1364" s="227" t="s">
        <v>6132</v>
      </c>
      <c r="L1364" s="96" t="s">
        <v>12</v>
      </c>
      <c r="M1364" s="273" t="s">
        <v>6101</v>
      </c>
      <c r="N1364" s="96" t="s">
        <v>11</v>
      </c>
      <c r="O1364" s="227" t="s">
        <v>2700</v>
      </c>
      <c r="P1364" s="171"/>
      <c r="Q1364" s="171"/>
      <c r="R1364" s="171"/>
      <c r="S1364" s="171"/>
      <c r="T1364" s="171"/>
      <c r="U1364" s="171"/>
      <c r="V1364" s="171"/>
      <c r="W1364" s="171"/>
      <c r="X1364" s="171"/>
    </row>
    <row r="1365" spans="2:24" ht="39.6" x14ac:dyDescent="0.3">
      <c r="B1365" s="96">
        <f t="shared" si="21"/>
        <v>1359</v>
      </c>
      <c r="C1365" s="227" t="s">
        <v>16</v>
      </c>
      <c r="D1365" s="228" t="s">
        <v>6111</v>
      </c>
      <c r="E1365" s="96" t="s">
        <v>6112</v>
      </c>
      <c r="F1365" s="252" t="s">
        <v>6074</v>
      </c>
      <c r="G1365" s="255">
        <v>10380935</v>
      </c>
      <c r="H1365" s="255">
        <v>12457122</v>
      </c>
      <c r="I1365" s="255">
        <f>+G1365+H1365</f>
        <v>22838057</v>
      </c>
      <c r="J1365" s="96" t="s">
        <v>20</v>
      </c>
      <c r="K1365" s="227" t="s">
        <v>6053</v>
      </c>
      <c r="L1365" s="96" t="s">
        <v>12</v>
      </c>
      <c r="M1365" s="273" t="s">
        <v>6113</v>
      </c>
      <c r="N1365" s="96" t="s">
        <v>11</v>
      </c>
      <c r="O1365" s="227" t="s">
        <v>2700</v>
      </c>
      <c r="P1365" s="171"/>
      <c r="Q1365" s="171"/>
      <c r="R1365" s="171"/>
      <c r="S1365" s="171"/>
      <c r="T1365" s="171"/>
      <c r="U1365" s="171"/>
      <c r="V1365" s="171"/>
      <c r="W1365" s="171"/>
      <c r="X1365" s="171"/>
    </row>
    <row r="1366" spans="2:24" ht="52.8" x14ac:dyDescent="0.3">
      <c r="B1366" s="96">
        <f t="shared" si="21"/>
        <v>1360</v>
      </c>
      <c r="C1366" s="227" t="s">
        <v>16</v>
      </c>
      <c r="D1366" s="228" t="s">
        <v>6102</v>
      </c>
      <c r="E1366" s="96" t="s">
        <v>6103</v>
      </c>
      <c r="F1366" s="252" t="s">
        <v>6100</v>
      </c>
      <c r="G1366" s="255">
        <v>30000000</v>
      </c>
      <c r="H1366" s="255">
        <v>36000000</v>
      </c>
      <c r="I1366" s="255">
        <f>+G1366+H1366</f>
        <v>66000000</v>
      </c>
      <c r="J1366" s="96" t="s">
        <v>20</v>
      </c>
      <c r="K1366" s="227" t="s">
        <v>6053</v>
      </c>
      <c r="L1366" s="96" t="s">
        <v>12</v>
      </c>
      <c r="M1366" s="273" t="s">
        <v>6104</v>
      </c>
      <c r="N1366" s="96" t="s">
        <v>11</v>
      </c>
      <c r="O1366" s="227" t="s">
        <v>2700</v>
      </c>
      <c r="P1366" s="171"/>
      <c r="Q1366" s="171"/>
      <c r="R1366" s="171"/>
      <c r="S1366" s="171"/>
      <c r="T1366" s="171"/>
      <c r="U1366" s="171"/>
      <c r="V1366" s="171"/>
      <c r="W1366" s="171"/>
      <c r="X1366" s="171"/>
    </row>
    <row r="1367" spans="2:24" ht="52.8" x14ac:dyDescent="0.3">
      <c r="B1367" s="96">
        <f t="shared" si="21"/>
        <v>1361</v>
      </c>
      <c r="C1367" s="227" t="s">
        <v>16</v>
      </c>
      <c r="D1367" s="172" t="s">
        <v>787</v>
      </c>
      <c r="E1367" s="172" t="s">
        <v>1096</v>
      </c>
      <c r="F1367" s="252" t="s">
        <v>1418</v>
      </c>
      <c r="G1367" s="255">
        <v>305199843</v>
      </c>
      <c r="H1367" s="255">
        <v>0</v>
      </c>
      <c r="I1367" s="255">
        <f>+G1367+H1367</f>
        <v>305199843</v>
      </c>
      <c r="J1367" s="234" t="s">
        <v>20</v>
      </c>
      <c r="K1367" s="253">
        <f>VLOOKUP(D1367,'[1]CONSOLIDADO GESTORES'!$G$6:$K$355,4,FALSE)</f>
        <v>44509</v>
      </c>
      <c r="L1367" s="96" t="s">
        <v>2004</v>
      </c>
      <c r="M1367" s="251" t="s">
        <v>1737</v>
      </c>
      <c r="N1367" s="227" t="s">
        <v>11</v>
      </c>
      <c r="O1367" s="227" t="s">
        <v>2700</v>
      </c>
      <c r="P1367" s="171"/>
      <c r="Q1367" s="171"/>
      <c r="R1367" s="171"/>
      <c r="S1367" s="171"/>
      <c r="T1367" s="171"/>
      <c r="U1367" s="171"/>
      <c r="V1367" s="171"/>
      <c r="W1367" s="171"/>
      <c r="X1367" s="171"/>
    </row>
    <row r="1368" spans="2:24" ht="52.8" x14ac:dyDescent="0.3">
      <c r="B1368" s="96">
        <f t="shared" si="21"/>
        <v>1362</v>
      </c>
      <c r="C1368" s="227" t="s">
        <v>16</v>
      </c>
      <c r="D1368" s="172" t="s">
        <v>789</v>
      </c>
      <c r="E1368" s="172" t="s">
        <v>1098</v>
      </c>
      <c r="F1368" s="252" t="s">
        <v>1420</v>
      </c>
      <c r="G1368" s="255">
        <v>759818481</v>
      </c>
      <c r="H1368" s="255">
        <v>0</v>
      </c>
      <c r="I1368" s="255">
        <f>+G1368+H1368</f>
        <v>759818481</v>
      </c>
      <c r="J1368" s="234" t="s">
        <v>20</v>
      </c>
      <c r="K1368" s="253">
        <f>VLOOKUP(D1368,'[1]CONSOLIDADO GESTORES'!$G$6:$K$355,4,FALSE)</f>
        <v>44484</v>
      </c>
      <c r="L1368" s="96" t="s">
        <v>2004</v>
      </c>
      <c r="M1368" s="251" t="s">
        <v>1737</v>
      </c>
      <c r="N1368" s="227" t="s">
        <v>11</v>
      </c>
      <c r="O1368" s="227" t="s">
        <v>2700</v>
      </c>
      <c r="P1368" s="171"/>
      <c r="Q1368" s="171"/>
      <c r="R1368" s="171"/>
      <c r="S1368" s="171"/>
      <c r="T1368" s="171"/>
      <c r="U1368" s="171"/>
      <c r="V1368" s="171"/>
      <c r="W1368" s="171"/>
      <c r="X1368" s="171"/>
    </row>
    <row r="1369" spans="2:24" ht="39.6" x14ac:dyDescent="0.3">
      <c r="B1369" s="96">
        <f t="shared" si="21"/>
        <v>1363</v>
      </c>
      <c r="C1369" s="227" t="s">
        <v>16</v>
      </c>
      <c r="D1369" s="173" t="s">
        <v>840</v>
      </c>
      <c r="E1369" s="172" t="s">
        <v>1152</v>
      </c>
      <c r="F1369" s="252" t="s">
        <v>1474</v>
      </c>
      <c r="G1369" s="255">
        <v>189950190</v>
      </c>
      <c r="H1369" s="255">
        <v>0</v>
      </c>
      <c r="I1369" s="255">
        <f>+G1369+H1369</f>
        <v>189950190</v>
      </c>
      <c r="J1369" s="234" t="s">
        <v>20</v>
      </c>
      <c r="K1369" s="253">
        <f>VLOOKUP(D1369,'[1]CONSOLIDADO GESTORES'!$G$6:$K$355,4,FALSE)</f>
        <v>44405</v>
      </c>
      <c r="L1369" s="96" t="s">
        <v>2004</v>
      </c>
      <c r="M1369" s="251" t="s">
        <v>1789</v>
      </c>
      <c r="N1369" s="227" t="s">
        <v>10</v>
      </c>
      <c r="O1369" s="227" t="s">
        <v>2700</v>
      </c>
      <c r="P1369" s="171"/>
      <c r="Q1369" s="171"/>
      <c r="R1369" s="171"/>
      <c r="S1369" s="171"/>
      <c r="T1369" s="171"/>
      <c r="U1369" s="171"/>
      <c r="V1369" s="171"/>
      <c r="W1369" s="171"/>
      <c r="X1369" s="171"/>
    </row>
    <row r="1370" spans="2:24" ht="39.6" x14ac:dyDescent="0.3">
      <c r="B1370" s="96">
        <f t="shared" si="21"/>
        <v>1364</v>
      </c>
      <c r="C1370" s="227" t="s">
        <v>16</v>
      </c>
      <c r="D1370" s="172" t="s">
        <v>788</v>
      </c>
      <c r="E1370" s="172" t="s">
        <v>1097</v>
      </c>
      <c r="F1370" s="252" t="s">
        <v>1419</v>
      </c>
      <c r="G1370" s="255">
        <v>429853347</v>
      </c>
      <c r="H1370" s="255">
        <v>0</v>
      </c>
      <c r="I1370" s="255">
        <f>+G1370+H1370</f>
        <v>429853347</v>
      </c>
      <c r="J1370" s="234" t="s">
        <v>20</v>
      </c>
      <c r="K1370" s="253">
        <f>VLOOKUP(D1370,'[1]CONSOLIDADO GESTORES'!$G$6:$K$355,4,FALSE)</f>
        <v>44516</v>
      </c>
      <c r="L1370" s="96" t="s">
        <v>2004</v>
      </c>
      <c r="M1370" s="251" t="s">
        <v>1738</v>
      </c>
      <c r="N1370" s="227" t="s">
        <v>11</v>
      </c>
      <c r="O1370" s="227" t="s">
        <v>2700</v>
      </c>
      <c r="P1370" s="171"/>
      <c r="Q1370" s="171"/>
      <c r="R1370" s="171"/>
      <c r="S1370" s="171"/>
      <c r="T1370" s="171"/>
      <c r="U1370" s="171"/>
      <c r="V1370" s="171"/>
      <c r="W1370" s="171"/>
      <c r="X1370" s="171"/>
    </row>
    <row r="1371" spans="2:24" ht="66" x14ac:dyDescent="0.3">
      <c r="B1371" s="96">
        <f t="shared" si="21"/>
        <v>1365</v>
      </c>
      <c r="C1371" s="227" t="s">
        <v>16</v>
      </c>
      <c r="D1371" s="228" t="s">
        <v>6125</v>
      </c>
      <c r="E1371" s="96" t="s">
        <v>6126</v>
      </c>
      <c r="F1371" s="252" t="s">
        <v>6127</v>
      </c>
      <c r="G1371" s="255">
        <v>37500000</v>
      </c>
      <c r="H1371" s="255">
        <v>0</v>
      </c>
      <c r="I1371" s="255">
        <f>+G1371+H1371</f>
        <v>37500000</v>
      </c>
      <c r="J1371" s="96" t="s">
        <v>20</v>
      </c>
      <c r="K1371" s="227" t="s">
        <v>6132</v>
      </c>
      <c r="L1371" s="96" t="s">
        <v>12</v>
      </c>
      <c r="M1371" s="273" t="s">
        <v>6128</v>
      </c>
      <c r="N1371" s="96" t="s">
        <v>11</v>
      </c>
      <c r="O1371" s="227" t="s">
        <v>2700</v>
      </c>
      <c r="P1371" s="171"/>
      <c r="Q1371" s="171"/>
      <c r="R1371" s="171"/>
      <c r="S1371" s="171"/>
      <c r="T1371" s="171"/>
      <c r="U1371" s="171"/>
      <c r="V1371" s="171"/>
      <c r="W1371" s="171"/>
      <c r="X1371" s="171"/>
    </row>
    <row r="1372" spans="2:24" ht="39.6" x14ac:dyDescent="0.3">
      <c r="B1372" s="96">
        <f t="shared" si="21"/>
        <v>1366</v>
      </c>
      <c r="C1372" s="227" t="s">
        <v>16</v>
      </c>
      <c r="D1372" s="172" t="s">
        <v>793</v>
      </c>
      <c r="E1372" s="172" t="s">
        <v>1102</v>
      </c>
      <c r="F1372" s="252" t="s">
        <v>1424</v>
      </c>
      <c r="G1372" s="255">
        <v>1892000</v>
      </c>
      <c r="H1372" s="255">
        <v>0</v>
      </c>
      <c r="I1372" s="255">
        <f>+G1372+H1372</f>
        <v>1892000</v>
      </c>
      <c r="J1372" s="234" t="s">
        <v>20</v>
      </c>
      <c r="K1372" s="253">
        <f>VLOOKUP(D1372,'[1]CONSOLIDADO GESTORES'!$G$6:$K$355,4,FALSE)</f>
        <v>44280</v>
      </c>
      <c r="L1372" s="96" t="s">
        <v>2004</v>
      </c>
      <c r="M1372" s="251" t="s">
        <v>1742</v>
      </c>
      <c r="N1372" s="227" t="s">
        <v>10</v>
      </c>
      <c r="O1372" s="227" t="s">
        <v>2700</v>
      </c>
      <c r="P1372" s="171"/>
      <c r="Q1372" s="171"/>
      <c r="R1372" s="171"/>
      <c r="S1372" s="171"/>
      <c r="T1372" s="171"/>
      <c r="U1372" s="171"/>
      <c r="V1372" s="171"/>
      <c r="W1372" s="171"/>
      <c r="X1372" s="171"/>
    </row>
    <row r="1373" spans="2:24" ht="39.6" x14ac:dyDescent="0.3">
      <c r="B1373" s="96">
        <f t="shared" si="21"/>
        <v>1367</v>
      </c>
      <c r="C1373" s="227" t="s">
        <v>16</v>
      </c>
      <c r="D1373" s="172" t="s">
        <v>792</v>
      </c>
      <c r="E1373" s="172" t="s">
        <v>1101</v>
      </c>
      <c r="F1373" s="252" t="s">
        <v>1423</v>
      </c>
      <c r="G1373" s="255">
        <v>1957550</v>
      </c>
      <c r="H1373" s="255">
        <v>0</v>
      </c>
      <c r="I1373" s="255">
        <f>+G1373+H1373</f>
        <v>1957550</v>
      </c>
      <c r="J1373" s="234" t="s">
        <v>20</v>
      </c>
      <c r="K1373" s="253">
        <f>VLOOKUP(D1373,'[1]CONSOLIDADO GESTORES'!$G$6:$K$355,4,FALSE)</f>
        <v>44278</v>
      </c>
      <c r="L1373" s="96" t="s">
        <v>2004</v>
      </c>
      <c r="M1373" s="251" t="s">
        <v>1741</v>
      </c>
      <c r="N1373" s="227" t="s">
        <v>10</v>
      </c>
      <c r="O1373" s="227" t="s">
        <v>2700</v>
      </c>
      <c r="P1373" s="171"/>
      <c r="Q1373" s="171"/>
      <c r="R1373" s="171"/>
      <c r="S1373" s="171"/>
      <c r="T1373" s="171"/>
      <c r="U1373" s="171"/>
      <c r="V1373" s="171"/>
      <c r="W1373" s="171"/>
      <c r="X1373" s="171"/>
    </row>
    <row r="1374" spans="2:24" ht="39.6" x14ac:dyDescent="0.3">
      <c r="B1374" s="96">
        <f t="shared" si="21"/>
        <v>1368</v>
      </c>
      <c r="C1374" s="227" t="s">
        <v>16</v>
      </c>
      <c r="D1374" s="172" t="s">
        <v>790</v>
      </c>
      <c r="E1374" s="172" t="s">
        <v>1099</v>
      </c>
      <c r="F1374" s="252" t="s">
        <v>1421</v>
      </c>
      <c r="G1374" s="255">
        <v>14196700</v>
      </c>
      <c r="H1374" s="255">
        <v>0</v>
      </c>
      <c r="I1374" s="255">
        <f>+G1374+H1374</f>
        <v>14196700</v>
      </c>
      <c r="J1374" s="234" t="s">
        <v>20</v>
      </c>
      <c r="K1374" s="253">
        <f>VLOOKUP(D1374,'[1]CONSOLIDADO GESTORES'!$G$6:$K$355,4,FALSE)</f>
        <v>44333</v>
      </c>
      <c r="L1374" s="96" t="s">
        <v>2004</v>
      </c>
      <c r="M1374" s="251" t="s">
        <v>1739</v>
      </c>
      <c r="N1374" s="227" t="s">
        <v>11</v>
      </c>
      <c r="O1374" s="227" t="s">
        <v>2700</v>
      </c>
      <c r="P1374" s="171"/>
      <c r="Q1374" s="171"/>
      <c r="R1374" s="171"/>
      <c r="S1374" s="171"/>
      <c r="T1374" s="171"/>
      <c r="U1374" s="171"/>
      <c r="V1374" s="171"/>
      <c r="W1374" s="171"/>
      <c r="X1374" s="171"/>
    </row>
    <row r="1375" spans="2:24" ht="39.6" x14ac:dyDescent="0.3">
      <c r="B1375" s="96">
        <f t="shared" si="21"/>
        <v>1369</v>
      </c>
      <c r="C1375" s="227" t="s">
        <v>16</v>
      </c>
      <c r="D1375" s="172" t="s">
        <v>794</v>
      </c>
      <c r="E1375" s="172" t="s">
        <v>1103</v>
      </c>
      <c r="F1375" s="252" t="s">
        <v>1425</v>
      </c>
      <c r="G1375" s="255">
        <v>112633500</v>
      </c>
      <c r="H1375" s="255">
        <v>0</v>
      </c>
      <c r="I1375" s="255">
        <f>+G1375+H1375</f>
        <v>112633500</v>
      </c>
      <c r="J1375" s="234" t="s">
        <v>20</v>
      </c>
      <c r="K1375" s="253">
        <f>VLOOKUP(D1375,'[1]CONSOLIDADO GESTORES'!$G$6:$K$355,4,FALSE)</f>
        <v>44351</v>
      </c>
      <c r="L1375" s="96" t="s">
        <v>2004</v>
      </c>
      <c r="M1375" s="251" t="s">
        <v>1743</v>
      </c>
      <c r="N1375" s="227" t="s">
        <v>11</v>
      </c>
      <c r="O1375" s="227" t="s">
        <v>2700</v>
      </c>
      <c r="P1375" s="171"/>
      <c r="Q1375" s="171"/>
      <c r="R1375" s="171"/>
      <c r="S1375" s="171"/>
      <c r="T1375" s="171"/>
      <c r="U1375" s="171"/>
      <c r="V1375" s="171"/>
      <c r="W1375" s="171"/>
      <c r="X1375" s="171"/>
    </row>
    <row r="1376" spans="2:24" ht="39.6" x14ac:dyDescent="0.3">
      <c r="B1376" s="96">
        <f t="shared" si="21"/>
        <v>1370</v>
      </c>
      <c r="C1376" s="227" t="s">
        <v>16</v>
      </c>
      <c r="D1376" s="172" t="s">
        <v>791</v>
      </c>
      <c r="E1376" s="172" t="s">
        <v>1100</v>
      </c>
      <c r="F1376" s="252" t="s">
        <v>1422</v>
      </c>
      <c r="G1376" s="255">
        <v>189294000</v>
      </c>
      <c r="H1376" s="255">
        <v>0</v>
      </c>
      <c r="I1376" s="255">
        <f>+G1376+H1376</f>
        <v>189294000</v>
      </c>
      <c r="J1376" s="234" t="s">
        <v>20</v>
      </c>
      <c r="K1376" s="253" t="str">
        <f>VLOOKUP(D1376,'[1]CONSOLIDADO GESTORES'!$G$6:$K$355,4,FALSE)</f>
        <v>180 DÍAS</v>
      </c>
      <c r="L1376" s="96" t="s">
        <v>2004</v>
      </c>
      <c r="M1376" s="251" t="s">
        <v>1740</v>
      </c>
      <c r="N1376" s="227" t="s">
        <v>11</v>
      </c>
      <c r="O1376" s="227" t="s">
        <v>2700</v>
      </c>
      <c r="P1376" s="171"/>
      <c r="Q1376" s="171"/>
      <c r="R1376" s="171"/>
      <c r="S1376" s="171"/>
      <c r="T1376" s="171"/>
      <c r="U1376" s="171"/>
      <c r="V1376" s="171"/>
      <c r="W1376" s="171"/>
      <c r="X1376" s="171"/>
    </row>
    <row r="1377" spans="2:24" ht="66" x14ac:dyDescent="0.3">
      <c r="B1377" s="96">
        <f t="shared" si="21"/>
        <v>1371</v>
      </c>
      <c r="C1377" s="227" t="s">
        <v>16</v>
      </c>
      <c r="D1377" s="228" t="s">
        <v>6226</v>
      </c>
      <c r="E1377" s="96" t="s">
        <v>6129</v>
      </c>
      <c r="F1377" s="252" t="s">
        <v>6127</v>
      </c>
      <c r="G1377" s="255">
        <v>31950000</v>
      </c>
      <c r="H1377" s="255">
        <v>0</v>
      </c>
      <c r="I1377" s="255">
        <f>+G1377+H1377</f>
        <v>31950000</v>
      </c>
      <c r="J1377" s="96" t="s">
        <v>20</v>
      </c>
      <c r="K1377" s="227" t="s">
        <v>6132</v>
      </c>
      <c r="L1377" s="96" t="s">
        <v>12</v>
      </c>
      <c r="M1377" s="273" t="s">
        <v>6130</v>
      </c>
      <c r="N1377" s="96" t="s">
        <v>11</v>
      </c>
      <c r="O1377" s="227" t="s">
        <v>2700</v>
      </c>
      <c r="P1377" s="171"/>
      <c r="Q1377" s="171"/>
      <c r="R1377" s="171"/>
      <c r="S1377" s="171"/>
      <c r="T1377" s="171"/>
      <c r="U1377" s="171"/>
      <c r="V1377" s="171"/>
      <c r="W1377" s="171"/>
      <c r="X1377" s="171"/>
    </row>
    <row r="1378" spans="2:24" ht="39.6" x14ac:dyDescent="0.3">
      <c r="B1378" s="96">
        <f t="shared" si="21"/>
        <v>1372</v>
      </c>
      <c r="C1378" s="227" t="s">
        <v>16</v>
      </c>
      <c r="D1378" s="172" t="s">
        <v>796</v>
      </c>
      <c r="E1378" s="172" t="s">
        <v>1105</v>
      </c>
      <c r="F1378" s="252" t="s">
        <v>1427</v>
      </c>
      <c r="G1378" s="255">
        <v>231769041</v>
      </c>
      <c r="H1378" s="255">
        <v>0</v>
      </c>
      <c r="I1378" s="255">
        <f>+G1378+H1378</f>
        <v>231769041</v>
      </c>
      <c r="J1378" s="234" t="s">
        <v>20</v>
      </c>
      <c r="K1378" s="253">
        <f>VLOOKUP(D1378,'[1]CONSOLIDADO GESTORES'!$G$6:$K$355,4,FALSE)</f>
        <v>44395</v>
      </c>
      <c r="L1378" s="96" t="s">
        <v>2004</v>
      </c>
      <c r="M1378" s="251" t="s">
        <v>1745</v>
      </c>
      <c r="N1378" s="227" t="s">
        <v>10</v>
      </c>
      <c r="O1378" s="227" t="s">
        <v>2700</v>
      </c>
      <c r="P1378" s="171"/>
      <c r="Q1378" s="171"/>
      <c r="R1378" s="171"/>
      <c r="S1378" s="171"/>
      <c r="T1378" s="171"/>
      <c r="U1378" s="171"/>
      <c r="V1378" s="171"/>
      <c r="W1378" s="171"/>
      <c r="X1378" s="171"/>
    </row>
    <row r="1379" spans="2:24" ht="39.6" x14ac:dyDescent="0.3">
      <c r="B1379" s="96">
        <f t="shared" si="21"/>
        <v>1373</v>
      </c>
      <c r="C1379" s="227" t="s">
        <v>16</v>
      </c>
      <c r="D1379" s="172" t="s">
        <v>795</v>
      </c>
      <c r="E1379" s="172" t="s">
        <v>1104</v>
      </c>
      <c r="F1379" s="252" t="s">
        <v>1426</v>
      </c>
      <c r="G1379" s="255">
        <v>27096300</v>
      </c>
      <c r="H1379" s="255">
        <v>0</v>
      </c>
      <c r="I1379" s="255">
        <f>+G1379+H1379</f>
        <v>27096300</v>
      </c>
      <c r="J1379" s="234" t="s">
        <v>20</v>
      </c>
      <c r="K1379" s="253">
        <f>VLOOKUP(D1379,'[1]CONSOLIDADO GESTORES'!$G$6:$K$355,4,FALSE)</f>
        <v>44334</v>
      </c>
      <c r="L1379" s="96" t="s">
        <v>2004</v>
      </c>
      <c r="M1379" s="251" t="s">
        <v>1744</v>
      </c>
      <c r="N1379" s="227" t="s">
        <v>10</v>
      </c>
      <c r="O1379" s="227" t="s">
        <v>2700</v>
      </c>
      <c r="P1379" s="171"/>
      <c r="Q1379" s="171"/>
      <c r="R1379" s="171"/>
      <c r="S1379" s="171"/>
      <c r="T1379" s="171"/>
      <c r="U1379" s="171"/>
      <c r="V1379" s="171"/>
      <c r="W1379" s="171"/>
      <c r="X1379" s="171"/>
    </row>
    <row r="1380" spans="2:24" ht="39.6" x14ac:dyDescent="0.3">
      <c r="B1380" s="96">
        <f t="shared" si="21"/>
        <v>1374</v>
      </c>
      <c r="C1380" s="227" t="s">
        <v>16</v>
      </c>
      <c r="D1380" s="172" t="s">
        <v>798</v>
      </c>
      <c r="E1380" s="172" t="s">
        <v>1107</v>
      </c>
      <c r="F1380" s="252" t="s">
        <v>1429</v>
      </c>
      <c r="G1380" s="255">
        <v>165475562</v>
      </c>
      <c r="H1380" s="255">
        <v>0</v>
      </c>
      <c r="I1380" s="255">
        <f>+G1380+H1380</f>
        <v>165475562</v>
      </c>
      <c r="J1380" s="234" t="s">
        <v>20</v>
      </c>
      <c r="K1380" s="253">
        <f>VLOOKUP(D1380,'[1]CONSOLIDADO GESTORES'!$G$6:$K$355,4,FALSE)</f>
        <v>44534</v>
      </c>
      <c r="L1380" s="96" t="s">
        <v>2004</v>
      </c>
      <c r="M1380" s="251" t="s">
        <v>1747</v>
      </c>
      <c r="N1380" s="227" t="s">
        <v>11</v>
      </c>
      <c r="O1380" s="227" t="s">
        <v>2700</v>
      </c>
      <c r="P1380" s="171"/>
      <c r="Q1380" s="171"/>
      <c r="R1380" s="171"/>
      <c r="S1380" s="171"/>
      <c r="T1380" s="171"/>
      <c r="U1380" s="171"/>
      <c r="V1380" s="171"/>
      <c r="W1380" s="171"/>
      <c r="X1380" s="171"/>
    </row>
    <row r="1381" spans="2:24" ht="52.8" x14ac:dyDescent="0.3">
      <c r="B1381" s="96">
        <f t="shared" si="21"/>
        <v>1375</v>
      </c>
      <c r="C1381" s="227" t="s">
        <v>16</v>
      </c>
      <c r="D1381" s="228" t="s">
        <v>6227</v>
      </c>
      <c r="E1381" s="96" t="s">
        <v>6131</v>
      </c>
      <c r="F1381" s="252" t="s">
        <v>5991</v>
      </c>
      <c r="G1381" s="255">
        <v>16478209</v>
      </c>
      <c r="H1381" s="255">
        <v>0</v>
      </c>
      <c r="I1381" s="255">
        <f>+G1381+H1381</f>
        <v>16478209</v>
      </c>
      <c r="J1381" s="96" t="s">
        <v>20</v>
      </c>
      <c r="K1381" s="227" t="s">
        <v>6132</v>
      </c>
      <c r="L1381" s="96" t="s">
        <v>12</v>
      </c>
      <c r="M1381" s="273" t="s">
        <v>6133</v>
      </c>
      <c r="N1381" s="96" t="s">
        <v>11</v>
      </c>
      <c r="O1381" s="227" t="s">
        <v>2700</v>
      </c>
      <c r="P1381" s="171"/>
      <c r="Q1381" s="171"/>
      <c r="R1381" s="171"/>
      <c r="S1381" s="171"/>
      <c r="T1381" s="171"/>
      <c r="U1381" s="171"/>
      <c r="V1381" s="171"/>
      <c r="W1381" s="171"/>
      <c r="X1381" s="171"/>
    </row>
    <row r="1382" spans="2:24" ht="39.6" x14ac:dyDescent="0.3">
      <c r="B1382" s="96">
        <f t="shared" si="21"/>
        <v>1376</v>
      </c>
      <c r="C1382" s="227" t="s">
        <v>16</v>
      </c>
      <c r="D1382" s="172" t="s">
        <v>797</v>
      </c>
      <c r="E1382" s="172" t="s">
        <v>1106</v>
      </c>
      <c r="F1382" s="252" t="s">
        <v>1428</v>
      </c>
      <c r="G1382" s="255">
        <v>88978839</v>
      </c>
      <c r="H1382" s="255">
        <v>0</v>
      </c>
      <c r="I1382" s="255">
        <f>+G1382+H1382</f>
        <v>88978839</v>
      </c>
      <c r="J1382" s="234" t="s">
        <v>20</v>
      </c>
      <c r="K1382" s="253">
        <f>VLOOKUP(D1382,'[1]CONSOLIDADO GESTORES'!$G$6:$K$355,4,FALSE)</f>
        <v>44348</v>
      </c>
      <c r="L1382" s="96" t="s">
        <v>2004</v>
      </c>
      <c r="M1382" s="251" t="s">
        <v>1746</v>
      </c>
      <c r="N1382" s="227" t="s">
        <v>11</v>
      </c>
      <c r="O1382" s="227" t="s">
        <v>2700</v>
      </c>
      <c r="P1382" s="171"/>
      <c r="Q1382" s="171"/>
      <c r="R1382" s="171"/>
      <c r="S1382" s="171"/>
      <c r="T1382" s="171"/>
      <c r="U1382" s="171"/>
      <c r="V1382" s="171"/>
      <c r="W1382" s="171"/>
      <c r="X1382" s="171"/>
    </row>
    <row r="1383" spans="2:24" ht="79.2" x14ac:dyDescent="0.3">
      <c r="B1383" s="96">
        <f t="shared" si="21"/>
        <v>1377</v>
      </c>
      <c r="C1383" s="227" t="s">
        <v>16</v>
      </c>
      <c r="D1383" s="172" t="s">
        <v>802</v>
      </c>
      <c r="E1383" s="172" t="s">
        <v>1111</v>
      </c>
      <c r="F1383" s="252" t="s">
        <v>1433</v>
      </c>
      <c r="G1383" s="255">
        <v>453920000</v>
      </c>
      <c r="H1383" s="255">
        <v>0</v>
      </c>
      <c r="I1383" s="255">
        <f>+G1383+H1383</f>
        <v>453920000</v>
      </c>
      <c r="J1383" s="234" t="s">
        <v>20</v>
      </c>
      <c r="K1383" s="253">
        <f>VLOOKUP(D1383,'[1]CONSOLIDADO GESTORES'!$G$6:$K$355,4,FALSE)</f>
        <v>44561</v>
      </c>
      <c r="L1383" s="96" t="s">
        <v>2004</v>
      </c>
      <c r="M1383" s="251" t="s">
        <v>1751</v>
      </c>
      <c r="N1383" s="227" t="s">
        <v>11</v>
      </c>
      <c r="O1383" s="227" t="s">
        <v>2700</v>
      </c>
      <c r="P1383" s="171"/>
      <c r="Q1383" s="171"/>
      <c r="R1383" s="171"/>
      <c r="S1383" s="171"/>
      <c r="T1383" s="171"/>
      <c r="U1383" s="171"/>
      <c r="V1383" s="171"/>
      <c r="W1383" s="171"/>
      <c r="X1383" s="171"/>
    </row>
    <row r="1384" spans="2:24" ht="39.6" x14ac:dyDescent="0.3">
      <c r="B1384" s="96">
        <f t="shared" si="21"/>
        <v>1378</v>
      </c>
      <c r="C1384" s="227" t="s">
        <v>16</v>
      </c>
      <c r="D1384" s="172" t="s">
        <v>801</v>
      </c>
      <c r="E1384" s="172" t="s">
        <v>1110</v>
      </c>
      <c r="F1384" s="252" t="s">
        <v>1432</v>
      </c>
      <c r="G1384" s="255">
        <v>168978749</v>
      </c>
      <c r="H1384" s="255">
        <v>0</v>
      </c>
      <c r="I1384" s="255">
        <f>+G1384+H1384</f>
        <v>168978749</v>
      </c>
      <c r="J1384" s="234" t="s">
        <v>20</v>
      </c>
      <c r="K1384" s="253">
        <f>VLOOKUP(D1384,'[1]CONSOLIDADO GESTORES'!$G$6:$K$355,4,FALSE)</f>
        <v>44413</v>
      </c>
      <c r="L1384" s="96" t="s">
        <v>2004</v>
      </c>
      <c r="M1384" s="251" t="s">
        <v>1750</v>
      </c>
      <c r="N1384" s="227" t="s">
        <v>11</v>
      </c>
      <c r="O1384" s="227" t="s">
        <v>2700</v>
      </c>
      <c r="P1384" s="171"/>
      <c r="Q1384" s="171"/>
      <c r="R1384" s="171"/>
      <c r="S1384" s="171"/>
      <c r="T1384" s="171"/>
      <c r="U1384" s="171"/>
      <c r="V1384" s="171"/>
      <c r="W1384" s="171"/>
      <c r="X1384" s="171"/>
    </row>
    <row r="1385" spans="2:24" ht="39.6" x14ac:dyDescent="0.3">
      <c r="B1385" s="96">
        <f t="shared" si="21"/>
        <v>1379</v>
      </c>
      <c r="C1385" s="227" t="s">
        <v>16</v>
      </c>
      <c r="D1385" s="172" t="s">
        <v>806</v>
      </c>
      <c r="E1385" s="172" t="s">
        <v>1115</v>
      </c>
      <c r="F1385" s="252" t="s">
        <v>1437</v>
      </c>
      <c r="G1385" s="255">
        <v>3311770</v>
      </c>
      <c r="H1385" s="255">
        <v>0</v>
      </c>
      <c r="I1385" s="255">
        <f>+G1385+H1385</f>
        <v>3311770</v>
      </c>
      <c r="J1385" s="234" t="s">
        <v>20</v>
      </c>
      <c r="K1385" s="253">
        <f>VLOOKUP(D1385,'[1]CONSOLIDADO GESTORES'!$G$6:$K$355,4,FALSE)</f>
        <v>44366</v>
      </c>
      <c r="L1385" s="96" t="s">
        <v>2004</v>
      </c>
      <c r="M1385" s="251" t="s">
        <v>1755</v>
      </c>
      <c r="N1385" s="227" t="s">
        <v>11</v>
      </c>
      <c r="O1385" s="227" t="s">
        <v>2700</v>
      </c>
      <c r="P1385" s="171"/>
      <c r="Q1385" s="171"/>
      <c r="R1385" s="171"/>
      <c r="S1385" s="171"/>
      <c r="T1385" s="171"/>
      <c r="U1385" s="171"/>
      <c r="V1385" s="171"/>
      <c r="W1385" s="171"/>
      <c r="X1385" s="171"/>
    </row>
    <row r="1386" spans="2:24" ht="39.6" x14ac:dyDescent="0.3">
      <c r="B1386" s="96">
        <f t="shared" si="21"/>
        <v>1380</v>
      </c>
      <c r="C1386" s="227" t="s">
        <v>16</v>
      </c>
      <c r="D1386" s="172" t="s">
        <v>804</v>
      </c>
      <c r="E1386" s="172" t="s">
        <v>1113</v>
      </c>
      <c r="F1386" s="252" t="s">
        <v>1435</v>
      </c>
      <c r="G1386" s="255">
        <v>28375550</v>
      </c>
      <c r="H1386" s="255">
        <v>0</v>
      </c>
      <c r="I1386" s="255">
        <f>+G1386+H1386</f>
        <v>28375550</v>
      </c>
      <c r="J1386" s="234" t="s">
        <v>20</v>
      </c>
      <c r="K1386" s="253">
        <f>VLOOKUP(D1386,'[1]CONSOLIDADO GESTORES'!$G$6:$K$355,4,FALSE)</f>
        <v>44431</v>
      </c>
      <c r="L1386" s="96" t="s">
        <v>2004</v>
      </c>
      <c r="M1386" s="251" t="s">
        <v>1753</v>
      </c>
      <c r="N1386" s="227" t="s">
        <v>11</v>
      </c>
      <c r="O1386" s="227" t="s">
        <v>2700</v>
      </c>
      <c r="P1386" s="171"/>
      <c r="Q1386" s="171"/>
      <c r="R1386" s="171"/>
      <c r="S1386" s="171"/>
      <c r="T1386" s="171"/>
      <c r="U1386" s="171"/>
      <c r="V1386" s="171"/>
      <c r="W1386" s="171"/>
      <c r="X1386" s="171"/>
    </row>
    <row r="1387" spans="2:24" ht="39.6" x14ac:dyDescent="0.3">
      <c r="B1387" s="96">
        <f t="shared" si="21"/>
        <v>1381</v>
      </c>
      <c r="C1387" s="227" t="s">
        <v>16</v>
      </c>
      <c r="D1387" s="172" t="s">
        <v>805</v>
      </c>
      <c r="E1387" s="172" t="s">
        <v>1114</v>
      </c>
      <c r="F1387" s="252" t="s">
        <v>1436</v>
      </c>
      <c r="G1387" s="255">
        <v>61950856</v>
      </c>
      <c r="H1387" s="255">
        <v>0</v>
      </c>
      <c r="I1387" s="255">
        <f>+G1387+H1387</f>
        <v>61950856</v>
      </c>
      <c r="J1387" s="234" t="s">
        <v>20</v>
      </c>
      <c r="K1387" s="253">
        <f>VLOOKUP(D1387,'[1]CONSOLIDADO GESTORES'!$G$6:$K$355,4,FALSE)</f>
        <v>44458</v>
      </c>
      <c r="L1387" s="96" t="s">
        <v>2004</v>
      </c>
      <c r="M1387" s="251" t="s">
        <v>1754</v>
      </c>
      <c r="N1387" s="227" t="s">
        <v>11</v>
      </c>
      <c r="O1387" s="227" t="s">
        <v>2700</v>
      </c>
      <c r="P1387" s="171"/>
      <c r="Q1387" s="171"/>
      <c r="R1387" s="171"/>
      <c r="S1387" s="171"/>
      <c r="T1387" s="171"/>
      <c r="U1387" s="171"/>
      <c r="V1387" s="171"/>
      <c r="W1387" s="171"/>
      <c r="X1387" s="171"/>
    </row>
    <row r="1388" spans="2:24" ht="52.8" x14ac:dyDescent="0.3">
      <c r="B1388" s="96">
        <f t="shared" si="21"/>
        <v>1382</v>
      </c>
      <c r="C1388" s="227" t="s">
        <v>16</v>
      </c>
      <c r="D1388" s="172" t="s">
        <v>803</v>
      </c>
      <c r="E1388" s="172" t="s">
        <v>1112</v>
      </c>
      <c r="F1388" s="252" t="s">
        <v>1434</v>
      </c>
      <c r="G1388" s="255">
        <v>16065000</v>
      </c>
      <c r="H1388" s="255">
        <v>0</v>
      </c>
      <c r="I1388" s="255">
        <f>+G1388+H1388</f>
        <v>16065000</v>
      </c>
      <c r="J1388" s="234" t="s">
        <v>20</v>
      </c>
      <c r="K1388" s="253" t="str">
        <f>VLOOKUP(D1388,'[1]CONSOLIDADO GESTORES'!$G$6:$K$355,4,FALSE)</f>
        <v>12 DÍAS</v>
      </c>
      <c r="L1388" s="96" t="s">
        <v>2004</v>
      </c>
      <c r="M1388" s="251" t="s">
        <v>1752</v>
      </c>
      <c r="N1388" s="227" t="s">
        <v>11</v>
      </c>
      <c r="O1388" s="227" t="s">
        <v>2700</v>
      </c>
      <c r="P1388" s="171"/>
      <c r="Q1388" s="171"/>
      <c r="R1388" s="171"/>
      <c r="S1388" s="171"/>
      <c r="T1388" s="171"/>
      <c r="U1388" s="171"/>
      <c r="V1388" s="171"/>
      <c r="W1388" s="171"/>
      <c r="X1388" s="171"/>
    </row>
    <row r="1389" spans="2:24" ht="39.6" x14ac:dyDescent="0.3">
      <c r="B1389" s="96">
        <f t="shared" si="21"/>
        <v>1383</v>
      </c>
      <c r="C1389" s="227" t="s">
        <v>16</v>
      </c>
      <c r="D1389" s="172" t="s">
        <v>807</v>
      </c>
      <c r="E1389" s="172" t="s">
        <v>1116</v>
      </c>
      <c r="F1389" s="252" t="s">
        <v>1438</v>
      </c>
      <c r="G1389" s="255">
        <v>4780000</v>
      </c>
      <c r="H1389" s="255">
        <v>0</v>
      </c>
      <c r="I1389" s="255">
        <f>+G1389+H1389</f>
        <v>4780000</v>
      </c>
      <c r="J1389" s="234" t="s">
        <v>20</v>
      </c>
      <c r="K1389" s="253">
        <f>VLOOKUP(D1389,'[1]CONSOLIDADO GESTORES'!$G$6:$K$355,4,FALSE)</f>
        <v>44323</v>
      </c>
      <c r="L1389" s="172" t="s">
        <v>12</v>
      </c>
      <c r="M1389" s="251" t="s">
        <v>1756</v>
      </c>
      <c r="N1389" s="227" t="s">
        <v>11</v>
      </c>
      <c r="O1389" s="227" t="s">
        <v>2700</v>
      </c>
      <c r="P1389" s="171"/>
      <c r="Q1389" s="171"/>
      <c r="R1389" s="171"/>
      <c r="S1389" s="171"/>
      <c r="T1389" s="171"/>
      <c r="U1389" s="171"/>
      <c r="V1389" s="171"/>
      <c r="W1389" s="171"/>
      <c r="X1389" s="171"/>
    </row>
    <row r="1390" spans="2:24" ht="52.8" x14ac:dyDescent="0.3">
      <c r="B1390" s="96">
        <f t="shared" si="21"/>
        <v>1384</v>
      </c>
      <c r="C1390" s="227" t="s">
        <v>16</v>
      </c>
      <c r="D1390" s="228" t="s">
        <v>6134</v>
      </c>
      <c r="E1390" s="96" t="s">
        <v>6135</v>
      </c>
      <c r="F1390" s="252" t="s">
        <v>6048</v>
      </c>
      <c r="G1390" s="255">
        <v>32819442</v>
      </c>
      <c r="H1390" s="255">
        <v>21879628</v>
      </c>
      <c r="I1390" s="255">
        <f>+G1390+H1390</f>
        <v>54699070</v>
      </c>
      <c r="J1390" s="96" t="s">
        <v>20</v>
      </c>
      <c r="K1390" s="227" t="s">
        <v>6136</v>
      </c>
      <c r="L1390" s="96" t="s">
        <v>12</v>
      </c>
      <c r="M1390" s="273" t="s">
        <v>6049</v>
      </c>
      <c r="N1390" s="96" t="s">
        <v>11</v>
      </c>
      <c r="O1390" s="227" t="s">
        <v>2700</v>
      </c>
      <c r="P1390" s="171"/>
      <c r="Q1390" s="171"/>
      <c r="R1390" s="171"/>
      <c r="S1390" s="171"/>
      <c r="T1390" s="171"/>
      <c r="U1390" s="171"/>
      <c r="V1390" s="171"/>
      <c r="W1390" s="171"/>
      <c r="X1390" s="171"/>
    </row>
    <row r="1391" spans="2:24" ht="52.8" x14ac:dyDescent="0.3">
      <c r="B1391" s="96">
        <f t="shared" si="21"/>
        <v>1385</v>
      </c>
      <c r="C1391" s="227" t="s">
        <v>16</v>
      </c>
      <c r="D1391" s="228" t="s">
        <v>6137</v>
      </c>
      <c r="E1391" s="96" t="s">
        <v>6138</v>
      </c>
      <c r="F1391" s="252" t="s">
        <v>6139</v>
      </c>
      <c r="G1391" s="255">
        <v>31617960</v>
      </c>
      <c r="H1391" s="255">
        <v>21078640</v>
      </c>
      <c r="I1391" s="255">
        <f>+G1391+H1391</f>
        <v>52696600</v>
      </c>
      <c r="J1391" s="96" t="s">
        <v>20</v>
      </c>
      <c r="K1391" s="227" t="s">
        <v>6136</v>
      </c>
      <c r="L1391" s="96" t="s">
        <v>12</v>
      </c>
      <c r="M1391" s="273" t="s">
        <v>6140</v>
      </c>
      <c r="N1391" s="96" t="s">
        <v>11</v>
      </c>
      <c r="O1391" s="227" t="s">
        <v>2700</v>
      </c>
      <c r="P1391" s="171"/>
      <c r="Q1391" s="171"/>
      <c r="R1391" s="171"/>
      <c r="S1391" s="171"/>
      <c r="T1391" s="171"/>
      <c r="U1391" s="171"/>
      <c r="V1391" s="171"/>
      <c r="W1391" s="171"/>
      <c r="X1391" s="171"/>
    </row>
    <row r="1392" spans="2:24" ht="39.6" x14ac:dyDescent="0.3">
      <c r="B1392" s="96">
        <f t="shared" si="21"/>
        <v>1386</v>
      </c>
      <c r="C1392" s="227" t="s">
        <v>16</v>
      </c>
      <c r="D1392" s="228" t="s">
        <v>6141</v>
      </c>
      <c r="E1392" s="96" t="s">
        <v>6142</v>
      </c>
      <c r="F1392" s="252" t="s">
        <v>6070</v>
      </c>
      <c r="G1392" s="255">
        <v>28800000</v>
      </c>
      <c r="H1392" s="255">
        <v>19200000</v>
      </c>
      <c r="I1392" s="255">
        <f>+G1392+H1392</f>
        <v>48000000</v>
      </c>
      <c r="J1392" s="96" t="s">
        <v>20</v>
      </c>
      <c r="K1392" s="227" t="s">
        <v>6136</v>
      </c>
      <c r="L1392" s="96" t="s">
        <v>12</v>
      </c>
      <c r="M1392" s="273" t="s">
        <v>6143</v>
      </c>
      <c r="N1392" s="96" t="s">
        <v>11</v>
      </c>
      <c r="O1392" s="227" t="s">
        <v>2700</v>
      </c>
      <c r="P1392" s="171"/>
      <c r="Q1392" s="171"/>
      <c r="R1392" s="171"/>
      <c r="S1392" s="171"/>
      <c r="T1392" s="171"/>
      <c r="U1392" s="171"/>
      <c r="V1392" s="171"/>
      <c r="W1392" s="171"/>
      <c r="X1392" s="171"/>
    </row>
    <row r="1393" spans="2:24" ht="39.6" x14ac:dyDescent="0.3">
      <c r="B1393" s="96">
        <f t="shared" si="21"/>
        <v>1387</v>
      </c>
      <c r="C1393" s="227" t="s">
        <v>16</v>
      </c>
      <c r="D1393" s="172" t="s">
        <v>808</v>
      </c>
      <c r="E1393" s="172" t="s">
        <v>1117</v>
      </c>
      <c r="F1393" s="252" t="s">
        <v>1439</v>
      </c>
      <c r="G1393" s="255">
        <v>111988200</v>
      </c>
      <c r="H1393" s="255">
        <v>0</v>
      </c>
      <c r="I1393" s="255">
        <f>+G1393+H1393</f>
        <v>111988200</v>
      </c>
      <c r="J1393" s="234" t="s">
        <v>20</v>
      </c>
      <c r="K1393" s="253">
        <f>VLOOKUP(D1393,'[1]CONSOLIDADO GESTORES'!$G$6:$K$355,4,FALSE)</f>
        <v>44561</v>
      </c>
      <c r="L1393" s="96" t="s">
        <v>2004</v>
      </c>
      <c r="M1393" s="251" t="s">
        <v>1757</v>
      </c>
      <c r="N1393" s="227" t="s">
        <v>11</v>
      </c>
      <c r="O1393" s="227" t="s">
        <v>2700</v>
      </c>
      <c r="P1393" s="171"/>
      <c r="Q1393" s="171"/>
      <c r="R1393" s="171"/>
      <c r="S1393" s="171"/>
      <c r="T1393" s="171"/>
      <c r="U1393" s="171"/>
      <c r="V1393" s="171"/>
      <c r="W1393" s="171"/>
      <c r="X1393" s="171"/>
    </row>
    <row r="1394" spans="2:24" ht="39.6" x14ac:dyDescent="0.3">
      <c r="B1394" s="96">
        <f t="shared" si="21"/>
        <v>1388</v>
      </c>
      <c r="C1394" s="227" t="s">
        <v>16</v>
      </c>
      <c r="D1394" s="172" t="s">
        <v>809</v>
      </c>
      <c r="E1394" s="172" t="s">
        <v>1118</v>
      </c>
      <c r="F1394" s="252" t="s">
        <v>1440</v>
      </c>
      <c r="G1394" s="255">
        <v>9520000</v>
      </c>
      <c r="H1394" s="255">
        <v>0</v>
      </c>
      <c r="I1394" s="255">
        <f>+G1394+H1394</f>
        <v>9520000</v>
      </c>
      <c r="J1394" s="234" t="s">
        <v>20</v>
      </c>
      <c r="K1394" s="253">
        <f>VLOOKUP(D1394,'[1]CONSOLIDADO GESTORES'!$G$6:$K$355,4,FALSE)</f>
        <v>44402</v>
      </c>
      <c r="L1394" s="96" t="s">
        <v>2004</v>
      </c>
      <c r="M1394" s="251" t="s">
        <v>1758</v>
      </c>
      <c r="N1394" s="227" t="s">
        <v>11</v>
      </c>
      <c r="O1394" s="227" t="s">
        <v>2700</v>
      </c>
      <c r="P1394" s="171"/>
      <c r="Q1394" s="171"/>
      <c r="R1394" s="171"/>
      <c r="S1394" s="171"/>
      <c r="T1394" s="171"/>
      <c r="U1394" s="171"/>
      <c r="V1394" s="171"/>
      <c r="W1394" s="171"/>
      <c r="X1394" s="171"/>
    </row>
    <row r="1395" spans="2:24" ht="39.6" x14ac:dyDescent="0.3">
      <c r="B1395" s="96">
        <f t="shared" si="21"/>
        <v>1389</v>
      </c>
      <c r="C1395" s="227" t="s">
        <v>16</v>
      </c>
      <c r="D1395" s="172" t="s">
        <v>811</v>
      </c>
      <c r="E1395" s="172" t="s">
        <v>1120</v>
      </c>
      <c r="F1395" s="252" t="s">
        <v>1442</v>
      </c>
      <c r="G1395" s="255">
        <v>10399032</v>
      </c>
      <c r="H1395" s="255">
        <v>0</v>
      </c>
      <c r="I1395" s="255">
        <f>+G1395+H1395</f>
        <v>10399032</v>
      </c>
      <c r="J1395" s="234" t="s">
        <v>20</v>
      </c>
      <c r="K1395" s="253">
        <f>VLOOKUP(D1395,'[1]CONSOLIDADO GESTORES'!$G$6:$K$355,4,FALSE)</f>
        <v>44360</v>
      </c>
      <c r="L1395" s="96" t="s">
        <v>2004</v>
      </c>
      <c r="M1395" s="254" t="s">
        <v>1760</v>
      </c>
      <c r="N1395" s="227" t="s">
        <v>10</v>
      </c>
      <c r="O1395" s="227" t="s">
        <v>2700</v>
      </c>
      <c r="P1395" s="171"/>
      <c r="Q1395" s="171"/>
      <c r="R1395" s="171"/>
      <c r="S1395" s="171"/>
      <c r="T1395" s="171"/>
      <c r="U1395" s="171"/>
      <c r="V1395" s="171"/>
      <c r="W1395" s="171"/>
      <c r="X1395" s="171"/>
    </row>
    <row r="1396" spans="2:24" ht="39.6" x14ac:dyDescent="0.3">
      <c r="B1396" s="96">
        <f t="shared" si="21"/>
        <v>1390</v>
      </c>
      <c r="C1396" s="227" t="s">
        <v>16</v>
      </c>
      <c r="D1396" s="172" t="s">
        <v>810</v>
      </c>
      <c r="E1396" s="172" t="s">
        <v>1119</v>
      </c>
      <c r="F1396" s="252" t="s">
        <v>1441</v>
      </c>
      <c r="G1396" s="255">
        <v>4696440</v>
      </c>
      <c r="H1396" s="255">
        <v>0</v>
      </c>
      <c r="I1396" s="255">
        <f>+G1396+H1396</f>
        <v>4696440</v>
      </c>
      <c r="J1396" s="234" t="s">
        <v>20</v>
      </c>
      <c r="K1396" s="253">
        <f>VLOOKUP(D1396,'[1]CONSOLIDADO GESTORES'!$G$6:$K$355,4,FALSE)</f>
        <v>44559</v>
      </c>
      <c r="L1396" s="96" t="s">
        <v>2004</v>
      </c>
      <c r="M1396" s="254" t="s">
        <v>1759</v>
      </c>
      <c r="N1396" s="227" t="s">
        <v>11</v>
      </c>
      <c r="O1396" s="227" t="s">
        <v>2700</v>
      </c>
      <c r="P1396" s="171"/>
      <c r="Q1396" s="171"/>
      <c r="R1396" s="171"/>
      <c r="S1396" s="171"/>
      <c r="T1396" s="171"/>
      <c r="U1396" s="171"/>
      <c r="V1396" s="171"/>
      <c r="W1396" s="171"/>
      <c r="X1396" s="171"/>
    </row>
    <row r="1397" spans="2:24" ht="39.6" x14ac:dyDescent="0.3">
      <c r="B1397" s="96">
        <f t="shared" si="21"/>
        <v>1391</v>
      </c>
      <c r="C1397" s="227" t="s">
        <v>16</v>
      </c>
      <c r="D1397" s="172" t="s">
        <v>812</v>
      </c>
      <c r="E1397" s="172" t="s">
        <v>1121</v>
      </c>
      <c r="F1397" s="252" t="s">
        <v>1443</v>
      </c>
      <c r="G1397" s="255">
        <v>29999234</v>
      </c>
      <c r="H1397" s="255">
        <v>0</v>
      </c>
      <c r="I1397" s="255">
        <f>+G1397+H1397</f>
        <v>29999234</v>
      </c>
      <c r="J1397" s="234" t="s">
        <v>20</v>
      </c>
      <c r="K1397" s="253">
        <f>VLOOKUP(D1397,'[1]CONSOLIDADO GESTORES'!$G$6:$K$355,4,FALSE)</f>
        <v>44561</v>
      </c>
      <c r="L1397" s="96" t="s">
        <v>2004</v>
      </c>
      <c r="M1397" s="254" t="s">
        <v>1761</v>
      </c>
      <c r="N1397" s="227" t="s">
        <v>11</v>
      </c>
      <c r="O1397" s="227" t="s">
        <v>2700</v>
      </c>
      <c r="P1397" s="171"/>
      <c r="Q1397" s="171"/>
      <c r="R1397" s="171"/>
      <c r="S1397" s="171"/>
      <c r="T1397" s="171"/>
      <c r="U1397" s="171"/>
      <c r="V1397" s="171"/>
      <c r="W1397" s="171"/>
      <c r="X1397" s="171"/>
    </row>
    <row r="1398" spans="2:24" ht="39.6" x14ac:dyDescent="0.3">
      <c r="B1398" s="96">
        <f t="shared" si="21"/>
        <v>1392</v>
      </c>
      <c r="C1398" s="227" t="s">
        <v>16</v>
      </c>
      <c r="D1398" s="172" t="s">
        <v>815</v>
      </c>
      <c r="E1398" s="172" t="s">
        <v>1124</v>
      </c>
      <c r="F1398" s="252" t="s">
        <v>1446</v>
      </c>
      <c r="G1398" s="255">
        <v>4974200</v>
      </c>
      <c r="H1398" s="255">
        <v>0</v>
      </c>
      <c r="I1398" s="255">
        <f>+G1398+H1398</f>
        <v>4974200</v>
      </c>
      <c r="J1398" s="234" t="s">
        <v>20</v>
      </c>
      <c r="K1398" s="253">
        <f>VLOOKUP(D1398,'[1]CONSOLIDADO GESTORES'!$G$6:$K$355,4,FALSE)</f>
        <v>44373</v>
      </c>
      <c r="L1398" s="96" t="s">
        <v>2004</v>
      </c>
      <c r="M1398" s="251" t="s">
        <v>1763</v>
      </c>
      <c r="N1398" s="227" t="s">
        <v>10</v>
      </c>
      <c r="O1398" s="227" t="s">
        <v>2700</v>
      </c>
      <c r="P1398" s="171"/>
      <c r="Q1398" s="171"/>
      <c r="R1398" s="171"/>
      <c r="S1398" s="171"/>
      <c r="T1398" s="171"/>
      <c r="U1398" s="171"/>
      <c r="V1398" s="171"/>
      <c r="W1398" s="171"/>
      <c r="X1398" s="171"/>
    </row>
    <row r="1399" spans="2:24" ht="39.6" x14ac:dyDescent="0.3">
      <c r="B1399" s="96">
        <f t="shared" si="21"/>
        <v>1393</v>
      </c>
      <c r="C1399" s="227" t="s">
        <v>16</v>
      </c>
      <c r="D1399" s="172" t="s">
        <v>816</v>
      </c>
      <c r="E1399" s="172" t="s">
        <v>1125</v>
      </c>
      <c r="F1399" s="252" t="s">
        <v>1447</v>
      </c>
      <c r="G1399" s="255">
        <v>14976200</v>
      </c>
      <c r="H1399" s="255">
        <v>0</v>
      </c>
      <c r="I1399" s="255">
        <f>+G1399+H1399</f>
        <v>14976200</v>
      </c>
      <c r="J1399" s="234" t="s">
        <v>20</v>
      </c>
      <c r="K1399" s="253">
        <f>VLOOKUP(D1399,'[1]CONSOLIDADO GESTORES'!$G$6:$K$355,4,FALSE)</f>
        <v>44432</v>
      </c>
      <c r="L1399" s="96" t="s">
        <v>2004</v>
      </c>
      <c r="M1399" s="251" t="s">
        <v>1764</v>
      </c>
      <c r="N1399" s="227" t="s">
        <v>11</v>
      </c>
      <c r="O1399" s="227" t="s">
        <v>2700</v>
      </c>
      <c r="P1399" s="171"/>
      <c r="Q1399" s="171"/>
      <c r="R1399" s="171"/>
      <c r="S1399" s="171"/>
      <c r="T1399" s="171"/>
      <c r="U1399" s="171"/>
      <c r="V1399" s="171"/>
      <c r="W1399" s="171"/>
      <c r="X1399" s="171"/>
    </row>
    <row r="1400" spans="2:24" ht="39.6" x14ac:dyDescent="0.3">
      <c r="B1400" s="96">
        <f t="shared" si="21"/>
        <v>1394</v>
      </c>
      <c r="C1400" s="227" t="s">
        <v>16</v>
      </c>
      <c r="D1400" s="172" t="s">
        <v>813</v>
      </c>
      <c r="E1400" s="172" t="s">
        <v>1122</v>
      </c>
      <c r="F1400" s="252" t="s">
        <v>1444</v>
      </c>
      <c r="G1400" s="255">
        <v>222141960</v>
      </c>
      <c r="H1400" s="255">
        <v>0</v>
      </c>
      <c r="I1400" s="255">
        <f>+G1400+H1400</f>
        <v>222141960</v>
      </c>
      <c r="J1400" s="234" t="s">
        <v>20</v>
      </c>
      <c r="K1400" s="253">
        <f>VLOOKUP(D1400,'[1]CONSOLIDADO GESTORES'!$G$6:$K$355,4,FALSE)</f>
        <v>44528</v>
      </c>
      <c r="L1400" s="96" t="s">
        <v>2004</v>
      </c>
      <c r="M1400" s="254" t="s">
        <v>1762</v>
      </c>
      <c r="N1400" s="227" t="s">
        <v>11</v>
      </c>
      <c r="O1400" s="227" t="s">
        <v>2700</v>
      </c>
      <c r="P1400" s="171"/>
      <c r="Q1400" s="171"/>
      <c r="R1400" s="171"/>
      <c r="S1400" s="171"/>
      <c r="T1400" s="171"/>
      <c r="U1400" s="171"/>
      <c r="V1400" s="171"/>
      <c r="W1400" s="171"/>
      <c r="X1400" s="171"/>
    </row>
    <row r="1401" spans="2:24" ht="39.6" x14ac:dyDescent="0.3">
      <c r="B1401" s="96">
        <f t="shared" si="21"/>
        <v>1395</v>
      </c>
      <c r="C1401" s="227" t="s">
        <v>16</v>
      </c>
      <c r="D1401" s="172" t="s">
        <v>814</v>
      </c>
      <c r="E1401" s="172" t="s">
        <v>1123</v>
      </c>
      <c r="F1401" s="252" t="s">
        <v>1445</v>
      </c>
      <c r="G1401" s="255">
        <v>110859776</v>
      </c>
      <c r="H1401" s="255">
        <v>0</v>
      </c>
      <c r="I1401" s="255">
        <f>+G1401+H1401</f>
        <v>110859776</v>
      </c>
      <c r="J1401" s="234" t="s">
        <v>20</v>
      </c>
      <c r="K1401" s="253">
        <f>VLOOKUP(D1401,'[1]CONSOLIDADO GESTORES'!$G$6:$K$355,4,FALSE)</f>
        <v>44428</v>
      </c>
      <c r="L1401" s="96" t="s">
        <v>2004</v>
      </c>
      <c r="M1401" s="251" t="s">
        <v>1762</v>
      </c>
      <c r="N1401" s="227" t="s">
        <v>11</v>
      </c>
      <c r="O1401" s="227" t="s">
        <v>2700</v>
      </c>
      <c r="P1401" s="171"/>
      <c r="Q1401" s="171"/>
      <c r="R1401" s="171"/>
      <c r="S1401" s="171"/>
      <c r="T1401" s="171"/>
      <c r="U1401" s="171"/>
      <c r="V1401" s="171"/>
      <c r="W1401" s="171"/>
      <c r="X1401" s="171"/>
    </row>
    <row r="1402" spans="2:24" ht="105.6" x14ac:dyDescent="0.3">
      <c r="B1402" s="96">
        <f t="shared" si="21"/>
        <v>1396</v>
      </c>
      <c r="C1402" s="227" t="s">
        <v>16</v>
      </c>
      <c r="D1402" s="172" t="s">
        <v>817</v>
      </c>
      <c r="E1402" s="172" t="s">
        <v>1126</v>
      </c>
      <c r="F1402" s="252" t="s">
        <v>1448</v>
      </c>
      <c r="G1402" s="255">
        <v>443691500</v>
      </c>
      <c r="H1402" s="255">
        <v>0</v>
      </c>
      <c r="I1402" s="255">
        <f>+G1402+H1402</f>
        <v>443691500</v>
      </c>
      <c r="J1402" s="234" t="s">
        <v>20</v>
      </c>
      <c r="K1402" s="253">
        <f>VLOOKUP(D1402,'[1]CONSOLIDADO GESTORES'!$G$6:$K$355,4,FALSE)</f>
        <v>44561</v>
      </c>
      <c r="L1402" s="96" t="s">
        <v>2004</v>
      </c>
      <c r="M1402" s="251" t="s">
        <v>1765</v>
      </c>
      <c r="N1402" s="227" t="s">
        <v>11</v>
      </c>
      <c r="O1402" s="227" t="s">
        <v>2700</v>
      </c>
      <c r="P1402" s="171"/>
      <c r="Q1402" s="171"/>
      <c r="R1402" s="171"/>
      <c r="S1402" s="171"/>
      <c r="T1402" s="171"/>
      <c r="U1402" s="171"/>
      <c r="V1402" s="171"/>
      <c r="W1402" s="171"/>
      <c r="X1402" s="171"/>
    </row>
    <row r="1403" spans="2:24" ht="39.6" x14ac:dyDescent="0.3">
      <c r="B1403" s="96">
        <f t="shared" si="21"/>
        <v>1397</v>
      </c>
      <c r="C1403" s="227" t="s">
        <v>16</v>
      </c>
      <c r="D1403" s="172" t="s">
        <v>818</v>
      </c>
      <c r="E1403" s="172" t="s">
        <v>1127</v>
      </c>
      <c r="F1403" s="252" t="s">
        <v>1449</v>
      </c>
      <c r="G1403" s="255">
        <v>20884500</v>
      </c>
      <c r="H1403" s="255">
        <v>0</v>
      </c>
      <c r="I1403" s="255">
        <f>+G1403+H1403</f>
        <v>20884500</v>
      </c>
      <c r="J1403" s="234" t="s">
        <v>20</v>
      </c>
      <c r="K1403" s="253">
        <f>VLOOKUP(D1403,'[1]CONSOLIDADO GESTORES'!$G$6:$K$355,4,FALSE)</f>
        <v>44408</v>
      </c>
      <c r="L1403" s="96" t="s">
        <v>2004</v>
      </c>
      <c r="M1403" s="251" t="s">
        <v>1766</v>
      </c>
      <c r="N1403" s="227" t="s">
        <v>10</v>
      </c>
      <c r="O1403" s="227" t="s">
        <v>2700</v>
      </c>
      <c r="P1403" s="171"/>
      <c r="Q1403" s="171"/>
      <c r="R1403" s="171"/>
      <c r="S1403" s="171"/>
      <c r="T1403" s="171"/>
      <c r="U1403" s="171"/>
      <c r="V1403" s="171"/>
      <c r="W1403" s="171"/>
      <c r="X1403" s="171"/>
    </row>
    <row r="1404" spans="2:24" ht="39.6" x14ac:dyDescent="0.3">
      <c r="B1404" s="96">
        <f t="shared" si="21"/>
        <v>1398</v>
      </c>
      <c r="C1404" s="227" t="s">
        <v>16</v>
      </c>
      <c r="D1404" s="172" t="s">
        <v>800</v>
      </c>
      <c r="E1404" s="172" t="s">
        <v>1109</v>
      </c>
      <c r="F1404" s="252" t="s">
        <v>1431</v>
      </c>
      <c r="G1404" s="255">
        <v>657846000</v>
      </c>
      <c r="H1404" s="255">
        <v>0</v>
      </c>
      <c r="I1404" s="255">
        <f>+G1404+H1404</f>
        <v>657846000</v>
      </c>
      <c r="J1404" s="234" t="s">
        <v>20</v>
      </c>
      <c r="K1404" s="253">
        <f>VLOOKUP(D1404,'[1]CONSOLIDADO GESTORES'!$G$6:$K$355,4,FALSE)</f>
        <v>44346</v>
      </c>
      <c r="L1404" s="96" t="s">
        <v>2004</v>
      </c>
      <c r="M1404" s="251" t="s">
        <v>1749</v>
      </c>
      <c r="N1404" s="227" t="s">
        <v>11</v>
      </c>
      <c r="O1404" s="227" t="s">
        <v>2700</v>
      </c>
      <c r="P1404" s="171"/>
      <c r="Q1404" s="171"/>
      <c r="R1404" s="171"/>
      <c r="S1404" s="171"/>
      <c r="T1404" s="171"/>
      <c r="U1404" s="171"/>
      <c r="V1404" s="171"/>
      <c r="W1404" s="171"/>
      <c r="X1404" s="171"/>
    </row>
    <row r="1405" spans="2:24" ht="66" x14ac:dyDescent="0.3">
      <c r="B1405" s="96">
        <f t="shared" si="21"/>
        <v>1399</v>
      </c>
      <c r="C1405" s="227" t="s">
        <v>16</v>
      </c>
      <c r="D1405" s="172" t="s">
        <v>820</v>
      </c>
      <c r="E1405" s="172" t="s">
        <v>1129</v>
      </c>
      <c r="F1405" s="252" t="s">
        <v>1451</v>
      </c>
      <c r="G1405" s="255">
        <v>398484400</v>
      </c>
      <c r="H1405" s="255">
        <v>0</v>
      </c>
      <c r="I1405" s="255">
        <f>+G1405+H1405</f>
        <v>398484400</v>
      </c>
      <c r="J1405" s="234" t="s">
        <v>20</v>
      </c>
      <c r="K1405" s="253">
        <f>VLOOKUP(D1405,'[1]CONSOLIDADO GESTORES'!$G$6:$K$355,4,FALSE)</f>
        <v>44561</v>
      </c>
      <c r="L1405" s="96" t="s">
        <v>2004</v>
      </c>
      <c r="M1405" s="251" t="s">
        <v>1768</v>
      </c>
      <c r="N1405" s="227" t="s">
        <v>11</v>
      </c>
      <c r="O1405" s="227" t="s">
        <v>2700</v>
      </c>
      <c r="P1405" s="171"/>
      <c r="Q1405" s="171"/>
      <c r="R1405" s="171"/>
      <c r="S1405" s="171"/>
      <c r="T1405" s="171"/>
      <c r="U1405" s="171"/>
      <c r="V1405" s="171"/>
      <c r="W1405" s="171"/>
      <c r="X1405" s="171"/>
    </row>
    <row r="1406" spans="2:24" ht="39.6" x14ac:dyDescent="0.3">
      <c r="B1406" s="96">
        <f t="shared" si="21"/>
        <v>1400</v>
      </c>
      <c r="C1406" s="227" t="s">
        <v>16</v>
      </c>
      <c r="D1406" s="172" t="s">
        <v>823</v>
      </c>
      <c r="E1406" s="172" t="s">
        <v>1132</v>
      </c>
      <c r="F1406" s="252" t="s">
        <v>1454</v>
      </c>
      <c r="G1406" s="255">
        <v>12145161</v>
      </c>
      <c r="H1406" s="255">
        <v>0</v>
      </c>
      <c r="I1406" s="255">
        <f>+G1406+H1406</f>
        <v>12145161</v>
      </c>
      <c r="J1406" s="234" t="s">
        <v>20</v>
      </c>
      <c r="K1406" s="253">
        <f>VLOOKUP(D1406,'[1]CONSOLIDADO GESTORES'!$G$6:$K$355,4,FALSE)</f>
        <v>44513</v>
      </c>
      <c r="L1406" s="96" t="s">
        <v>2004</v>
      </c>
      <c r="M1406" s="251" t="s">
        <v>1770</v>
      </c>
      <c r="N1406" s="227" t="s">
        <v>11</v>
      </c>
      <c r="O1406" s="227" t="s">
        <v>2700</v>
      </c>
      <c r="P1406" s="171"/>
      <c r="Q1406" s="171"/>
      <c r="R1406" s="171"/>
      <c r="S1406" s="171"/>
      <c r="T1406" s="171"/>
      <c r="U1406" s="171"/>
      <c r="V1406" s="171"/>
      <c r="W1406" s="171"/>
      <c r="X1406" s="171"/>
    </row>
    <row r="1407" spans="2:24" ht="39.6" x14ac:dyDescent="0.3">
      <c r="B1407" s="96">
        <f t="shared" si="21"/>
        <v>1401</v>
      </c>
      <c r="C1407" s="227" t="s">
        <v>16</v>
      </c>
      <c r="D1407" s="172" t="s">
        <v>821</v>
      </c>
      <c r="E1407" s="172" t="s">
        <v>1130</v>
      </c>
      <c r="F1407" s="252" t="s">
        <v>1452</v>
      </c>
      <c r="G1407" s="255">
        <v>35533500</v>
      </c>
      <c r="H1407" s="255">
        <v>0</v>
      </c>
      <c r="I1407" s="255">
        <f>+G1407+H1407</f>
        <v>35533500</v>
      </c>
      <c r="J1407" s="234" t="s">
        <v>20</v>
      </c>
      <c r="K1407" s="253">
        <f>VLOOKUP(D1407,'[1]CONSOLIDADO GESTORES'!$G$6:$K$355,4,FALSE)</f>
        <v>44561</v>
      </c>
      <c r="L1407" s="96" t="s">
        <v>2004</v>
      </c>
      <c r="M1407" s="251" t="s">
        <v>1769</v>
      </c>
      <c r="N1407" s="227" t="s">
        <v>11</v>
      </c>
      <c r="O1407" s="227" t="s">
        <v>2700</v>
      </c>
      <c r="P1407" s="171"/>
      <c r="Q1407" s="171"/>
      <c r="R1407" s="171"/>
      <c r="S1407" s="171"/>
      <c r="T1407" s="171"/>
      <c r="U1407" s="171"/>
      <c r="V1407" s="171"/>
      <c r="W1407" s="171"/>
      <c r="X1407" s="171"/>
    </row>
    <row r="1408" spans="2:24" ht="39.6" x14ac:dyDescent="0.3">
      <c r="B1408" s="96">
        <f t="shared" si="21"/>
        <v>1402</v>
      </c>
      <c r="C1408" s="227" t="s">
        <v>16</v>
      </c>
      <c r="D1408" s="173" t="s">
        <v>819</v>
      </c>
      <c r="E1408" s="172" t="s">
        <v>1128</v>
      </c>
      <c r="F1408" s="252" t="s">
        <v>1450</v>
      </c>
      <c r="G1408" s="255">
        <v>17622229</v>
      </c>
      <c r="H1408" s="255">
        <v>0</v>
      </c>
      <c r="I1408" s="255">
        <f>+G1408+H1408</f>
        <v>17622229</v>
      </c>
      <c r="J1408" s="234" t="s">
        <v>20</v>
      </c>
      <c r="K1408" s="253">
        <f>VLOOKUP(D1408,'[1]CONSOLIDADO GESTORES'!$G$6:$K$355,4,FALSE)</f>
        <v>44523</v>
      </c>
      <c r="L1408" s="96" t="s">
        <v>2004</v>
      </c>
      <c r="M1408" s="251" t="s">
        <v>1767</v>
      </c>
      <c r="N1408" s="227" t="s">
        <v>11</v>
      </c>
      <c r="O1408" s="227" t="s">
        <v>2700</v>
      </c>
      <c r="P1408" s="171"/>
      <c r="Q1408" s="171"/>
      <c r="R1408" s="171"/>
      <c r="S1408" s="171"/>
      <c r="T1408" s="171"/>
      <c r="U1408" s="171"/>
      <c r="V1408" s="171"/>
      <c r="W1408" s="171"/>
      <c r="X1408" s="171"/>
    </row>
    <row r="1409" spans="2:24" ht="39.6" x14ac:dyDescent="0.3">
      <c r="B1409" s="96">
        <f t="shared" si="21"/>
        <v>1403</v>
      </c>
      <c r="C1409" s="227" t="s">
        <v>16</v>
      </c>
      <c r="D1409" s="172" t="s">
        <v>799</v>
      </c>
      <c r="E1409" s="172" t="s">
        <v>1134</v>
      </c>
      <c r="F1409" s="252" t="s">
        <v>1456</v>
      </c>
      <c r="G1409" s="255">
        <v>449996053</v>
      </c>
      <c r="H1409" s="255">
        <v>0</v>
      </c>
      <c r="I1409" s="255">
        <f>+G1409+H1409</f>
        <v>449996053</v>
      </c>
      <c r="J1409" s="234" t="s">
        <v>20</v>
      </c>
      <c r="K1409" s="253">
        <f>VLOOKUP(D1409,'[1]CONSOLIDADO GESTORES'!$G$6:$K$355,4,FALSE)</f>
        <v>44315</v>
      </c>
      <c r="L1409" s="96" t="s">
        <v>2004</v>
      </c>
      <c r="M1409" s="251" t="s">
        <v>1771</v>
      </c>
      <c r="N1409" s="227" t="s">
        <v>10</v>
      </c>
      <c r="O1409" s="227" t="s">
        <v>2700</v>
      </c>
      <c r="P1409" s="171"/>
      <c r="Q1409" s="171"/>
      <c r="R1409" s="171"/>
      <c r="S1409" s="171"/>
      <c r="T1409" s="171"/>
      <c r="U1409" s="171"/>
      <c r="V1409" s="171"/>
      <c r="W1409" s="171"/>
      <c r="X1409" s="171"/>
    </row>
    <row r="1410" spans="2:24" ht="66" x14ac:dyDescent="0.3">
      <c r="B1410" s="96">
        <f t="shared" si="21"/>
        <v>1404</v>
      </c>
      <c r="C1410" s="227" t="s">
        <v>16</v>
      </c>
      <c r="D1410" s="172" t="s">
        <v>799</v>
      </c>
      <c r="E1410" s="172" t="s">
        <v>1108</v>
      </c>
      <c r="F1410" s="252" t="s">
        <v>1430</v>
      </c>
      <c r="G1410" s="255">
        <v>26949930</v>
      </c>
      <c r="H1410" s="255">
        <v>0</v>
      </c>
      <c r="I1410" s="255">
        <f>+G1410+H1410</f>
        <v>26949930</v>
      </c>
      <c r="J1410" s="234" t="s">
        <v>20</v>
      </c>
      <c r="K1410" s="253">
        <f>VLOOKUP(D1410,'[1]CONSOLIDADO GESTORES'!$G$6:$K$355,4,FALSE)</f>
        <v>44315</v>
      </c>
      <c r="L1410" s="96" t="s">
        <v>2004</v>
      </c>
      <c r="M1410" s="251" t="s">
        <v>1748</v>
      </c>
      <c r="N1410" s="227" t="s">
        <v>11</v>
      </c>
      <c r="O1410" s="227" t="s">
        <v>2700</v>
      </c>
      <c r="P1410" s="171"/>
      <c r="Q1410" s="171"/>
      <c r="R1410" s="171"/>
      <c r="S1410" s="171"/>
      <c r="T1410" s="171"/>
      <c r="U1410" s="171"/>
      <c r="V1410" s="171"/>
      <c r="W1410" s="171"/>
      <c r="X1410" s="171"/>
    </row>
    <row r="1411" spans="2:24" ht="39.6" x14ac:dyDescent="0.3">
      <c r="B1411" s="96">
        <f t="shared" si="21"/>
        <v>1405</v>
      </c>
      <c r="C1411" s="227" t="s">
        <v>16</v>
      </c>
      <c r="D1411" s="172" t="s">
        <v>868</v>
      </c>
      <c r="E1411" s="172" t="s">
        <v>1180</v>
      </c>
      <c r="F1411" s="252" t="s">
        <v>1502</v>
      </c>
      <c r="G1411" s="255">
        <v>3087215196</v>
      </c>
      <c r="H1411" s="255">
        <v>0</v>
      </c>
      <c r="I1411" s="255">
        <f>+G1411+H1411</f>
        <v>3087215196</v>
      </c>
      <c r="J1411" s="234" t="s">
        <v>20</v>
      </c>
      <c r="K1411" s="253">
        <f>VLOOKUP(D1411,'[1]CONSOLIDADO GESTORES'!$G$6:$K$355,4,FALSE)</f>
        <v>44561</v>
      </c>
      <c r="L1411" s="96" t="s">
        <v>2004</v>
      </c>
      <c r="M1411" s="251" t="s">
        <v>1815</v>
      </c>
      <c r="N1411" s="227" t="s">
        <v>3180</v>
      </c>
      <c r="O1411" s="227" t="s">
        <v>2700</v>
      </c>
      <c r="P1411" s="171"/>
      <c r="Q1411" s="171"/>
      <c r="R1411" s="171"/>
      <c r="S1411" s="171"/>
      <c r="T1411" s="171"/>
      <c r="U1411" s="171"/>
      <c r="V1411" s="171"/>
      <c r="W1411" s="171"/>
      <c r="X1411" s="171"/>
    </row>
    <row r="1412" spans="2:24" ht="39.6" x14ac:dyDescent="0.3">
      <c r="B1412" s="96">
        <f t="shared" si="21"/>
        <v>1406</v>
      </c>
      <c r="C1412" s="227" t="s">
        <v>16</v>
      </c>
      <c r="D1412" s="172" t="s">
        <v>825</v>
      </c>
      <c r="E1412" s="172" t="s">
        <v>1135</v>
      </c>
      <c r="F1412" s="252" t="s">
        <v>1457</v>
      </c>
      <c r="G1412" s="255">
        <v>335038931</v>
      </c>
      <c r="H1412" s="255">
        <v>0</v>
      </c>
      <c r="I1412" s="255">
        <f>+G1412+H1412</f>
        <v>335038931</v>
      </c>
      <c r="J1412" s="234" t="s">
        <v>20</v>
      </c>
      <c r="K1412" s="253">
        <f>VLOOKUP(D1412,'[1]CONSOLIDADO GESTORES'!$G$6:$K$355,4,FALSE)</f>
        <v>44471</v>
      </c>
      <c r="L1412" s="96" t="s">
        <v>2004</v>
      </c>
      <c r="M1412" s="251" t="s">
        <v>1772</v>
      </c>
      <c r="N1412" s="227" t="s">
        <v>10</v>
      </c>
      <c r="O1412" s="227" t="s">
        <v>2700</v>
      </c>
      <c r="P1412" s="171"/>
      <c r="Q1412" s="171"/>
      <c r="R1412" s="171"/>
      <c r="S1412" s="171"/>
      <c r="T1412" s="171"/>
      <c r="U1412" s="171"/>
      <c r="V1412" s="171"/>
      <c r="W1412" s="171"/>
      <c r="X1412" s="171"/>
    </row>
    <row r="1413" spans="2:24" ht="39.6" x14ac:dyDescent="0.3">
      <c r="B1413" s="96">
        <f t="shared" si="21"/>
        <v>1407</v>
      </c>
      <c r="C1413" s="227" t="s">
        <v>16</v>
      </c>
      <c r="D1413" s="172" t="s">
        <v>824</v>
      </c>
      <c r="E1413" s="172" t="s">
        <v>1133</v>
      </c>
      <c r="F1413" s="252" t="s">
        <v>1455</v>
      </c>
      <c r="G1413" s="255">
        <v>260328973</v>
      </c>
      <c r="H1413" s="255">
        <v>0</v>
      </c>
      <c r="I1413" s="255">
        <f>+G1413+H1413</f>
        <v>260328973</v>
      </c>
      <c r="J1413" s="234" t="s">
        <v>20</v>
      </c>
      <c r="K1413" s="253">
        <f>VLOOKUP(D1413,'[1]CONSOLIDADO GESTORES'!$G$6:$K$355,4,FALSE)</f>
        <v>44561</v>
      </c>
      <c r="L1413" s="96" t="s">
        <v>2004</v>
      </c>
      <c r="M1413" s="251" t="s">
        <v>1765</v>
      </c>
      <c r="N1413" s="227" t="s">
        <v>10</v>
      </c>
      <c r="O1413" s="227" t="s">
        <v>2700</v>
      </c>
      <c r="P1413" s="171"/>
      <c r="Q1413" s="171"/>
      <c r="R1413" s="171"/>
      <c r="S1413" s="171"/>
      <c r="T1413" s="171"/>
      <c r="U1413" s="171"/>
      <c r="V1413" s="171"/>
      <c r="W1413" s="171"/>
      <c r="X1413" s="171"/>
    </row>
    <row r="1414" spans="2:24" ht="39.6" x14ac:dyDescent="0.3">
      <c r="B1414" s="96">
        <f t="shared" si="21"/>
        <v>1408</v>
      </c>
      <c r="C1414" s="227" t="s">
        <v>16</v>
      </c>
      <c r="D1414" s="172" t="s">
        <v>828</v>
      </c>
      <c r="E1414" s="172" t="s">
        <v>1138</v>
      </c>
      <c r="F1414" s="252" t="s">
        <v>1460</v>
      </c>
      <c r="G1414" s="255">
        <v>593975000</v>
      </c>
      <c r="H1414" s="255">
        <v>0</v>
      </c>
      <c r="I1414" s="255">
        <f>+G1414+H1414</f>
        <v>593975000</v>
      </c>
      <c r="J1414" s="234" t="s">
        <v>20</v>
      </c>
      <c r="K1414" s="253">
        <f>VLOOKUP(D1414,'[1]CONSOLIDADO GESTORES'!$G$6:$K$355,4,FALSE)</f>
        <v>44561</v>
      </c>
      <c r="L1414" s="96" t="s">
        <v>2004</v>
      </c>
      <c r="M1414" s="251" t="s">
        <v>1775</v>
      </c>
      <c r="N1414" s="227" t="s">
        <v>10</v>
      </c>
      <c r="O1414" s="227" t="s">
        <v>2700</v>
      </c>
      <c r="P1414" s="171"/>
      <c r="Q1414" s="171"/>
      <c r="R1414" s="171"/>
      <c r="S1414" s="171"/>
      <c r="T1414" s="171"/>
      <c r="U1414" s="171"/>
      <c r="V1414" s="171"/>
      <c r="W1414" s="171"/>
      <c r="X1414" s="171"/>
    </row>
    <row r="1415" spans="2:24" ht="39.6" x14ac:dyDescent="0.3">
      <c r="B1415" s="96">
        <f t="shared" si="21"/>
        <v>1409</v>
      </c>
      <c r="C1415" s="227" t="s">
        <v>16</v>
      </c>
      <c r="D1415" s="172" t="s">
        <v>822</v>
      </c>
      <c r="E1415" s="172" t="s">
        <v>1131</v>
      </c>
      <c r="F1415" s="252" t="s">
        <v>1453</v>
      </c>
      <c r="G1415" s="255">
        <v>269660712</v>
      </c>
      <c r="H1415" s="255">
        <v>0</v>
      </c>
      <c r="I1415" s="255">
        <f>+G1415+H1415</f>
        <v>269660712</v>
      </c>
      <c r="J1415" s="234" t="s">
        <v>20</v>
      </c>
      <c r="K1415" s="253">
        <f>VLOOKUP(D1415,'[1]CONSOLIDADO GESTORES'!$G$6:$K$355,4,FALSE)</f>
        <v>44455</v>
      </c>
      <c r="L1415" s="96" t="s">
        <v>2004</v>
      </c>
      <c r="M1415" s="251" t="s">
        <v>1750</v>
      </c>
      <c r="N1415" s="227" t="s">
        <v>10</v>
      </c>
      <c r="O1415" s="227" t="s">
        <v>2700</v>
      </c>
      <c r="P1415" s="171"/>
      <c r="Q1415" s="171"/>
      <c r="R1415" s="171"/>
      <c r="S1415" s="171"/>
      <c r="T1415" s="171"/>
      <c r="U1415" s="171"/>
      <c r="V1415" s="171"/>
      <c r="W1415" s="171"/>
      <c r="X1415" s="171"/>
    </row>
    <row r="1416" spans="2:24" ht="39.6" x14ac:dyDescent="0.3">
      <c r="B1416" s="96">
        <f t="shared" si="21"/>
        <v>1410</v>
      </c>
      <c r="C1416" s="227" t="s">
        <v>16</v>
      </c>
      <c r="D1416" s="172" t="s">
        <v>832</v>
      </c>
      <c r="E1416" s="172" t="s">
        <v>1144</v>
      </c>
      <c r="F1416" s="252" t="s">
        <v>1466</v>
      </c>
      <c r="G1416" s="255">
        <v>451185953</v>
      </c>
      <c r="H1416" s="255">
        <v>0</v>
      </c>
      <c r="I1416" s="255">
        <f>+G1416+H1416</f>
        <v>451185953</v>
      </c>
      <c r="J1416" s="234" t="s">
        <v>20</v>
      </c>
      <c r="K1416" s="253">
        <f>VLOOKUP(D1416,'[1]CONSOLIDADO GESTORES'!$G$6:$K$355,4,FALSE)</f>
        <v>44423</v>
      </c>
      <c r="L1416" s="96" t="s">
        <v>2004</v>
      </c>
      <c r="M1416" s="251" t="s">
        <v>1781</v>
      </c>
      <c r="N1416" s="227" t="s">
        <v>11</v>
      </c>
      <c r="O1416" s="227" t="s">
        <v>2700</v>
      </c>
      <c r="P1416" s="171"/>
      <c r="Q1416" s="171"/>
      <c r="R1416" s="171"/>
      <c r="S1416" s="171"/>
      <c r="T1416" s="171"/>
      <c r="U1416" s="171"/>
      <c r="V1416" s="171"/>
      <c r="W1416" s="171"/>
      <c r="X1416" s="171"/>
    </row>
    <row r="1417" spans="2:24" ht="39.6" x14ac:dyDescent="0.3">
      <c r="B1417" s="96">
        <f t="shared" ref="B1417:B1480" si="22">+B1416+1</f>
        <v>1411</v>
      </c>
      <c r="C1417" s="227" t="s">
        <v>16</v>
      </c>
      <c r="D1417" s="172" t="s">
        <v>6224</v>
      </c>
      <c r="E1417" s="172" t="s">
        <v>1140</v>
      </c>
      <c r="F1417" s="252" t="s">
        <v>1462</v>
      </c>
      <c r="G1417" s="255">
        <v>15198680</v>
      </c>
      <c r="H1417" s="255">
        <v>0</v>
      </c>
      <c r="I1417" s="255">
        <f>+G1417+H1417</f>
        <v>15198680</v>
      </c>
      <c r="J1417" s="234" t="s">
        <v>20</v>
      </c>
      <c r="K1417" s="253" t="e">
        <f>VLOOKUP(D1417,'[1]CONSOLIDADO GESTORES'!$G$6:$K$355,4,FALSE)</f>
        <v>#N/A</v>
      </c>
      <c r="L1417" s="96" t="s">
        <v>2004</v>
      </c>
      <c r="M1417" s="251" t="s">
        <v>1777</v>
      </c>
      <c r="N1417" s="227" t="s">
        <v>10</v>
      </c>
      <c r="O1417" s="227" t="s">
        <v>2700</v>
      </c>
      <c r="P1417" s="171"/>
      <c r="Q1417" s="171"/>
      <c r="R1417" s="171"/>
      <c r="S1417" s="171"/>
      <c r="T1417" s="171"/>
      <c r="U1417" s="171"/>
      <c r="V1417" s="171"/>
      <c r="W1417" s="171"/>
      <c r="X1417" s="171"/>
    </row>
    <row r="1418" spans="2:24" ht="39.6" x14ac:dyDescent="0.3">
      <c r="B1418" s="96">
        <f t="shared" si="22"/>
        <v>1412</v>
      </c>
      <c r="C1418" s="227" t="s">
        <v>16</v>
      </c>
      <c r="D1418" s="172" t="s">
        <v>6225</v>
      </c>
      <c r="E1418" s="172" t="s">
        <v>1143</v>
      </c>
      <c r="F1418" s="252" t="s">
        <v>1465</v>
      </c>
      <c r="G1418" s="255">
        <v>118688600</v>
      </c>
      <c r="H1418" s="255">
        <v>0</v>
      </c>
      <c r="I1418" s="255">
        <f>+G1418+H1418</f>
        <v>118688600</v>
      </c>
      <c r="J1418" s="234" t="s">
        <v>20</v>
      </c>
      <c r="K1418" s="253" t="e">
        <f>VLOOKUP(D1418,'[1]CONSOLIDADO GESTORES'!$G$6:$K$355,4,FALSE)</f>
        <v>#N/A</v>
      </c>
      <c r="L1418" s="96" t="s">
        <v>2004</v>
      </c>
      <c r="M1418" s="251" t="s">
        <v>1780</v>
      </c>
      <c r="N1418" s="227" t="s">
        <v>11</v>
      </c>
      <c r="O1418" s="227" t="s">
        <v>2700</v>
      </c>
      <c r="P1418" s="171"/>
      <c r="Q1418" s="171"/>
      <c r="R1418" s="171"/>
      <c r="S1418" s="171"/>
      <c r="T1418" s="171"/>
      <c r="U1418" s="171"/>
      <c r="V1418" s="171"/>
      <c r="W1418" s="171"/>
      <c r="X1418" s="171"/>
    </row>
    <row r="1419" spans="2:24" ht="39.6" x14ac:dyDescent="0.3">
      <c r="B1419" s="96">
        <f t="shared" si="22"/>
        <v>1413</v>
      </c>
      <c r="C1419" s="227" t="s">
        <v>16</v>
      </c>
      <c r="D1419" s="172" t="s">
        <v>826</v>
      </c>
      <c r="E1419" s="172" t="s">
        <v>1136</v>
      </c>
      <c r="F1419" s="252" t="s">
        <v>1458</v>
      </c>
      <c r="G1419" s="255">
        <v>446268616</v>
      </c>
      <c r="H1419" s="255">
        <v>0</v>
      </c>
      <c r="I1419" s="255">
        <f>+G1419+H1419</f>
        <v>446268616</v>
      </c>
      <c r="J1419" s="234" t="s">
        <v>20</v>
      </c>
      <c r="K1419" s="253">
        <f>VLOOKUP(D1419,'[1]CONSOLIDADO GESTORES'!$G$6:$K$355,4,FALSE)</f>
        <v>44545</v>
      </c>
      <c r="L1419" s="96" t="s">
        <v>2004</v>
      </c>
      <c r="M1419" s="251" t="s">
        <v>1773</v>
      </c>
      <c r="N1419" s="227" t="s">
        <v>11</v>
      </c>
      <c r="O1419" s="227" t="s">
        <v>2700</v>
      </c>
      <c r="P1419" s="171"/>
      <c r="Q1419" s="171"/>
      <c r="R1419" s="171"/>
      <c r="S1419" s="171"/>
      <c r="T1419" s="171"/>
      <c r="U1419" s="171"/>
      <c r="V1419" s="171"/>
      <c r="W1419" s="171"/>
      <c r="X1419" s="171"/>
    </row>
    <row r="1420" spans="2:24" ht="39.6" x14ac:dyDescent="0.3">
      <c r="B1420" s="96">
        <f t="shared" si="22"/>
        <v>1414</v>
      </c>
      <c r="C1420" s="227" t="s">
        <v>16</v>
      </c>
      <c r="D1420" s="172" t="s">
        <v>830</v>
      </c>
      <c r="E1420" s="172" t="s">
        <v>1141</v>
      </c>
      <c r="F1420" s="252" t="s">
        <v>1463</v>
      </c>
      <c r="G1420" s="255">
        <v>58309998</v>
      </c>
      <c r="H1420" s="255">
        <v>0</v>
      </c>
      <c r="I1420" s="255">
        <f>+G1420+H1420</f>
        <v>58309998</v>
      </c>
      <c r="J1420" s="234" t="s">
        <v>20</v>
      </c>
      <c r="K1420" s="253">
        <f>VLOOKUP(D1420,'[1]CONSOLIDADO GESTORES'!$G$6:$K$355,4,FALSE)</f>
        <v>44428</v>
      </c>
      <c r="L1420" s="96" t="s">
        <v>2004</v>
      </c>
      <c r="M1420" s="251" t="s">
        <v>1778</v>
      </c>
      <c r="N1420" s="227" t="s">
        <v>11</v>
      </c>
      <c r="O1420" s="227" t="s">
        <v>2700</v>
      </c>
      <c r="P1420" s="171"/>
      <c r="Q1420" s="171"/>
      <c r="R1420" s="171"/>
      <c r="S1420" s="171"/>
      <c r="T1420" s="171"/>
      <c r="U1420" s="171"/>
      <c r="V1420" s="171"/>
      <c r="W1420" s="171"/>
      <c r="X1420" s="171"/>
    </row>
    <row r="1421" spans="2:24" ht="105.6" x14ac:dyDescent="0.3">
      <c r="B1421" s="96">
        <f t="shared" si="22"/>
        <v>1415</v>
      </c>
      <c r="C1421" s="227" t="s">
        <v>16</v>
      </c>
      <c r="D1421" s="172" t="s">
        <v>829</v>
      </c>
      <c r="E1421" s="172" t="s">
        <v>1139</v>
      </c>
      <c r="F1421" s="252" t="s">
        <v>1461</v>
      </c>
      <c r="G1421" s="255">
        <v>39270000</v>
      </c>
      <c r="H1421" s="255">
        <v>0</v>
      </c>
      <c r="I1421" s="255">
        <f>+G1421+H1421</f>
        <v>39270000</v>
      </c>
      <c r="J1421" s="234" t="s">
        <v>20</v>
      </c>
      <c r="K1421" s="253">
        <f>VLOOKUP(D1421,'[1]CONSOLIDADO GESTORES'!$G$6:$K$355,4,FALSE)</f>
        <v>44561</v>
      </c>
      <c r="L1421" s="96" t="s">
        <v>2004</v>
      </c>
      <c r="M1421" s="251" t="s">
        <v>1776</v>
      </c>
      <c r="N1421" s="227" t="s">
        <v>11</v>
      </c>
      <c r="O1421" s="227" t="s">
        <v>2700</v>
      </c>
      <c r="P1421" s="171"/>
      <c r="Q1421" s="171"/>
      <c r="R1421" s="171"/>
      <c r="S1421" s="171"/>
      <c r="T1421" s="171"/>
      <c r="U1421" s="171"/>
      <c r="V1421" s="171"/>
      <c r="W1421" s="171"/>
      <c r="X1421" s="171"/>
    </row>
    <row r="1422" spans="2:24" ht="79.2" x14ac:dyDescent="0.3">
      <c r="B1422" s="96">
        <f t="shared" si="22"/>
        <v>1416</v>
      </c>
      <c r="C1422" s="227" t="s">
        <v>16</v>
      </c>
      <c r="D1422" s="172" t="s">
        <v>831</v>
      </c>
      <c r="E1422" s="172" t="s">
        <v>1142</v>
      </c>
      <c r="F1422" s="252" t="s">
        <v>1464</v>
      </c>
      <c r="G1422" s="255">
        <v>19436751</v>
      </c>
      <c r="H1422" s="255">
        <v>0</v>
      </c>
      <c r="I1422" s="255">
        <f>+G1422+H1422</f>
        <v>19436751</v>
      </c>
      <c r="J1422" s="234" t="s">
        <v>20</v>
      </c>
      <c r="K1422" s="253">
        <f>VLOOKUP(D1422,'[1]CONSOLIDADO GESTORES'!$G$6:$K$355,4,FALSE)</f>
        <v>44375</v>
      </c>
      <c r="L1422" s="96" t="s">
        <v>2004</v>
      </c>
      <c r="M1422" s="251" t="s">
        <v>1779</v>
      </c>
      <c r="N1422" s="227" t="s">
        <v>3180</v>
      </c>
      <c r="O1422" s="227" t="s">
        <v>2700</v>
      </c>
      <c r="P1422" s="171"/>
      <c r="Q1422" s="171"/>
      <c r="R1422" s="171"/>
      <c r="S1422" s="171"/>
      <c r="T1422" s="171"/>
      <c r="U1422" s="171"/>
      <c r="V1422" s="171"/>
      <c r="W1422" s="171"/>
      <c r="X1422" s="171"/>
    </row>
    <row r="1423" spans="2:24" ht="39.6" x14ac:dyDescent="0.3">
      <c r="B1423" s="96">
        <f t="shared" si="22"/>
        <v>1417</v>
      </c>
      <c r="C1423" s="227" t="s">
        <v>16</v>
      </c>
      <c r="D1423" s="172" t="s">
        <v>838</v>
      </c>
      <c r="E1423" s="172" t="s">
        <v>1150</v>
      </c>
      <c r="F1423" s="252" t="s">
        <v>1472</v>
      </c>
      <c r="G1423" s="255">
        <v>47131735</v>
      </c>
      <c r="H1423" s="255">
        <v>0</v>
      </c>
      <c r="I1423" s="255">
        <f>+G1423+H1423</f>
        <v>47131735</v>
      </c>
      <c r="J1423" s="234" t="s">
        <v>20</v>
      </c>
      <c r="K1423" s="253" t="str">
        <f>VLOOKUP(D1423,'[1]CONSOLIDADO GESTORES'!$G$6:$K$355,4,FALSE)</f>
        <v>120 DÍAS</v>
      </c>
      <c r="L1423" s="96" t="s">
        <v>2004</v>
      </c>
      <c r="M1423" s="251" t="s">
        <v>1787</v>
      </c>
      <c r="N1423" s="227" t="s">
        <v>10</v>
      </c>
      <c r="O1423" s="227" t="s">
        <v>2700</v>
      </c>
      <c r="P1423" s="171"/>
      <c r="Q1423" s="171"/>
      <c r="R1423" s="171"/>
      <c r="S1423" s="171"/>
      <c r="T1423" s="171"/>
      <c r="U1423" s="171"/>
      <c r="V1423" s="171"/>
      <c r="W1423" s="171"/>
      <c r="X1423" s="171"/>
    </row>
    <row r="1424" spans="2:24" ht="39.6" x14ac:dyDescent="0.3">
      <c r="B1424" s="96">
        <f t="shared" si="22"/>
        <v>1418</v>
      </c>
      <c r="C1424" s="227" t="s">
        <v>16</v>
      </c>
      <c r="D1424" s="172" t="s">
        <v>839</v>
      </c>
      <c r="E1424" s="172" t="s">
        <v>1151</v>
      </c>
      <c r="F1424" s="252" t="s">
        <v>1473</v>
      </c>
      <c r="G1424" s="255">
        <v>804556830</v>
      </c>
      <c r="H1424" s="255">
        <v>0</v>
      </c>
      <c r="I1424" s="255">
        <f>+G1424+H1424</f>
        <v>804556830</v>
      </c>
      <c r="J1424" s="234" t="s">
        <v>20</v>
      </c>
      <c r="K1424" s="253">
        <f>VLOOKUP(D1424,'[1]CONSOLIDADO GESTORES'!$G$6:$K$355,4,FALSE)</f>
        <v>44537</v>
      </c>
      <c r="L1424" s="96" t="s">
        <v>2004</v>
      </c>
      <c r="M1424" s="251" t="s">
        <v>1788</v>
      </c>
      <c r="N1424" s="227" t="s">
        <v>10</v>
      </c>
      <c r="O1424" s="227" t="s">
        <v>2700</v>
      </c>
      <c r="P1424" s="171"/>
      <c r="Q1424" s="171"/>
      <c r="R1424" s="171"/>
      <c r="S1424" s="171"/>
      <c r="T1424" s="171"/>
      <c r="U1424" s="171"/>
      <c r="V1424" s="171"/>
      <c r="W1424" s="171"/>
      <c r="X1424" s="171"/>
    </row>
    <row r="1425" spans="2:24" ht="66" x14ac:dyDescent="0.3">
      <c r="B1425" s="96">
        <f t="shared" si="22"/>
        <v>1419</v>
      </c>
      <c r="C1425" s="227" t="s">
        <v>16</v>
      </c>
      <c r="D1425" s="172" t="s">
        <v>939</v>
      </c>
      <c r="E1425" s="172" t="s">
        <v>1253</v>
      </c>
      <c r="F1425" s="252" t="s">
        <v>3183</v>
      </c>
      <c r="G1425" s="255">
        <v>5786284667</v>
      </c>
      <c r="H1425" s="255">
        <v>0</v>
      </c>
      <c r="I1425" s="255">
        <f>+G1425+H1425</f>
        <v>5786284667</v>
      </c>
      <c r="J1425" s="234" t="s">
        <v>20</v>
      </c>
      <c r="K1425" s="253">
        <v>44561</v>
      </c>
      <c r="L1425" s="96" t="s">
        <v>2004</v>
      </c>
      <c r="M1425" s="251" t="s">
        <v>1877</v>
      </c>
      <c r="N1425" s="227" t="s">
        <v>10</v>
      </c>
      <c r="O1425" s="227" t="s">
        <v>2700</v>
      </c>
      <c r="P1425" s="171"/>
      <c r="Q1425" s="171"/>
      <c r="R1425" s="171"/>
      <c r="S1425" s="171"/>
      <c r="T1425" s="171"/>
      <c r="U1425" s="171"/>
      <c r="V1425" s="171"/>
      <c r="W1425" s="171"/>
      <c r="X1425" s="171"/>
    </row>
    <row r="1426" spans="2:24" ht="39.6" x14ac:dyDescent="0.3">
      <c r="B1426" s="96">
        <f t="shared" si="22"/>
        <v>1420</v>
      </c>
      <c r="C1426" s="227" t="s">
        <v>16</v>
      </c>
      <c r="D1426" s="172" t="s">
        <v>827</v>
      </c>
      <c r="E1426" s="172" t="s">
        <v>1137</v>
      </c>
      <c r="F1426" s="252" t="s">
        <v>1459</v>
      </c>
      <c r="G1426" s="255">
        <v>148702400</v>
      </c>
      <c r="H1426" s="255">
        <v>0</v>
      </c>
      <c r="I1426" s="255">
        <f>+G1426+H1426</f>
        <v>148702400</v>
      </c>
      <c r="J1426" s="234" t="s">
        <v>20</v>
      </c>
      <c r="K1426" s="253">
        <f>VLOOKUP(D1426,'[1]CONSOLIDADO GESTORES'!$G$6:$K$355,4,FALSE)</f>
        <v>44551</v>
      </c>
      <c r="L1426" s="96" t="s">
        <v>2004</v>
      </c>
      <c r="M1426" s="251" t="s">
        <v>1774</v>
      </c>
      <c r="N1426" s="227" t="s">
        <v>11</v>
      </c>
      <c r="O1426" s="227" t="s">
        <v>2700</v>
      </c>
      <c r="P1426" s="171"/>
      <c r="Q1426" s="171"/>
      <c r="R1426" s="171"/>
      <c r="S1426" s="171"/>
      <c r="T1426" s="171"/>
      <c r="U1426" s="171"/>
      <c r="V1426" s="171"/>
      <c r="W1426" s="171"/>
      <c r="X1426" s="171"/>
    </row>
    <row r="1427" spans="2:24" ht="39.6" x14ac:dyDescent="0.3">
      <c r="B1427" s="96">
        <f t="shared" si="22"/>
        <v>1421</v>
      </c>
      <c r="C1427" s="227" t="s">
        <v>16</v>
      </c>
      <c r="D1427" s="172" t="s">
        <v>836</v>
      </c>
      <c r="E1427" s="172" t="s">
        <v>1148</v>
      </c>
      <c r="F1427" s="252" t="s">
        <v>3181</v>
      </c>
      <c r="G1427" s="255">
        <v>111644134</v>
      </c>
      <c r="H1427" s="255">
        <v>0</v>
      </c>
      <c r="I1427" s="255">
        <f>+G1427+H1427</f>
        <v>111644134</v>
      </c>
      <c r="J1427" s="234" t="s">
        <v>20</v>
      </c>
      <c r="K1427" s="253">
        <f>VLOOKUP(D1427,'[1]CONSOLIDADO GESTORES'!$G$6:$K$355,4,FALSE)</f>
        <v>44469</v>
      </c>
      <c r="L1427" s="96" t="s">
        <v>2004</v>
      </c>
      <c r="M1427" s="254" t="s">
        <v>1785</v>
      </c>
      <c r="N1427" s="227" t="s">
        <v>10</v>
      </c>
      <c r="O1427" s="227" t="s">
        <v>2700</v>
      </c>
      <c r="P1427" s="171"/>
      <c r="Q1427" s="171"/>
      <c r="R1427" s="171"/>
      <c r="S1427" s="171"/>
      <c r="T1427" s="171"/>
      <c r="U1427" s="171"/>
      <c r="V1427" s="171"/>
      <c r="W1427" s="171"/>
      <c r="X1427" s="171"/>
    </row>
    <row r="1428" spans="2:24" ht="39.6" x14ac:dyDescent="0.3">
      <c r="B1428" s="96">
        <f t="shared" si="22"/>
        <v>1422</v>
      </c>
      <c r="C1428" s="227" t="s">
        <v>16</v>
      </c>
      <c r="D1428" s="172" t="s">
        <v>837</v>
      </c>
      <c r="E1428" s="172" t="s">
        <v>1149</v>
      </c>
      <c r="F1428" s="252" t="s">
        <v>1471</v>
      </c>
      <c r="G1428" s="255">
        <v>365514400</v>
      </c>
      <c r="H1428" s="255">
        <v>0</v>
      </c>
      <c r="I1428" s="255">
        <f>+G1428+H1428</f>
        <v>365514400</v>
      </c>
      <c r="J1428" s="234" t="s">
        <v>20</v>
      </c>
      <c r="K1428" s="253">
        <f>VLOOKUP(D1428,'[1]CONSOLIDADO GESTORES'!$G$6:$K$355,4,FALSE)</f>
        <v>44530</v>
      </c>
      <c r="L1428" s="96" t="s">
        <v>2004</v>
      </c>
      <c r="M1428" s="251" t="s">
        <v>1786</v>
      </c>
      <c r="N1428" s="227" t="s">
        <v>10</v>
      </c>
      <c r="O1428" s="227" t="s">
        <v>2700</v>
      </c>
      <c r="P1428" s="171"/>
      <c r="Q1428" s="171"/>
      <c r="R1428" s="171"/>
      <c r="S1428" s="171"/>
      <c r="T1428" s="171"/>
      <c r="U1428" s="171"/>
      <c r="V1428" s="171"/>
      <c r="W1428" s="171"/>
      <c r="X1428" s="171"/>
    </row>
    <row r="1429" spans="2:24" ht="39.6" x14ac:dyDescent="0.3">
      <c r="B1429" s="96">
        <f t="shared" si="22"/>
        <v>1423</v>
      </c>
      <c r="C1429" s="227" t="s">
        <v>16</v>
      </c>
      <c r="D1429" s="172" t="s">
        <v>833</v>
      </c>
      <c r="E1429" s="172" t="s">
        <v>1145</v>
      </c>
      <c r="F1429" s="252" t="s">
        <v>1467</v>
      </c>
      <c r="G1429" s="255">
        <v>182891100</v>
      </c>
      <c r="H1429" s="255">
        <v>0</v>
      </c>
      <c r="I1429" s="255">
        <f>+G1429+H1429</f>
        <v>182891100</v>
      </c>
      <c r="J1429" s="234" t="s">
        <v>20</v>
      </c>
      <c r="K1429" s="253">
        <f>VLOOKUP(D1429,'[1]CONSOLIDADO GESTORES'!$G$6:$K$355,4,FALSE)</f>
        <v>44389</v>
      </c>
      <c r="L1429" s="96" t="s">
        <v>2004</v>
      </c>
      <c r="M1429" s="251" t="s">
        <v>1782</v>
      </c>
      <c r="N1429" s="227" t="s">
        <v>10</v>
      </c>
      <c r="O1429" s="227" t="s">
        <v>2700</v>
      </c>
      <c r="P1429" s="171"/>
      <c r="Q1429" s="171"/>
      <c r="R1429" s="171"/>
      <c r="S1429" s="171"/>
      <c r="T1429" s="171"/>
      <c r="U1429" s="171"/>
      <c r="V1429" s="171"/>
      <c r="W1429" s="171"/>
      <c r="X1429" s="171"/>
    </row>
    <row r="1430" spans="2:24" ht="39.6" x14ac:dyDescent="0.3">
      <c r="B1430" s="96">
        <f t="shared" si="22"/>
        <v>1424</v>
      </c>
      <c r="C1430" s="227" t="s">
        <v>16</v>
      </c>
      <c r="D1430" s="172" t="s">
        <v>842</v>
      </c>
      <c r="E1430" s="172" t="s">
        <v>1154</v>
      </c>
      <c r="F1430" s="252" t="s">
        <v>1476</v>
      </c>
      <c r="G1430" s="255">
        <v>454263000</v>
      </c>
      <c r="H1430" s="255">
        <v>0</v>
      </c>
      <c r="I1430" s="255">
        <f>+G1430+H1430</f>
        <v>454263000</v>
      </c>
      <c r="J1430" s="234" t="s">
        <v>20</v>
      </c>
      <c r="K1430" s="253">
        <f>VLOOKUP(D1430,'[1]CONSOLIDADO GESTORES'!$G$6:$K$355,4,FALSE)</f>
        <v>44439</v>
      </c>
      <c r="L1430" s="96" t="s">
        <v>2004</v>
      </c>
      <c r="M1430" s="251" t="s">
        <v>1791</v>
      </c>
      <c r="N1430" s="227" t="s">
        <v>11</v>
      </c>
      <c r="O1430" s="227" t="s">
        <v>2700</v>
      </c>
      <c r="P1430" s="171"/>
      <c r="Q1430" s="171"/>
      <c r="R1430" s="171"/>
      <c r="S1430" s="171"/>
      <c r="T1430" s="171"/>
      <c r="U1430" s="171"/>
      <c r="V1430" s="171"/>
      <c r="W1430" s="171"/>
      <c r="X1430" s="171"/>
    </row>
    <row r="1431" spans="2:24" ht="39.6" x14ac:dyDescent="0.3">
      <c r="B1431" s="96">
        <f t="shared" si="22"/>
        <v>1425</v>
      </c>
      <c r="C1431" s="227" t="s">
        <v>16</v>
      </c>
      <c r="D1431" s="172" t="s">
        <v>844</v>
      </c>
      <c r="E1431" s="172" t="s">
        <v>1156</v>
      </c>
      <c r="F1431" s="252" t="s">
        <v>1478</v>
      </c>
      <c r="G1431" s="255">
        <v>200000000</v>
      </c>
      <c r="H1431" s="255">
        <v>0</v>
      </c>
      <c r="I1431" s="255">
        <f>+G1431+H1431</f>
        <v>200000000</v>
      </c>
      <c r="J1431" s="234" t="s">
        <v>20</v>
      </c>
      <c r="K1431" s="253">
        <f>VLOOKUP(D1431,'[1]CONSOLIDADO GESTORES'!$G$6:$K$355,4,FALSE)</f>
        <v>44439</v>
      </c>
      <c r="L1431" s="96" t="s">
        <v>2004</v>
      </c>
      <c r="M1431" s="251" t="s">
        <v>1793</v>
      </c>
      <c r="N1431" s="227" t="s">
        <v>11</v>
      </c>
      <c r="O1431" s="227" t="s">
        <v>2700</v>
      </c>
      <c r="P1431" s="171"/>
      <c r="Q1431" s="171"/>
      <c r="R1431" s="171"/>
      <c r="S1431" s="171"/>
      <c r="T1431" s="171"/>
      <c r="U1431" s="171"/>
      <c r="V1431" s="171"/>
      <c r="W1431" s="171"/>
      <c r="X1431" s="171"/>
    </row>
    <row r="1432" spans="2:24" ht="39.6" x14ac:dyDescent="0.3">
      <c r="B1432" s="96">
        <f t="shared" si="22"/>
        <v>1426</v>
      </c>
      <c r="C1432" s="227" t="s">
        <v>16</v>
      </c>
      <c r="D1432" s="172" t="s">
        <v>843</v>
      </c>
      <c r="E1432" s="172" t="s">
        <v>1155</v>
      </c>
      <c r="F1432" s="252" t="s">
        <v>1477</v>
      </c>
      <c r="G1432" s="255">
        <v>454263000</v>
      </c>
      <c r="H1432" s="255">
        <v>0</v>
      </c>
      <c r="I1432" s="255">
        <f>+G1432+H1432</f>
        <v>454263000</v>
      </c>
      <c r="J1432" s="234" t="s">
        <v>20</v>
      </c>
      <c r="K1432" s="253">
        <f>VLOOKUP(D1432,'[1]CONSOLIDADO GESTORES'!$G$6:$K$355,4,FALSE)</f>
        <v>44439</v>
      </c>
      <c r="L1432" s="96" t="s">
        <v>2004</v>
      </c>
      <c r="M1432" s="251" t="s">
        <v>1792</v>
      </c>
      <c r="N1432" s="227" t="s">
        <v>11</v>
      </c>
      <c r="O1432" s="227" t="s">
        <v>2700</v>
      </c>
      <c r="P1432" s="171"/>
      <c r="Q1432" s="171"/>
      <c r="R1432" s="171"/>
      <c r="S1432" s="171"/>
      <c r="T1432" s="171"/>
      <c r="U1432" s="171"/>
      <c r="V1432" s="171"/>
      <c r="W1432" s="171"/>
      <c r="X1432" s="171"/>
    </row>
    <row r="1433" spans="2:24" ht="39.6" x14ac:dyDescent="0.3">
      <c r="B1433" s="96">
        <f t="shared" si="22"/>
        <v>1427</v>
      </c>
      <c r="C1433" s="227" t="s">
        <v>16</v>
      </c>
      <c r="D1433" s="172" t="s">
        <v>845</v>
      </c>
      <c r="E1433" s="172" t="s">
        <v>1157</v>
      </c>
      <c r="F1433" s="252" t="s">
        <v>1479</v>
      </c>
      <c r="G1433" s="255">
        <v>234205161</v>
      </c>
      <c r="H1433" s="255">
        <v>0</v>
      </c>
      <c r="I1433" s="255">
        <f>+G1433+H1433</f>
        <v>234205161</v>
      </c>
      <c r="J1433" s="234" t="s">
        <v>20</v>
      </c>
      <c r="K1433" s="253">
        <f>VLOOKUP(D1433,'[1]CONSOLIDADO GESTORES'!$G$6:$K$355,4,FALSE)</f>
        <v>45291</v>
      </c>
      <c r="L1433" s="96" t="s">
        <v>2004</v>
      </c>
      <c r="M1433" s="251" t="s">
        <v>1794</v>
      </c>
      <c r="N1433" s="227" t="s">
        <v>11</v>
      </c>
      <c r="O1433" s="227" t="s">
        <v>2700</v>
      </c>
      <c r="P1433" s="171"/>
      <c r="Q1433" s="171"/>
      <c r="R1433" s="171"/>
      <c r="S1433" s="171"/>
      <c r="T1433" s="171"/>
      <c r="U1433" s="171"/>
      <c r="V1433" s="171"/>
      <c r="W1433" s="171"/>
      <c r="X1433" s="171"/>
    </row>
    <row r="1434" spans="2:24" ht="39.6" x14ac:dyDescent="0.3">
      <c r="B1434" s="96">
        <f t="shared" si="22"/>
        <v>1428</v>
      </c>
      <c r="C1434" s="227" t="s">
        <v>16</v>
      </c>
      <c r="D1434" s="172" t="s">
        <v>847</v>
      </c>
      <c r="E1434" s="172" t="s">
        <v>1159</v>
      </c>
      <c r="F1434" s="252" t="s">
        <v>1481</v>
      </c>
      <c r="G1434" s="255">
        <v>36890136</v>
      </c>
      <c r="H1434" s="255">
        <v>0</v>
      </c>
      <c r="I1434" s="255">
        <f>+G1434+H1434</f>
        <v>36890136</v>
      </c>
      <c r="J1434" s="234" t="s">
        <v>20</v>
      </c>
      <c r="K1434" s="253">
        <f>VLOOKUP(D1434,'[1]CONSOLIDADO GESTORES'!$G$6:$K$355,4,FALSE)</f>
        <v>45291</v>
      </c>
      <c r="L1434" s="96" t="s">
        <v>2004</v>
      </c>
      <c r="M1434" s="251" t="s">
        <v>1796</v>
      </c>
      <c r="N1434" s="227" t="s">
        <v>11</v>
      </c>
      <c r="O1434" s="227" t="s">
        <v>2700</v>
      </c>
      <c r="P1434" s="171"/>
      <c r="Q1434" s="171"/>
      <c r="R1434" s="171"/>
      <c r="S1434" s="171"/>
      <c r="T1434" s="171"/>
      <c r="U1434" s="171"/>
      <c r="V1434" s="171"/>
      <c r="W1434" s="171"/>
      <c r="X1434" s="171"/>
    </row>
    <row r="1435" spans="2:24" ht="39.6" x14ac:dyDescent="0.3">
      <c r="B1435" s="96">
        <f t="shared" si="22"/>
        <v>1429</v>
      </c>
      <c r="C1435" s="227" t="s">
        <v>16</v>
      </c>
      <c r="D1435" s="172" t="s">
        <v>846</v>
      </c>
      <c r="E1435" s="172" t="s">
        <v>1158</v>
      </c>
      <c r="F1435" s="252" t="s">
        <v>1480</v>
      </c>
      <c r="G1435" s="255">
        <v>68937496</v>
      </c>
      <c r="H1435" s="255">
        <v>0</v>
      </c>
      <c r="I1435" s="255">
        <f>+G1435+H1435</f>
        <v>68937496</v>
      </c>
      <c r="J1435" s="234" t="s">
        <v>20</v>
      </c>
      <c r="K1435" s="253">
        <f>VLOOKUP(D1435,'[1]CONSOLIDADO GESTORES'!$G$6:$K$355,4,FALSE)</f>
        <v>44561</v>
      </c>
      <c r="L1435" s="96" t="s">
        <v>2004</v>
      </c>
      <c r="M1435" s="251" t="s">
        <v>1795</v>
      </c>
      <c r="N1435" s="227" t="s">
        <v>11</v>
      </c>
      <c r="O1435" s="227" t="s">
        <v>2700</v>
      </c>
      <c r="P1435" s="171"/>
      <c r="Q1435" s="171"/>
      <c r="R1435" s="171"/>
      <c r="S1435" s="171"/>
      <c r="T1435" s="171"/>
      <c r="U1435" s="171"/>
      <c r="V1435" s="171"/>
      <c r="W1435" s="171"/>
      <c r="X1435" s="171"/>
    </row>
    <row r="1436" spans="2:24" ht="39.6" x14ac:dyDescent="0.3">
      <c r="B1436" s="96">
        <f t="shared" si="22"/>
        <v>1430</v>
      </c>
      <c r="C1436" s="227" t="s">
        <v>16</v>
      </c>
      <c r="D1436" s="172" t="s">
        <v>849</v>
      </c>
      <c r="E1436" s="172" t="s">
        <v>1161</v>
      </c>
      <c r="F1436" s="252" t="s">
        <v>1483</v>
      </c>
      <c r="G1436" s="255">
        <v>61475162</v>
      </c>
      <c r="H1436" s="255">
        <v>0</v>
      </c>
      <c r="I1436" s="255">
        <f>+G1436+H1436</f>
        <v>61475162</v>
      </c>
      <c r="J1436" s="234" t="s">
        <v>20</v>
      </c>
      <c r="K1436" s="253" t="str">
        <f>VLOOKUP(D1436,'[1]CONSOLIDADO GESTORES'!$G$6:$K$355,4,FALSE)</f>
        <v>60 DÍAS</v>
      </c>
      <c r="L1436" s="96" t="s">
        <v>2004</v>
      </c>
      <c r="M1436" s="251" t="s">
        <v>1798</v>
      </c>
      <c r="N1436" s="227" t="s">
        <v>10</v>
      </c>
      <c r="O1436" s="227" t="s">
        <v>2700</v>
      </c>
      <c r="P1436" s="171"/>
      <c r="Q1436" s="171"/>
      <c r="R1436" s="171"/>
      <c r="S1436" s="171"/>
      <c r="T1436" s="171"/>
      <c r="U1436" s="171"/>
      <c r="V1436" s="171"/>
      <c r="W1436" s="171"/>
      <c r="X1436" s="171"/>
    </row>
    <row r="1437" spans="2:24" ht="39.6" x14ac:dyDescent="0.3">
      <c r="B1437" s="96">
        <f t="shared" si="22"/>
        <v>1431</v>
      </c>
      <c r="C1437" s="227" t="s">
        <v>16</v>
      </c>
      <c r="D1437" s="172" t="s">
        <v>853</v>
      </c>
      <c r="E1437" s="172" t="s">
        <v>1165</v>
      </c>
      <c r="F1437" s="252" t="s">
        <v>1487</v>
      </c>
      <c r="G1437" s="255">
        <v>2944649</v>
      </c>
      <c r="H1437" s="255">
        <v>0</v>
      </c>
      <c r="I1437" s="255">
        <f>+G1437+H1437</f>
        <v>2944649</v>
      </c>
      <c r="J1437" s="234" t="s">
        <v>20</v>
      </c>
      <c r="K1437" s="253">
        <f>VLOOKUP(D1437,'[1]CONSOLIDADO GESTORES'!$G$6:$K$355,4,FALSE)</f>
        <v>44484</v>
      </c>
      <c r="L1437" s="96" t="s">
        <v>2004</v>
      </c>
      <c r="M1437" s="251" t="s">
        <v>1801</v>
      </c>
      <c r="N1437" s="227" t="s">
        <v>11</v>
      </c>
      <c r="O1437" s="227" t="s">
        <v>2700</v>
      </c>
      <c r="P1437" s="171"/>
      <c r="Q1437" s="171"/>
      <c r="R1437" s="171"/>
      <c r="S1437" s="171"/>
      <c r="T1437" s="171"/>
      <c r="U1437" s="171"/>
      <c r="V1437" s="171"/>
      <c r="W1437" s="171"/>
      <c r="X1437" s="171"/>
    </row>
    <row r="1438" spans="2:24" ht="39.6" x14ac:dyDescent="0.3">
      <c r="B1438" s="96">
        <f t="shared" si="22"/>
        <v>1432</v>
      </c>
      <c r="C1438" s="227" t="s">
        <v>16</v>
      </c>
      <c r="D1438" s="172" t="s">
        <v>848</v>
      </c>
      <c r="E1438" s="172" t="s">
        <v>1160</v>
      </c>
      <c r="F1438" s="252" t="s">
        <v>1482</v>
      </c>
      <c r="G1438" s="255">
        <v>62831405</v>
      </c>
      <c r="H1438" s="255">
        <v>0</v>
      </c>
      <c r="I1438" s="255">
        <f>+G1438+H1438</f>
        <v>62831405</v>
      </c>
      <c r="J1438" s="234" t="s">
        <v>20</v>
      </c>
      <c r="K1438" s="253">
        <f>VLOOKUP(D1438,'[1]CONSOLIDADO GESTORES'!$G$6:$K$355,4,FALSE)</f>
        <v>44453</v>
      </c>
      <c r="L1438" s="96" t="s">
        <v>2004</v>
      </c>
      <c r="M1438" s="251" t="s">
        <v>1797</v>
      </c>
      <c r="N1438" s="227" t="s">
        <v>10</v>
      </c>
      <c r="O1438" s="227" t="s">
        <v>2700</v>
      </c>
      <c r="P1438" s="171"/>
      <c r="Q1438" s="171"/>
      <c r="R1438" s="171"/>
      <c r="S1438" s="171"/>
      <c r="T1438" s="171"/>
      <c r="U1438" s="171"/>
      <c r="V1438" s="171"/>
      <c r="W1438" s="171"/>
      <c r="X1438" s="171"/>
    </row>
    <row r="1439" spans="2:24" ht="39.6" x14ac:dyDescent="0.3">
      <c r="B1439" s="96">
        <f t="shared" si="22"/>
        <v>1433</v>
      </c>
      <c r="C1439" s="227" t="s">
        <v>16</v>
      </c>
      <c r="D1439" s="172" t="s">
        <v>857</v>
      </c>
      <c r="E1439" s="172" t="s">
        <v>1169</v>
      </c>
      <c r="F1439" s="252" t="s">
        <v>1491</v>
      </c>
      <c r="G1439" s="255">
        <v>7938000</v>
      </c>
      <c r="H1439" s="255">
        <v>0</v>
      </c>
      <c r="I1439" s="255">
        <f>+G1439+H1439</f>
        <v>7938000</v>
      </c>
      <c r="J1439" s="234" t="s">
        <v>20</v>
      </c>
      <c r="K1439" s="253">
        <f>VLOOKUP(D1439,'[1]CONSOLIDADO GESTORES'!$G$6:$K$355,4,FALSE)</f>
        <v>44561</v>
      </c>
      <c r="L1439" s="172" t="s">
        <v>12</v>
      </c>
      <c r="M1439" s="251" t="s">
        <v>1805</v>
      </c>
      <c r="N1439" s="227" t="s">
        <v>11</v>
      </c>
      <c r="O1439" s="227" t="s">
        <v>2700</v>
      </c>
      <c r="P1439" s="171"/>
      <c r="Q1439" s="171"/>
      <c r="R1439" s="171"/>
      <c r="S1439" s="171"/>
      <c r="T1439" s="171"/>
      <c r="U1439" s="171"/>
      <c r="V1439" s="171"/>
      <c r="W1439" s="171"/>
      <c r="X1439" s="171"/>
    </row>
    <row r="1440" spans="2:24" ht="39.6" x14ac:dyDescent="0.3">
      <c r="B1440" s="96">
        <f t="shared" si="22"/>
        <v>1434</v>
      </c>
      <c r="C1440" s="227" t="s">
        <v>16</v>
      </c>
      <c r="D1440" s="172" t="s">
        <v>850</v>
      </c>
      <c r="E1440" s="172" t="s">
        <v>1162</v>
      </c>
      <c r="F1440" s="252" t="s">
        <v>1484</v>
      </c>
      <c r="G1440" s="255">
        <v>349146000</v>
      </c>
      <c r="H1440" s="255">
        <v>0</v>
      </c>
      <c r="I1440" s="255">
        <f>+G1440+H1440</f>
        <v>349146000</v>
      </c>
      <c r="J1440" s="234" t="s">
        <v>20</v>
      </c>
      <c r="K1440" s="253">
        <f>VLOOKUP(D1440,'[1]CONSOLIDADO GESTORES'!$G$6:$K$355,4,FALSE)</f>
        <v>44453</v>
      </c>
      <c r="L1440" s="96" t="s">
        <v>2004</v>
      </c>
      <c r="M1440" s="251" t="s">
        <v>1799</v>
      </c>
      <c r="N1440" s="227" t="s">
        <v>11</v>
      </c>
      <c r="O1440" s="227" t="s">
        <v>2700</v>
      </c>
      <c r="P1440" s="171"/>
      <c r="Q1440" s="171"/>
      <c r="R1440" s="171"/>
      <c r="S1440" s="171"/>
      <c r="T1440" s="171"/>
      <c r="U1440" s="171"/>
      <c r="V1440" s="171"/>
      <c r="W1440" s="171"/>
      <c r="X1440" s="171"/>
    </row>
    <row r="1441" spans="2:24" ht="52.8" x14ac:dyDescent="0.3">
      <c r="B1441" s="96">
        <f t="shared" si="22"/>
        <v>1435</v>
      </c>
      <c r="C1441" s="227" t="s">
        <v>16</v>
      </c>
      <c r="D1441" s="172" t="s">
        <v>834</v>
      </c>
      <c r="E1441" s="172" t="s">
        <v>1146</v>
      </c>
      <c r="F1441" s="252" t="s">
        <v>1468</v>
      </c>
      <c r="G1441" s="255">
        <v>53074000</v>
      </c>
      <c r="H1441" s="255">
        <v>0</v>
      </c>
      <c r="I1441" s="255">
        <f>+G1441+H1441</f>
        <v>53074000</v>
      </c>
      <c r="J1441" s="234" t="s">
        <v>20</v>
      </c>
      <c r="K1441" s="253">
        <f>VLOOKUP(D1441,'[1]CONSOLIDADO GESTORES'!$G$6:$K$355,4,FALSE)</f>
        <v>44505</v>
      </c>
      <c r="L1441" s="96" t="s">
        <v>2004</v>
      </c>
      <c r="M1441" s="251" t="s">
        <v>1783</v>
      </c>
      <c r="N1441" s="227" t="s">
        <v>10</v>
      </c>
      <c r="O1441" s="227" t="s">
        <v>2700</v>
      </c>
      <c r="P1441" s="171"/>
      <c r="Q1441" s="171"/>
      <c r="R1441" s="171"/>
      <c r="S1441" s="171"/>
      <c r="T1441" s="171"/>
      <c r="U1441" s="171"/>
      <c r="V1441" s="171"/>
      <c r="W1441" s="171"/>
      <c r="X1441" s="171"/>
    </row>
    <row r="1442" spans="2:24" ht="39.6" x14ac:dyDescent="0.3">
      <c r="B1442" s="96">
        <f t="shared" si="22"/>
        <v>1436</v>
      </c>
      <c r="C1442" s="227" t="s">
        <v>16</v>
      </c>
      <c r="D1442" s="172" t="s">
        <v>855</v>
      </c>
      <c r="E1442" s="172" t="s">
        <v>1167</v>
      </c>
      <c r="F1442" s="252" t="s">
        <v>1489</v>
      </c>
      <c r="G1442" s="255">
        <v>49771750</v>
      </c>
      <c r="H1442" s="255">
        <v>0</v>
      </c>
      <c r="I1442" s="255">
        <f>+G1442+H1442</f>
        <v>49771750</v>
      </c>
      <c r="J1442" s="234" t="s">
        <v>20</v>
      </c>
      <c r="K1442" s="253">
        <f>VLOOKUP(D1442,'[1]CONSOLIDADO GESTORES'!$G$6:$K$355,4,FALSE)</f>
        <v>44520</v>
      </c>
      <c r="L1442" s="96" t="s">
        <v>2004</v>
      </c>
      <c r="M1442" s="251" t="s">
        <v>1803</v>
      </c>
      <c r="N1442" s="227" t="s">
        <v>3180</v>
      </c>
      <c r="O1442" s="227" t="s">
        <v>2700</v>
      </c>
      <c r="P1442" s="171"/>
      <c r="Q1442" s="171"/>
      <c r="R1442" s="171"/>
      <c r="S1442" s="171"/>
      <c r="T1442" s="171"/>
      <c r="U1442" s="171"/>
      <c r="V1442" s="171"/>
      <c r="W1442" s="171"/>
      <c r="X1442" s="171"/>
    </row>
    <row r="1443" spans="2:24" ht="39.6" x14ac:dyDescent="0.3">
      <c r="B1443" s="96">
        <f t="shared" si="22"/>
        <v>1437</v>
      </c>
      <c r="C1443" s="227" t="s">
        <v>16</v>
      </c>
      <c r="D1443" s="173" t="s">
        <v>854</v>
      </c>
      <c r="E1443" s="172" t="s">
        <v>1166</v>
      </c>
      <c r="F1443" s="252" t="s">
        <v>1488</v>
      </c>
      <c r="G1443" s="255">
        <v>3719048</v>
      </c>
      <c r="H1443" s="255">
        <v>0</v>
      </c>
      <c r="I1443" s="255">
        <f>+G1443+H1443</f>
        <v>3719048</v>
      </c>
      <c r="J1443" s="234" t="s">
        <v>20</v>
      </c>
      <c r="K1443" s="253">
        <f>VLOOKUP(D1443,'[1]CONSOLIDADO GESTORES'!$G$6:$K$355,4,FALSE)</f>
        <v>44484</v>
      </c>
      <c r="L1443" s="96" t="s">
        <v>2004</v>
      </c>
      <c r="M1443" s="251" t="s">
        <v>1802</v>
      </c>
      <c r="N1443" s="227" t="s">
        <v>11</v>
      </c>
      <c r="O1443" s="227" t="s">
        <v>2700</v>
      </c>
      <c r="P1443" s="171"/>
      <c r="Q1443" s="171"/>
      <c r="R1443" s="171"/>
      <c r="S1443" s="171"/>
      <c r="T1443" s="171"/>
      <c r="U1443" s="171"/>
      <c r="V1443" s="171"/>
      <c r="W1443" s="171"/>
      <c r="X1443" s="171"/>
    </row>
    <row r="1444" spans="2:24" ht="39.6" x14ac:dyDescent="0.3">
      <c r="B1444" s="96">
        <f t="shared" si="22"/>
        <v>1438</v>
      </c>
      <c r="C1444" s="227" t="s">
        <v>16</v>
      </c>
      <c r="D1444" s="172" t="s">
        <v>858</v>
      </c>
      <c r="E1444" s="172" t="s">
        <v>1170</v>
      </c>
      <c r="F1444" s="252" t="s">
        <v>1492</v>
      </c>
      <c r="G1444" s="255">
        <v>5629795</v>
      </c>
      <c r="H1444" s="255">
        <v>0</v>
      </c>
      <c r="I1444" s="255">
        <f>+G1444+H1444</f>
        <v>5629795</v>
      </c>
      <c r="J1444" s="234" t="s">
        <v>20</v>
      </c>
      <c r="K1444" s="253" t="str">
        <f>VLOOKUP(D1444,'[1]CONSOLIDADO GESTORES'!$G$6:$K$355,4,FALSE)</f>
        <v>90 DÍAS</v>
      </c>
      <c r="L1444" s="96" t="s">
        <v>2004</v>
      </c>
      <c r="M1444" s="251" t="s">
        <v>1806</v>
      </c>
      <c r="N1444" s="227" t="s">
        <v>11</v>
      </c>
      <c r="O1444" s="227" t="s">
        <v>2700</v>
      </c>
      <c r="P1444" s="171"/>
      <c r="Q1444" s="171"/>
      <c r="R1444" s="171"/>
      <c r="S1444" s="171"/>
      <c r="T1444" s="171"/>
      <c r="U1444" s="171"/>
      <c r="V1444" s="171"/>
      <c r="W1444" s="171"/>
      <c r="X1444" s="171"/>
    </row>
    <row r="1445" spans="2:24" ht="39.6" x14ac:dyDescent="0.3">
      <c r="B1445" s="96">
        <f t="shared" si="22"/>
        <v>1439</v>
      </c>
      <c r="C1445" s="227" t="s">
        <v>16</v>
      </c>
      <c r="D1445" s="172" t="s">
        <v>859</v>
      </c>
      <c r="E1445" s="172" t="s">
        <v>1171</v>
      </c>
      <c r="F1445" s="252" t="s">
        <v>1493</v>
      </c>
      <c r="G1445" s="255">
        <v>1291150</v>
      </c>
      <c r="H1445" s="255">
        <v>0</v>
      </c>
      <c r="I1445" s="255">
        <f>+G1445+H1445</f>
        <v>1291150</v>
      </c>
      <c r="J1445" s="234" t="s">
        <v>20</v>
      </c>
      <c r="K1445" s="253">
        <f>VLOOKUP(D1445,'[1]CONSOLIDADO GESTORES'!$G$6:$K$355,4,FALSE)</f>
        <v>44423</v>
      </c>
      <c r="L1445" s="96" t="s">
        <v>2004</v>
      </c>
      <c r="M1445" s="251" t="s">
        <v>1802</v>
      </c>
      <c r="N1445" s="227" t="s">
        <v>11</v>
      </c>
      <c r="O1445" s="227" t="s">
        <v>2700</v>
      </c>
      <c r="P1445" s="171"/>
      <c r="Q1445" s="171"/>
      <c r="R1445" s="171"/>
      <c r="S1445" s="171"/>
      <c r="T1445" s="171"/>
      <c r="U1445" s="171"/>
      <c r="V1445" s="171"/>
      <c r="W1445" s="171"/>
      <c r="X1445" s="171"/>
    </row>
    <row r="1446" spans="2:24" ht="52.8" x14ac:dyDescent="0.3">
      <c r="B1446" s="96">
        <f t="shared" si="22"/>
        <v>1440</v>
      </c>
      <c r="C1446" s="227" t="s">
        <v>16</v>
      </c>
      <c r="D1446" s="228" t="s">
        <v>6157</v>
      </c>
      <c r="E1446" s="96" t="s">
        <v>6158</v>
      </c>
      <c r="F1446" s="252" t="s">
        <v>5991</v>
      </c>
      <c r="G1446" s="255">
        <v>12177096</v>
      </c>
      <c r="H1446" s="255">
        <v>9132822</v>
      </c>
      <c r="I1446" s="255">
        <f>+G1446+H1446</f>
        <v>21309918</v>
      </c>
      <c r="J1446" s="96" t="s">
        <v>20</v>
      </c>
      <c r="K1446" s="227" t="s">
        <v>6191</v>
      </c>
      <c r="L1446" s="96" t="s">
        <v>12</v>
      </c>
      <c r="M1446" s="273" t="s">
        <v>6159</v>
      </c>
      <c r="N1446" s="96" t="s">
        <v>11</v>
      </c>
      <c r="O1446" s="227" t="s">
        <v>2700</v>
      </c>
      <c r="P1446" s="171"/>
      <c r="Q1446" s="171"/>
      <c r="R1446" s="171"/>
      <c r="S1446" s="171"/>
      <c r="T1446" s="171"/>
      <c r="U1446" s="171"/>
      <c r="V1446" s="171"/>
      <c r="W1446" s="171"/>
      <c r="X1446" s="171"/>
    </row>
    <row r="1447" spans="2:24" ht="39.6" x14ac:dyDescent="0.3">
      <c r="B1447" s="96">
        <f t="shared" si="22"/>
        <v>1441</v>
      </c>
      <c r="C1447" s="227" t="s">
        <v>16</v>
      </c>
      <c r="D1447" s="228" t="s">
        <v>6144</v>
      </c>
      <c r="E1447" s="96" t="s">
        <v>6145</v>
      </c>
      <c r="F1447" s="252" t="s">
        <v>6074</v>
      </c>
      <c r="G1447" s="255">
        <v>6328842</v>
      </c>
      <c r="H1447" s="255">
        <v>12457122</v>
      </c>
      <c r="I1447" s="255">
        <f>+G1447+H1447</f>
        <v>18785964</v>
      </c>
      <c r="J1447" s="96" t="s">
        <v>20</v>
      </c>
      <c r="K1447" s="227" t="s">
        <v>6146</v>
      </c>
      <c r="L1447" s="96" t="s">
        <v>12</v>
      </c>
      <c r="M1447" s="273" t="s">
        <v>6147</v>
      </c>
      <c r="N1447" s="96" t="s">
        <v>11</v>
      </c>
      <c r="O1447" s="227" t="s">
        <v>2700</v>
      </c>
      <c r="P1447" s="171"/>
      <c r="Q1447" s="171"/>
      <c r="R1447" s="171"/>
      <c r="S1447" s="171"/>
      <c r="T1447" s="171"/>
      <c r="U1447" s="171"/>
      <c r="V1447" s="171"/>
      <c r="W1447" s="171"/>
      <c r="X1447" s="171"/>
    </row>
    <row r="1448" spans="2:24" ht="39.6" x14ac:dyDescent="0.3">
      <c r="B1448" s="96">
        <f t="shared" si="22"/>
        <v>1442</v>
      </c>
      <c r="C1448" s="227" t="s">
        <v>16</v>
      </c>
      <c r="D1448" s="172" t="s">
        <v>860</v>
      </c>
      <c r="E1448" s="172" t="s">
        <v>1172</v>
      </c>
      <c r="F1448" s="252" t="s">
        <v>1494</v>
      </c>
      <c r="G1448" s="255">
        <v>48894720</v>
      </c>
      <c r="H1448" s="255">
        <v>0</v>
      </c>
      <c r="I1448" s="255">
        <f>+G1448+H1448</f>
        <v>48894720</v>
      </c>
      <c r="J1448" s="234" t="s">
        <v>20</v>
      </c>
      <c r="K1448" s="253">
        <f>VLOOKUP(D1448,'[1]CONSOLIDADO GESTORES'!$G$6:$K$355,4,FALSE)</f>
        <v>44448</v>
      </c>
      <c r="L1448" s="96" t="s">
        <v>2004</v>
      </c>
      <c r="M1448" s="251" t="s">
        <v>1807</v>
      </c>
      <c r="N1448" s="227" t="s">
        <v>10</v>
      </c>
      <c r="O1448" s="227" t="s">
        <v>2700</v>
      </c>
      <c r="P1448" s="171"/>
      <c r="Q1448" s="171"/>
      <c r="R1448" s="171"/>
      <c r="S1448" s="171"/>
      <c r="T1448" s="171"/>
      <c r="U1448" s="171"/>
      <c r="V1448" s="171"/>
      <c r="W1448" s="171"/>
      <c r="X1448" s="171"/>
    </row>
    <row r="1449" spans="2:24" ht="39.6" x14ac:dyDescent="0.3">
      <c r="B1449" s="96">
        <f t="shared" si="22"/>
        <v>1443</v>
      </c>
      <c r="C1449" s="227" t="s">
        <v>16</v>
      </c>
      <c r="D1449" s="172" t="s">
        <v>856</v>
      </c>
      <c r="E1449" s="172" t="s">
        <v>1168</v>
      </c>
      <c r="F1449" s="252" t="s">
        <v>1490</v>
      </c>
      <c r="G1449" s="255">
        <v>24900000</v>
      </c>
      <c r="H1449" s="255">
        <v>0</v>
      </c>
      <c r="I1449" s="255">
        <f>+G1449+H1449</f>
        <v>24900000</v>
      </c>
      <c r="J1449" s="234" t="s">
        <v>20</v>
      </c>
      <c r="K1449" s="253">
        <f>VLOOKUP(D1449,'[1]CONSOLIDADO GESTORES'!$G$6:$K$355,4,FALSE)</f>
        <v>44459</v>
      </c>
      <c r="L1449" s="96" t="s">
        <v>2004</v>
      </c>
      <c r="M1449" s="251" t="s">
        <v>1804</v>
      </c>
      <c r="N1449" s="227" t="s">
        <v>10</v>
      </c>
      <c r="O1449" s="227" t="s">
        <v>2700</v>
      </c>
      <c r="P1449" s="171"/>
      <c r="Q1449" s="171"/>
      <c r="R1449" s="171"/>
      <c r="S1449" s="171"/>
      <c r="T1449" s="171"/>
      <c r="U1449" s="171"/>
      <c r="V1449" s="171"/>
      <c r="W1449" s="171"/>
      <c r="X1449" s="171"/>
    </row>
    <row r="1450" spans="2:24" ht="52.8" x14ac:dyDescent="0.3">
      <c r="B1450" s="96">
        <f t="shared" si="22"/>
        <v>1444</v>
      </c>
      <c r="C1450" s="227" t="s">
        <v>16</v>
      </c>
      <c r="D1450" s="172" t="s">
        <v>852</v>
      </c>
      <c r="E1450" s="172" t="s">
        <v>1164</v>
      </c>
      <c r="F1450" s="252" t="s">
        <v>1486</v>
      </c>
      <c r="G1450" s="255">
        <v>97067330</v>
      </c>
      <c r="H1450" s="255">
        <v>0</v>
      </c>
      <c r="I1450" s="255">
        <f>+G1450+H1450</f>
        <v>97067330</v>
      </c>
      <c r="J1450" s="234" t="s">
        <v>20</v>
      </c>
      <c r="K1450" s="253">
        <f>VLOOKUP(D1450,'[1]CONSOLIDADO GESTORES'!$G$6:$K$355,4,FALSE)</f>
        <v>44365</v>
      </c>
      <c r="L1450" s="96" t="s">
        <v>2004</v>
      </c>
      <c r="M1450" s="251" t="s">
        <v>1800</v>
      </c>
      <c r="N1450" s="227" t="s">
        <v>11</v>
      </c>
      <c r="O1450" s="227" t="s">
        <v>2700</v>
      </c>
      <c r="P1450" s="171"/>
      <c r="Q1450" s="171"/>
      <c r="R1450" s="171"/>
      <c r="S1450" s="171"/>
      <c r="T1450" s="171"/>
      <c r="U1450" s="171"/>
      <c r="V1450" s="171"/>
      <c r="W1450" s="171"/>
      <c r="X1450" s="171"/>
    </row>
    <row r="1451" spans="2:24" ht="39.6" x14ac:dyDescent="0.3">
      <c r="B1451" s="96">
        <f t="shared" si="22"/>
        <v>1445</v>
      </c>
      <c r="C1451" s="227" t="s">
        <v>16</v>
      </c>
      <c r="D1451" s="172" t="s">
        <v>862</v>
      </c>
      <c r="E1451" s="172" t="s">
        <v>1174</v>
      </c>
      <c r="F1451" s="252" t="s">
        <v>1496</v>
      </c>
      <c r="G1451" s="255">
        <v>197287920</v>
      </c>
      <c r="H1451" s="255">
        <v>0</v>
      </c>
      <c r="I1451" s="255">
        <f>+G1451+H1451</f>
        <v>197287920</v>
      </c>
      <c r="J1451" s="234" t="s">
        <v>20</v>
      </c>
      <c r="K1451" s="253">
        <f>VLOOKUP(D1451,'[1]CONSOLIDADO GESTORES'!$G$6:$K$355,4,FALSE)</f>
        <v>44530</v>
      </c>
      <c r="L1451" s="96" t="s">
        <v>2004</v>
      </c>
      <c r="M1451" s="251" t="s">
        <v>1809</v>
      </c>
      <c r="N1451" s="227" t="s">
        <v>10</v>
      </c>
      <c r="O1451" s="227" t="s">
        <v>2700</v>
      </c>
      <c r="P1451" s="171"/>
      <c r="Q1451" s="171"/>
      <c r="R1451" s="171"/>
      <c r="S1451" s="171"/>
      <c r="T1451" s="171"/>
      <c r="U1451" s="171"/>
      <c r="V1451" s="171"/>
      <c r="W1451" s="171"/>
      <c r="X1451" s="171"/>
    </row>
    <row r="1452" spans="2:24" ht="39.6" x14ac:dyDescent="0.3">
      <c r="B1452" s="96">
        <f t="shared" si="22"/>
        <v>1446</v>
      </c>
      <c r="C1452" s="227" t="s">
        <v>16</v>
      </c>
      <c r="D1452" s="172" t="s">
        <v>861</v>
      </c>
      <c r="E1452" s="172" t="s">
        <v>1173</v>
      </c>
      <c r="F1452" s="252" t="s">
        <v>1495</v>
      </c>
      <c r="G1452" s="255">
        <v>14651280</v>
      </c>
      <c r="H1452" s="255">
        <v>0</v>
      </c>
      <c r="I1452" s="255">
        <f>+G1452+H1452</f>
        <v>14651280</v>
      </c>
      <c r="J1452" s="234" t="s">
        <v>20</v>
      </c>
      <c r="K1452" s="253">
        <f>VLOOKUP(D1452,'[1]CONSOLIDADO GESTORES'!$G$6:$K$355,4,FALSE)</f>
        <v>44561</v>
      </c>
      <c r="L1452" s="96" t="s">
        <v>2004</v>
      </c>
      <c r="M1452" s="251" t="s">
        <v>1808</v>
      </c>
      <c r="N1452" s="227" t="s">
        <v>11</v>
      </c>
      <c r="O1452" s="227" t="s">
        <v>2700</v>
      </c>
      <c r="P1452" s="171"/>
      <c r="Q1452" s="171"/>
      <c r="R1452" s="171"/>
      <c r="S1452" s="171"/>
      <c r="T1452" s="171"/>
      <c r="U1452" s="171"/>
      <c r="V1452" s="171"/>
      <c r="W1452" s="171"/>
      <c r="X1452" s="171"/>
    </row>
    <row r="1453" spans="2:24" ht="39.6" x14ac:dyDescent="0.3">
      <c r="B1453" s="96">
        <f t="shared" si="22"/>
        <v>1447</v>
      </c>
      <c r="C1453" s="227" t="s">
        <v>16</v>
      </c>
      <c r="D1453" s="172" t="s">
        <v>835</v>
      </c>
      <c r="E1453" s="172" t="s">
        <v>1147</v>
      </c>
      <c r="F1453" s="252" t="s">
        <v>1469</v>
      </c>
      <c r="G1453" s="255">
        <v>175636860</v>
      </c>
      <c r="H1453" s="255">
        <v>0</v>
      </c>
      <c r="I1453" s="255">
        <f>+G1453+H1453</f>
        <v>175636860</v>
      </c>
      <c r="J1453" s="234" t="s">
        <v>20</v>
      </c>
      <c r="K1453" s="253">
        <f>VLOOKUP(D1453,'[1]CONSOLIDADO GESTORES'!$G$6:$K$355,4,FALSE)</f>
        <v>44484</v>
      </c>
      <c r="L1453" s="96" t="s">
        <v>2004</v>
      </c>
      <c r="M1453" s="251" t="s">
        <v>1784</v>
      </c>
      <c r="N1453" s="227" t="s">
        <v>10</v>
      </c>
      <c r="O1453" s="227" t="s">
        <v>2700</v>
      </c>
      <c r="P1453" s="171"/>
      <c r="Q1453" s="171"/>
      <c r="R1453" s="171"/>
      <c r="S1453" s="171"/>
      <c r="T1453" s="171"/>
      <c r="U1453" s="171"/>
      <c r="V1453" s="171"/>
      <c r="W1453" s="171"/>
      <c r="X1453" s="171"/>
    </row>
    <row r="1454" spans="2:24" ht="52.8" x14ac:dyDescent="0.3">
      <c r="B1454" s="96">
        <f t="shared" si="22"/>
        <v>1448</v>
      </c>
      <c r="C1454" s="227" t="s">
        <v>16</v>
      </c>
      <c r="D1454" s="172" t="s">
        <v>851</v>
      </c>
      <c r="E1454" s="172" t="s">
        <v>1163</v>
      </c>
      <c r="F1454" s="252" t="s">
        <v>1485</v>
      </c>
      <c r="G1454" s="255">
        <v>399483000</v>
      </c>
      <c r="H1454" s="255">
        <v>0</v>
      </c>
      <c r="I1454" s="255">
        <f>+G1454+H1454</f>
        <v>399483000</v>
      </c>
      <c r="J1454" s="234" t="s">
        <v>20</v>
      </c>
      <c r="K1454" s="253">
        <f>VLOOKUP(D1454,'[1]CONSOLIDADO GESTORES'!$G$6:$K$355,4,FALSE)</f>
        <v>44373</v>
      </c>
      <c r="L1454" s="96" t="s">
        <v>2004</v>
      </c>
      <c r="M1454" s="251" t="s">
        <v>1790</v>
      </c>
      <c r="N1454" s="227" t="s">
        <v>11</v>
      </c>
      <c r="O1454" s="227" t="s">
        <v>2700</v>
      </c>
      <c r="P1454" s="171"/>
      <c r="Q1454" s="171"/>
      <c r="R1454" s="171"/>
      <c r="S1454" s="171"/>
      <c r="T1454" s="171"/>
      <c r="U1454" s="171"/>
      <c r="V1454" s="171"/>
      <c r="W1454" s="171"/>
      <c r="X1454" s="171"/>
    </row>
    <row r="1455" spans="2:24" ht="39.6" x14ac:dyDescent="0.3">
      <c r="B1455" s="96">
        <f t="shared" si="22"/>
        <v>1449</v>
      </c>
      <c r="C1455" s="227" t="s">
        <v>16</v>
      </c>
      <c r="D1455" s="172" t="s">
        <v>841</v>
      </c>
      <c r="E1455" s="172" t="s">
        <v>1153</v>
      </c>
      <c r="F1455" s="252" t="s">
        <v>1475</v>
      </c>
      <c r="G1455" s="255">
        <v>438417420</v>
      </c>
      <c r="H1455" s="255">
        <v>0</v>
      </c>
      <c r="I1455" s="255">
        <f>+G1455+H1455</f>
        <v>438417420</v>
      </c>
      <c r="J1455" s="234" t="s">
        <v>20</v>
      </c>
      <c r="K1455" s="253">
        <f>VLOOKUP(D1455,'[1]CONSOLIDADO GESTORES'!$G$6:$K$355,4,FALSE)</f>
        <v>44459</v>
      </c>
      <c r="L1455" s="96" t="s">
        <v>2004</v>
      </c>
      <c r="M1455" s="251" t="s">
        <v>1790</v>
      </c>
      <c r="N1455" s="227" t="s">
        <v>11</v>
      </c>
      <c r="O1455" s="227" t="s">
        <v>2700</v>
      </c>
      <c r="P1455" s="171"/>
      <c r="Q1455" s="171"/>
      <c r="R1455" s="171"/>
      <c r="S1455" s="171"/>
      <c r="T1455" s="171"/>
      <c r="U1455" s="171"/>
      <c r="V1455" s="171"/>
      <c r="W1455" s="171"/>
      <c r="X1455" s="171"/>
    </row>
    <row r="1456" spans="2:24" ht="39.6" x14ac:dyDescent="0.3">
      <c r="B1456" s="96">
        <f t="shared" si="22"/>
        <v>1450</v>
      </c>
      <c r="C1456" s="227" t="s">
        <v>16</v>
      </c>
      <c r="D1456" s="172" t="s">
        <v>880</v>
      </c>
      <c r="E1456" s="172" t="s">
        <v>1193</v>
      </c>
      <c r="F1456" s="252" t="s">
        <v>1515</v>
      </c>
      <c r="G1456" s="255">
        <v>450158162</v>
      </c>
      <c r="H1456" s="255">
        <v>0</v>
      </c>
      <c r="I1456" s="255">
        <f>+G1456+H1456</f>
        <v>450158162</v>
      </c>
      <c r="J1456" s="234" t="s">
        <v>20</v>
      </c>
      <c r="K1456" s="253">
        <f>VLOOKUP(D1456,'[1]CONSOLIDADO GESTORES'!$G$6:$K$355,4,FALSE)</f>
        <v>44561</v>
      </c>
      <c r="L1456" s="96" t="s">
        <v>2004</v>
      </c>
      <c r="M1456" s="251" t="s">
        <v>1825</v>
      </c>
      <c r="N1456" s="227" t="s">
        <v>3180</v>
      </c>
      <c r="O1456" s="227" t="s">
        <v>2700</v>
      </c>
      <c r="P1456" s="171"/>
      <c r="Q1456" s="171"/>
      <c r="R1456" s="171"/>
      <c r="S1456" s="171"/>
      <c r="T1456" s="171"/>
      <c r="U1456" s="171"/>
      <c r="V1456" s="171"/>
      <c r="W1456" s="171"/>
      <c r="X1456" s="171"/>
    </row>
    <row r="1457" spans="2:24" ht="39.6" x14ac:dyDescent="0.3">
      <c r="B1457" s="96">
        <f t="shared" si="22"/>
        <v>1451</v>
      </c>
      <c r="C1457" s="227" t="s">
        <v>16</v>
      </c>
      <c r="D1457" s="172" t="s">
        <v>865</v>
      </c>
      <c r="E1457" s="172" t="s">
        <v>1177</v>
      </c>
      <c r="F1457" s="252" t="s">
        <v>1499</v>
      </c>
      <c r="G1457" s="255">
        <v>5191589</v>
      </c>
      <c r="H1457" s="255">
        <v>0</v>
      </c>
      <c r="I1457" s="255">
        <f>+G1457+H1457</f>
        <v>5191589</v>
      </c>
      <c r="J1457" s="234" t="s">
        <v>20</v>
      </c>
      <c r="K1457" s="253">
        <f>VLOOKUP(D1457,'[1]CONSOLIDADO GESTORES'!$G$6:$K$355,4,FALSE)</f>
        <v>44391</v>
      </c>
      <c r="L1457" s="172" t="s">
        <v>12</v>
      </c>
      <c r="M1457" s="251" t="s">
        <v>1812</v>
      </c>
      <c r="N1457" s="227" t="s">
        <v>11</v>
      </c>
      <c r="O1457" s="227" t="s">
        <v>2700</v>
      </c>
      <c r="P1457" s="171"/>
      <c r="Q1457" s="171"/>
      <c r="R1457" s="171"/>
      <c r="S1457" s="171"/>
      <c r="T1457" s="171"/>
      <c r="U1457" s="171"/>
      <c r="V1457" s="171"/>
      <c r="W1457" s="171"/>
      <c r="X1457" s="171"/>
    </row>
    <row r="1458" spans="2:24" ht="66" x14ac:dyDescent="0.3">
      <c r="B1458" s="96">
        <f t="shared" si="22"/>
        <v>1452</v>
      </c>
      <c r="C1458" s="227" t="s">
        <v>16</v>
      </c>
      <c r="D1458" s="172" t="s">
        <v>863</v>
      </c>
      <c r="E1458" s="172" t="s">
        <v>1175</v>
      </c>
      <c r="F1458" s="252" t="s">
        <v>1497</v>
      </c>
      <c r="G1458" s="255">
        <v>105000000</v>
      </c>
      <c r="H1458" s="255">
        <v>0</v>
      </c>
      <c r="I1458" s="255">
        <f>+G1458+H1458</f>
        <v>105000000</v>
      </c>
      <c r="J1458" s="234" t="s">
        <v>20</v>
      </c>
      <c r="K1458" s="253">
        <f>VLOOKUP(D1458,'[1]CONSOLIDADO GESTORES'!$G$6:$K$355,4,FALSE)</f>
        <v>44501</v>
      </c>
      <c r="L1458" s="96" t="s">
        <v>2004</v>
      </c>
      <c r="M1458" s="251" t="s">
        <v>1810</v>
      </c>
      <c r="N1458" s="227" t="s">
        <v>11</v>
      </c>
      <c r="O1458" s="227" t="s">
        <v>2700</v>
      </c>
      <c r="P1458" s="171"/>
      <c r="Q1458" s="171"/>
      <c r="R1458" s="171"/>
      <c r="S1458" s="171"/>
      <c r="T1458" s="171"/>
      <c r="U1458" s="171"/>
      <c r="V1458" s="171"/>
      <c r="W1458" s="171"/>
      <c r="X1458" s="171"/>
    </row>
    <row r="1459" spans="2:24" ht="39.6" x14ac:dyDescent="0.3">
      <c r="B1459" s="96">
        <f t="shared" si="22"/>
        <v>1453</v>
      </c>
      <c r="C1459" s="227" t="s">
        <v>16</v>
      </c>
      <c r="D1459" s="172" t="s">
        <v>864</v>
      </c>
      <c r="E1459" s="172" t="s">
        <v>1176</v>
      </c>
      <c r="F1459" s="252" t="s">
        <v>1498</v>
      </c>
      <c r="G1459" s="255">
        <v>447600000</v>
      </c>
      <c r="H1459" s="255">
        <v>0</v>
      </c>
      <c r="I1459" s="255">
        <f>+G1459+H1459</f>
        <v>447600000</v>
      </c>
      <c r="J1459" s="234" t="s">
        <v>20</v>
      </c>
      <c r="K1459" s="253">
        <f>VLOOKUP(D1459,'[1]CONSOLIDADO GESTORES'!$G$6:$K$355,4,FALSE)</f>
        <v>44482</v>
      </c>
      <c r="L1459" s="96" t="s">
        <v>2004</v>
      </c>
      <c r="M1459" s="251" t="s">
        <v>1811</v>
      </c>
      <c r="N1459" s="227" t="s">
        <v>11</v>
      </c>
      <c r="O1459" s="227" t="s">
        <v>2700</v>
      </c>
      <c r="P1459" s="171"/>
      <c r="Q1459" s="171"/>
      <c r="R1459" s="171"/>
      <c r="S1459" s="171"/>
      <c r="T1459" s="171"/>
      <c r="U1459" s="171"/>
      <c r="V1459" s="171"/>
      <c r="W1459" s="171"/>
      <c r="X1459" s="171"/>
    </row>
    <row r="1460" spans="2:24" ht="39.6" x14ac:dyDescent="0.3">
      <c r="B1460" s="96">
        <f t="shared" si="22"/>
        <v>1454</v>
      </c>
      <c r="C1460" s="227" t="s">
        <v>16</v>
      </c>
      <c r="D1460" s="228" t="s">
        <v>6148</v>
      </c>
      <c r="E1460" s="96" t="s">
        <v>6149</v>
      </c>
      <c r="F1460" s="252" t="s">
        <v>6074</v>
      </c>
      <c r="G1460" s="255">
        <v>18265644</v>
      </c>
      <c r="H1460" s="255">
        <v>0</v>
      </c>
      <c r="I1460" s="255">
        <f>+G1460+H1460</f>
        <v>18265644</v>
      </c>
      <c r="J1460" s="96" t="s">
        <v>20</v>
      </c>
      <c r="K1460" s="227" t="s">
        <v>6190</v>
      </c>
      <c r="L1460" s="96" t="s">
        <v>12</v>
      </c>
      <c r="M1460" s="273" t="s">
        <v>6150</v>
      </c>
      <c r="N1460" s="96" t="s">
        <v>11</v>
      </c>
      <c r="O1460" s="227" t="s">
        <v>2700</v>
      </c>
      <c r="P1460" s="171"/>
      <c r="Q1460" s="171"/>
      <c r="R1460" s="171"/>
      <c r="S1460" s="171"/>
      <c r="T1460" s="171"/>
      <c r="U1460" s="171"/>
      <c r="V1460" s="171"/>
      <c r="W1460" s="171"/>
      <c r="X1460" s="171"/>
    </row>
    <row r="1461" spans="2:24" ht="39.6" x14ac:dyDescent="0.3">
      <c r="B1461" s="96">
        <f t="shared" si="22"/>
        <v>1455</v>
      </c>
      <c r="C1461" s="227" t="s">
        <v>16</v>
      </c>
      <c r="D1461" s="172" t="s">
        <v>870</v>
      </c>
      <c r="E1461" s="172" t="s">
        <v>1182</v>
      </c>
      <c r="F1461" s="252" t="s">
        <v>1504</v>
      </c>
      <c r="G1461" s="255">
        <v>2600745</v>
      </c>
      <c r="H1461" s="255">
        <v>0</v>
      </c>
      <c r="I1461" s="255">
        <f>+G1461+H1461</f>
        <v>2600745</v>
      </c>
      <c r="J1461" s="234" t="s">
        <v>20</v>
      </c>
      <c r="K1461" s="253">
        <f>VLOOKUP(D1461,'[1]CONSOLIDADO GESTORES'!$G$6:$K$355,4,FALSE)</f>
        <v>44561</v>
      </c>
      <c r="L1461" s="96" t="s">
        <v>2004</v>
      </c>
      <c r="M1461" s="251" t="s">
        <v>1816</v>
      </c>
      <c r="N1461" s="227" t="s">
        <v>11</v>
      </c>
      <c r="O1461" s="227" t="s">
        <v>2700</v>
      </c>
      <c r="P1461" s="171"/>
      <c r="Q1461" s="171"/>
      <c r="R1461" s="171"/>
      <c r="S1461" s="171"/>
      <c r="T1461" s="171"/>
      <c r="U1461" s="171"/>
      <c r="V1461" s="171"/>
      <c r="W1461" s="171"/>
      <c r="X1461" s="171"/>
    </row>
    <row r="1462" spans="2:24" ht="39.6" x14ac:dyDescent="0.3">
      <c r="B1462" s="96">
        <f t="shared" si="22"/>
        <v>1456</v>
      </c>
      <c r="C1462" s="227" t="s">
        <v>16</v>
      </c>
      <c r="D1462" s="172" t="s">
        <v>869</v>
      </c>
      <c r="E1462" s="172" t="s">
        <v>1181</v>
      </c>
      <c r="F1462" s="252" t="s">
        <v>1503</v>
      </c>
      <c r="G1462" s="255">
        <v>8910720</v>
      </c>
      <c r="H1462" s="255">
        <v>0</v>
      </c>
      <c r="I1462" s="255">
        <f>+G1462+H1462</f>
        <v>8910720</v>
      </c>
      <c r="J1462" s="234" t="s">
        <v>20</v>
      </c>
      <c r="K1462" s="253">
        <f>VLOOKUP(D1462,'[1]CONSOLIDADO GESTORES'!$G$6:$K$355,4,FALSE)</f>
        <v>44561</v>
      </c>
      <c r="L1462" s="96" t="s">
        <v>2004</v>
      </c>
      <c r="M1462" s="251" t="s">
        <v>1816</v>
      </c>
      <c r="N1462" s="227" t="s">
        <v>11</v>
      </c>
      <c r="O1462" s="227" t="s">
        <v>2700</v>
      </c>
      <c r="P1462" s="171"/>
      <c r="Q1462" s="171"/>
      <c r="R1462" s="171"/>
      <c r="S1462" s="171"/>
      <c r="T1462" s="171"/>
      <c r="U1462" s="171"/>
      <c r="V1462" s="171"/>
      <c r="W1462" s="171"/>
      <c r="X1462" s="171"/>
    </row>
    <row r="1463" spans="2:24" ht="39.6" x14ac:dyDescent="0.3">
      <c r="B1463" s="96">
        <f t="shared" si="22"/>
        <v>1457</v>
      </c>
      <c r="C1463" s="227" t="s">
        <v>16</v>
      </c>
      <c r="D1463" s="172" t="s">
        <v>877</v>
      </c>
      <c r="E1463" s="172" t="s">
        <v>1190</v>
      </c>
      <c r="F1463" s="252" t="s">
        <v>1512</v>
      </c>
      <c r="G1463" s="255">
        <v>101130365</v>
      </c>
      <c r="H1463" s="255">
        <v>0</v>
      </c>
      <c r="I1463" s="255">
        <f>+G1463+H1463</f>
        <v>101130365</v>
      </c>
      <c r="J1463" s="234" t="s">
        <v>20</v>
      </c>
      <c r="K1463" s="253">
        <f>VLOOKUP(D1463,'[1]CONSOLIDADO GESTORES'!$G$6:$K$355,4,FALSE)</f>
        <v>44462</v>
      </c>
      <c r="L1463" s="96" t="s">
        <v>2004</v>
      </c>
      <c r="M1463" s="251" t="s">
        <v>1823</v>
      </c>
      <c r="N1463" s="227" t="s">
        <v>10</v>
      </c>
      <c r="O1463" s="227" t="s">
        <v>2700</v>
      </c>
      <c r="P1463" s="171"/>
      <c r="Q1463" s="171"/>
      <c r="R1463" s="171"/>
      <c r="S1463" s="171"/>
      <c r="T1463" s="171"/>
      <c r="U1463" s="171"/>
      <c r="V1463" s="171"/>
      <c r="W1463" s="171"/>
      <c r="X1463" s="171"/>
    </row>
    <row r="1464" spans="2:24" ht="39.6" x14ac:dyDescent="0.3">
      <c r="B1464" s="96">
        <f t="shared" si="22"/>
        <v>1458</v>
      </c>
      <c r="C1464" s="227" t="s">
        <v>16</v>
      </c>
      <c r="D1464" s="172" t="s">
        <v>873</v>
      </c>
      <c r="E1464" s="172" t="s">
        <v>1186</v>
      </c>
      <c r="F1464" s="252" t="s">
        <v>1508</v>
      </c>
      <c r="G1464" s="255">
        <v>13630909</v>
      </c>
      <c r="H1464" s="255">
        <v>0</v>
      </c>
      <c r="I1464" s="255">
        <f>+G1464+H1464</f>
        <v>13630909</v>
      </c>
      <c r="J1464" s="234" t="s">
        <v>20</v>
      </c>
      <c r="K1464" s="253">
        <f>VLOOKUP(D1464,'[1]CONSOLIDADO GESTORES'!$G$6:$K$355,4,FALSE)</f>
        <v>44561</v>
      </c>
      <c r="L1464" s="96" t="s">
        <v>2004</v>
      </c>
      <c r="M1464" s="251" t="s">
        <v>1820</v>
      </c>
      <c r="N1464" s="227" t="s">
        <v>11</v>
      </c>
      <c r="O1464" s="227" t="s">
        <v>2700</v>
      </c>
      <c r="P1464" s="171"/>
      <c r="Q1464" s="171"/>
      <c r="R1464" s="171"/>
      <c r="S1464" s="171"/>
      <c r="T1464" s="171"/>
      <c r="U1464" s="171"/>
      <c r="V1464" s="171"/>
      <c r="W1464" s="171"/>
      <c r="X1464" s="171"/>
    </row>
    <row r="1465" spans="2:24" ht="66" x14ac:dyDescent="0.3">
      <c r="B1465" s="96">
        <f t="shared" si="22"/>
        <v>1459</v>
      </c>
      <c r="C1465" s="227" t="s">
        <v>16</v>
      </c>
      <c r="D1465" s="172" t="s">
        <v>866</v>
      </c>
      <c r="E1465" s="172" t="s">
        <v>1178</v>
      </c>
      <c r="F1465" s="252" t="s">
        <v>1500</v>
      </c>
      <c r="G1465" s="255">
        <v>46868837</v>
      </c>
      <c r="H1465" s="255">
        <v>0</v>
      </c>
      <c r="I1465" s="255">
        <f>+G1465+H1465</f>
        <v>46868837</v>
      </c>
      <c r="J1465" s="234" t="s">
        <v>20</v>
      </c>
      <c r="K1465" s="253">
        <f>VLOOKUP(D1465,'[1]CONSOLIDADO GESTORES'!$G$6:$K$355,4,FALSE)</f>
        <v>44561</v>
      </c>
      <c r="L1465" s="96" t="s">
        <v>2004</v>
      </c>
      <c r="M1465" s="251" t="s">
        <v>1813</v>
      </c>
      <c r="N1465" s="227" t="s">
        <v>11</v>
      </c>
      <c r="O1465" s="227" t="s">
        <v>2700</v>
      </c>
      <c r="P1465" s="171"/>
      <c r="Q1465" s="171"/>
      <c r="R1465" s="171"/>
      <c r="S1465" s="171"/>
      <c r="T1465" s="171"/>
      <c r="U1465" s="171"/>
      <c r="V1465" s="171"/>
      <c r="W1465" s="171"/>
      <c r="X1465" s="171"/>
    </row>
    <row r="1466" spans="2:24" ht="39.6" x14ac:dyDescent="0.3">
      <c r="B1466" s="96">
        <f t="shared" si="22"/>
        <v>1460</v>
      </c>
      <c r="C1466" s="227" t="s">
        <v>16</v>
      </c>
      <c r="D1466" s="172" t="s">
        <v>874</v>
      </c>
      <c r="E1466" s="172" t="s">
        <v>1187</v>
      </c>
      <c r="F1466" s="252" t="s">
        <v>1509</v>
      </c>
      <c r="G1466" s="255">
        <v>17850000</v>
      </c>
      <c r="H1466" s="255">
        <v>0</v>
      </c>
      <c r="I1466" s="255">
        <f>+G1466+H1466</f>
        <v>17850000</v>
      </c>
      <c r="J1466" s="234" t="s">
        <v>20</v>
      </c>
      <c r="K1466" s="253">
        <f>VLOOKUP(D1466,'[1]CONSOLIDADO GESTORES'!$G$6:$K$355,4,FALSE)</f>
        <v>44561</v>
      </c>
      <c r="L1466" s="96" t="s">
        <v>2004</v>
      </c>
      <c r="M1466" s="251" t="s">
        <v>1816</v>
      </c>
      <c r="N1466" s="227" t="s">
        <v>11</v>
      </c>
      <c r="O1466" s="227" t="s">
        <v>2700</v>
      </c>
      <c r="P1466" s="171"/>
      <c r="Q1466" s="171"/>
      <c r="R1466" s="171"/>
      <c r="S1466" s="171"/>
      <c r="T1466" s="171"/>
      <c r="U1466" s="171"/>
      <c r="V1466" s="171"/>
      <c r="W1466" s="171"/>
      <c r="X1466" s="171"/>
    </row>
    <row r="1467" spans="2:24" ht="39.6" x14ac:dyDescent="0.3">
      <c r="B1467" s="96">
        <f t="shared" si="22"/>
        <v>1461</v>
      </c>
      <c r="C1467" s="227" t="s">
        <v>16</v>
      </c>
      <c r="D1467" s="172" t="s">
        <v>875</v>
      </c>
      <c r="E1467" s="172" t="s">
        <v>1188</v>
      </c>
      <c r="F1467" s="252" t="s">
        <v>1510</v>
      </c>
      <c r="G1467" s="255">
        <v>77836323</v>
      </c>
      <c r="H1467" s="255">
        <v>0</v>
      </c>
      <c r="I1467" s="255">
        <f>+G1467+H1467</f>
        <v>77836323</v>
      </c>
      <c r="J1467" s="234" t="s">
        <v>20</v>
      </c>
      <c r="K1467" s="253" t="str">
        <f>VLOOKUP(D1467,'[1]CONSOLIDADO GESTORES'!$G$6:$K$355,4,FALSE)</f>
        <v>45 DÍAS</v>
      </c>
      <c r="L1467" s="96" t="s">
        <v>2004</v>
      </c>
      <c r="M1467" s="251" t="s">
        <v>1821</v>
      </c>
      <c r="N1467" s="227" t="s">
        <v>10</v>
      </c>
      <c r="O1467" s="227" t="s">
        <v>2700</v>
      </c>
      <c r="P1467" s="171"/>
      <c r="Q1467" s="171"/>
      <c r="R1467" s="171"/>
      <c r="S1467" s="171"/>
      <c r="T1467" s="171"/>
      <c r="U1467" s="171"/>
      <c r="V1467" s="171"/>
      <c r="W1467" s="171"/>
      <c r="X1467" s="171"/>
    </row>
    <row r="1468" spans="2:24" ht="39.6" x14ac:dyDescent="0.3">
      <c r="B1468" s="96">
        <f t="shared" si="22"/>
        <v>1462</v>
      </c>
      <c r="C1468" s="227" t="s">
        <v>16</v>
      </c>
      <c r="D1468" s="172" t="s">
        <v>902</v>
      </c>
      <c r="E1468" s="172" t="s">
        <v>1215</v>
      </c>
      <c r="F1468" s="252" t="s">
        <v>1536</v>
      </c>
      <c r="G1468" s="255">
        <v>124753293</v>
      </c>
      <c r="H1468" s="255">
        <v>0</v>
      </c>
      <c r="I1468" s="255">
        <f>+G1468+H1468</f>
        <v>124753293</v>
      </c>
      <c r="J1468" s="234" t="s">
        <v>20</v>
      </c>
      <c r="K1468" s="253">
        <f>VLOOKUP(D1468,'[1]CONSOLIDADO GESTORES'!$G$6:$K$355,4,FALSE)</f>
        <v>44387</v>
      </c>
      <c r="L1468" s="96" t="s">
        <v>2004</v>
      </c>
      <c r="M1468" s="251" t="s">
        <v>1844</v>
      </c>
      <c r="N1468" s="227" t="s">
        <v>10</v>
      </c>
      <c r="O1468" s="227" t="s">
        <v>2700</v>
      </c>
      <c r="P1468" s="171"/>
      <c r="Q1468" s="171"/>
      <c r="R1468" s="171"/>
      <c r="S1468" s="171"/>
      <c r="T1468" s="171"/>
      <c r="U1468" s="171"/>
      <c r="V1468" s="171"/>
      <c r="W1468" s="171"/>
      <c r="X1468" s="171"/>
    </row>
    <row r="1469" spans="2:24" ht="52.8" x14ac:dyDescent="0.3">
      <c r="B1469" s="96">
        <f t="shared" si="22"/>
        <v>1463</v>
      </c>
      <c r="C1469" s="227" t="s">
        <v>16</v>
      </c>
      <c r="D1469" s="172" t="s">
        <v>878</v>
      </c>
      <c r="E1469" s="172" t="s">
        <v>1191</v>
      </c>
      <c r="F1469" s="252" t="s">
        <v>1513</v>
      </c>
      <c r="G1469" s="255">
        <v>452885797</v>
      </c>
      <c r="H1469" s="255">
        <v>0</v>
      </c>
      <c r="I1469" s="255">
        <f>+G1469+H1469</f>
        <v>452885797</v>
      </c>
      <c r="J1469" s="234" t="s">
        <v>20</v>
      </c>
      <c r="K1469" s="253">
        <f>VLOOKUP(D1469,'[1]CONSOLIDADO GESTORES'!$G$6:$K$355,4,FALSE)</f>
        <v>44428</v>
      </c>
      <c r="L1469" s="96" t="s">
        <v>2004</v>
      </c>
      <c r="M1469" s="251" t="s">
        <v>1824</v>
      </c>
      <c r="N1469" s="227" t="s">
        <v>10</v>
      </c>
      <c r="O1469" s="227" t="s">
        <v>2700</v>
      </c>
      <c r="P1469" s="171"/>
      <c r="Q1469" s="171"/>
      <c r="R1469" s="171"/>
      <c r="S1469" s="171"/>
      <c r="T1469" s="171"/>
      <c r="U1469" s="171"/>
      <c r="V1469" s="171"/>
      <c r="W1469" s="171"/>
      <c r="X1469" s="171"/>
    </row>
    <row r="1470" spans="2:24" ht="52.8" x14ac:dyDescent="0.3">
      <c r="B1470" s="96">
        <f t="shared" si="22"/>
        <v>1464</v>
      </c>
      <c r="C1470" s="227" t="s">
        <v>16</v>
      </c>
      <c r="D1470" s="172" t="s">
        <v>879</v>
      </c>
      <c r="E1470" s="172" t="s">
        <v>1192</v>
      </c>
      <c r="F1470" s="252" t="s">
        <v>1514</v>
      </c>
      <c r="G1470" s="255">
        <v>453714632</v>
      </c>
      <c r="H1470" s="255">
        <v>0</v>
      </c>
      <c r="I1470" s="255">
        <f>+G1470+H1470</f>
        <v>453714632</v>
      </c>
      <c r="J1470" s="234" t="s">
        <v>20</v>
      </c>
      <c r="K1470" s="253">
        <f>VLOOKUP(D1470,'[1]CONSOLIDADO GESTORES'!$G$6:$K$355,4,FALSE)</f>
        <v>44436</v>
      </c>
      <c r="L1470" s="96" t="s">
        <v>2004</v>
      </c>
      <c r="M1470" s="251" t="s">
        <v>1824</v>
      </c>
      <c r="N1470" s="227" t="s">
        <v>10</v>
      </c>
      <c r="O1470" s="227" t="s">
        <v>2700</v>
      </c>
      <c r="P1470" s="171"/>
      <c r="Q1470" s="171"/>
      <c r="R1470" s="171"/>
      <c r="S1470" s="171"/>
      <c r="T1470" s="171"/>
      <c r="U1470" s="171"/>
      <c r="V1470" s="171"/>
      <c r="W1470" s="171"/>
      <c r="X1470" s="171"/>
    </row>
    <row r="1471" spans="2:24" ht="39.6" x14ac:dyDescent="0.3">
      <c r="B1471" s="96">
        <f t="shared" si="22"/>
        <v>1465</v>
      </c>
      <c r="C1471" s="227" t="s">
        <v>16</v>
      </c>
      <c r="D1471" s="172" t="s">
        <v>881</v>
      </c>
      <c r="E1471" s="172" t="s">
        <v>1194</v>
      </c>
      <c r="F1471" s="252" t="s">
        <v>1516</v>
      </c>
      <c r="G1471" s="255">
        <v>450000000</v>
      </c>
      <c r="H1471" s="255">
        <v>0</v>
      </c>
      <c r="I1471" s="255">
        <f>+G1471+H1471</f>
        <v>450000000</v>
      </c>
      <c r="J1471" s="234" t="s">
        <v>20</v>
      </c>
      <c r="K1471" s="253">
        <f>VLOOKUP(D1471,'[1]CONSOLIDADO GESTORES'!$G$6:$K$355,4,FALSE)</f>
        <v>44472</v>
      </c>
      <c r="L1471" s="172" t="s">
        <v>12</v>
      </c>
      <c r="M1471" s="251" t="s">
        <v>1826</v>
      </c>
      <c r="N1471" s="227" t="s">
        <v>3180</v>
      </c>
      <c r="O1471" s="227" t="s">
        <v>2700</v>
      </c>
      <c r="P1471" s="171"/>
      <c r="Q1471" s="171"/>
      <c r="R1471" s="171"/>
      <c r="S1471" s="171"/>
      <c r="T1471" s="171"/>
      <c r="U1471" s="171"/>
      <c r="V1471" s="171"/>
      <c r="W1471" s="171"/>
      <c r="X1471" s="171"/>
    </row>
    <row r="1472" spans="2:24" ht="39.6" x14ac:dyDescent="0.3">
      <c r="B1472" s="96">
        <f t="shared" si="22"/>
        <v>1466</v>
      </c>
      <c r="C1472" s="227" t="s">
        <v>16</v>
      </c>
      <c r="D1472" s="172" t="s">
        <v>891</v>
      </c>
      <c r="E1472" s="172" t="s">
        <v>1204</v>
      </c>
      <c r="F1472" s="252" t="s">
        <v>1526</v>
      </c>
      <c r="G1472" s="255">
        <v>50000000</v>
      </c>
      <c r="H1472" s="255">
        <v>0</v>
      </c>
      <c r="I1472" s="255">
        <f>+G1472+H1472</f>
        <v>50000000</v>
      </c>
      <c r="J1472" s="234" t="s">
        <v>20</v>
      </c>
      <c r="K1472" s="253">
        <f>VLOOKUP(D1472,'[1]CONSOLIDADO GESTORES'!$G$6:$K$355,4,FALSE)</f>
        <v>44438</v>
      </c>
      <c r="L1472" s="96" t="s">
        <v>2004</v>
      </c>
      <c r="M1472" s="251" t="s">
        <v>1786</v>
      </c>
      <c r="N1472" s="227" t="s">
        <v>11</v>
      </c>
      <c r="O1472" s="227" t="s">
        <v>2700</v>
      </c>
      <c r="P1472" s="171"/>
      <c r="Q1472" s="171"/>
      <c r="R1472" s="171"/>
      <c r="S1472" s="171"/>
      <c r="T1472" s="171"/>
      <c r="U1472" s="171"/>
      <c r="V1472" s="171"/>
      <c r="W1472" s="171"/>
      <c r="X1472" s="171"/>
    </row>
    <row r="1473" spans="2:24" ht="39.6" x14ac:dyDescent="0.3">
      <c r="B1473" s="96">
        <f t="shared" si="22"/>
        <v>1467</v>
      </c>
      <c r="C1473" s="227" t="s">
        <v>16</v>
      </c>
      <c r="D1473" s="172" t="s">
        <v>883</v>
      </c>
      <c r="E1473" s="172" t="s">
        <v>1196</v>
      </c>
      <c r="F1473" s="252" t="s">
        <v>1518</v>
      </c>
      <c r="G1473" s="255">
        <v>380490500</v>
      </c>
      <c r="H1473" s="255">
        <v>0</v>
      </c>
      <c r="I1473" s="255">
        <f>+G1473+H1473</f>
        <v>380490500</v>
      </c>
      <c r="J1473" s="234" t="s">
        <v>20</v>
      </c>
      <c r="K1473" s="253">
        <f>VLOOKUP(D1473,'[1]CONSOLIDADO GESTORES'!$G$6:$K$355,4,FALSE)</f>
        <v>44409</v>
      </c>
      <c r="L1473" s="96" t="s">
        <v>2004</v>
      </c>
      <c r="M1473" s="251" t="s">
        <v>1828</v>
      </c>
      <c r="N1473" s="227" t="s">
        <v>3180</v>
      </c>
      <c r="O1473" s="227" t="s">
        <v>2700</v>
      </c>
      <c r="P1473" s="171"/>
      <c r="Q1473" s="171"/>
      <c r="R1473" s="171"/>
      <c r="S1473" s="171"/>
      <c r="T1473" s="171"/>
      <c r="U1473" s="171"/>
      <c r="V1473" s="171"/>
      <c r="W1473" s="171"/>
      <c r="X1473" s="171"/>
    </row>
    <row r="1474" spans="2:24" ht="39.6" x14ac:dyDescent="0.3">
      <c r="B1474" s="96">
        <f t="shared" si="22"/>
        <v>1468</v>
      </c>
      <c r="C1474" s="227" t="s">
        <v>16</v>
      </c>
      <c r="D1474" s="172" t="s">
        <v>885</v>
      </c>
      <c r="E1474" s="172" t="s">
        <v>1198</v>
      </c>
      <c r="F1474" s="252" t="s">
        <v>1520</v>
      </c>
      <c r="G1474" s="255">
        <v>164139168</v>
      </c>
      <c r="H1474" s="255">
        <v>0</v>
      </c>
      <c r="I1474" s="255">
        <f>+G1474+H1474</f>
        <v>164139168</v>
      </c>
      <c r="J1474" s="234" t="s">
        <v>20</v>
      </c>
      <c r="K1474" s="253">
        <f>VLOOKUP(D1474,'[1]CONSOLIDADO GESTORES'!$G$6:$K$355,4,FALSE)</f>
        <v>44454</v>
      </c>
      <c r="L1474" s="96" t="s">
        <v>2004</v>
      </c>
      <c r="M1474" s="251" t="s">
        <v>1830</v>
      </c>
      <c r="N1474" s="227" t="s">
        <v>11</v>
      </c>
      <c r="O1474" s="227" t="s">
        <v>2700</v>
      </c>
      <c r="P1474" s="171"/>
      <c r="Q1474" s="171"/>
      <c r="R1474" s="171"/>
      <c r="S1474" s="171"/>
      <c r="T1474" s="171"/>
      <c r="U1474" s="171"/>
      <c r="V1474" s="171"/>
      <c r="W1474" s="171"/>
      <c r="X1474" s="171"/>
    </row>
    <row r="1475" spans="2:24" ht="39.6" x14ac:dyDescent="0.3">
      <c r="B1475" s="96">
        <f t="shared" si="22"/>
        <v>1469</v>
      </c>
      <c r="C1475" s="227" t="s">
        <v>16</v>
      </c>
      <c r="D1475" s="172" t="s">
        <v>882</v>
      </c>
      <c r="E1475" s="172" t="s">
        <v>1195</v>
      </c>
      <c r="F1475" s="252" t="s">
        <v>1517</v>
      </c>
      <c r="G1475" s="255">
        <v>148494769</v>
      </c>
      <c r="H1475" s="255">
        <v>0</v>
      </c>
      <c r="I1475" s="255">
        <f>+G1475+H1475</f>
        <v>148494769</v>
      </c>
      <c r="J1475" s="234" t="s">
        <v>20</v>
      </c>
      <c r="K1475" s="253">
        <f>VLOOKUP(D1475,'[1]CONSOLIDADO GESTORES'!$G$6:$K$355,4,FALSE)</f>
        <v>44538</v>
      </c>
      <c r="L1475" s="96" t="s">
        <v>2004</v>
      </c>
      <c r="M1475" s="251" t="s">
        <v>1827</v>
      </c>
      <c r="N1475" s="227" t="s">
        <v>11</v>
      </c>
      <c r="O1475" s="227" t="s">
        <v>2700</v>
      </c>
      <c r="P1475" s="171"/>
      <c r="Q1475" s="171"/>
      <c r="R1475" s="171"/>
      <c r="S1475" s="171"/>
      <c r="T1475" s="171"/>
      <c r="U1475" s="171"/>
      <c r="V1475" s="171"/>
      <c r="W1475" s="171"/>
      <c r="X1475" s="171"/>
    </row>
    <row r="1476" spans="2:24" ht="39.6" x14ac:dyDescent="0.3">
      <c r="B1476" s="96">
        <f t="shared" si="22"/>
        <v>1470</v>
      </c>
      <c r="C1476" s="227" t="s">
        <v>16</v>
      </c>
      <c r="D1476" s="172" t="s">
        <v>867</v>
      </c>
      <c r="E1476" s="172" t="s">
        <v>1179</v>
      </c>
      <c r="F1476" s="252" t="s">
        <v>1501</v>
      </c>
      <c r="G1476" s="255">
        <v>140461450</v>
      </c>
      <c r="H1476" s="255">
        <v>0</v>
      </c>
      <c r="I1476" s="255">
        <f>+G1476+H1476</f>
        <v>140461450</v>
      </c>
      <c r="J1476" s="234" t="s">
        <v>20</v>
      </c>
      <c r="K1476" s="253">
        <f>VLOOKUP(D1476,'[1]CONSOLIDADO GESTORES'!$G$6:$K$355,4,FALSE)</f>
        <v>44535</v>
      </c>
      <c r="L1476" s="96" t="s">
        <v>2004</v>
      </c>
      <c r="M1476" s="251" t="s">
        <v>1814</v>
      </c>
      <c r="N1476" s="227" t="s">
        <v>10</v>
      </c>
      <c r="O1476" s="227" t="s">
        <v>2700</v>
      </c>
      <c r="P1476" s="171"/>
      <c r="Q1476" s="171"/>
      <c r="R1476" s="171"/>
      <c r="S1476" s="171"/>
      <c r="T1476" s="171"/>
      <c r="U1476" s="171"/>
      <c r="V1476" s="171"/>
      <c r="W1476" s="171"/>
      <c r="X1476" s="171"/>
    </row>
    <row r="1477" spans="2:24" ht="66" x14ac:dyDescent="0.3">
      <c r="B1477" s="96">
        <f t="shared" si="22"/>
        <v>1471</v>
      </c>
      <c r="C1477" s="227" t="s">
        <v>16</v>
      </c>
      <c r="D1477" s="172" t="s">
        <v>872</v>
      </c>
      <c r="E1477" s="172" t="s">
        <v>1185</v>
      </c>
      <c r="F1477" s="252" t="s">
        <v>1507</v>
      </c>
      <c r="G1477" s="255">
        <v>259074064</v>
      </c>
      <c r="H1477" s="255">
        <v>0</v>
      </c>
      <c r="I1477" s="255">
        <f>+G1477+H1477</f>
        <v>259074064</v>
      </c>
      <c r="J1477" s="234" t="s">
        <v>20</v>
      </c>
      <c r="K1477" s="253">
        <f>VLOOKUP(D1477,'[1]CONSOLIDADO GESTORES'!$G$6:$K$355,4,FALSE)</f>
        <v>44561</v>
      </c>
      <c r="L1477" s="96" t="s">
        <v>2004</v>
      </c>
      <c r="M1477" s="251" t="s">
        <v>1819</v>
      </c>
      <c r="N1477" s="227" t="s">
        <v>11</v>
      </c>
      <c r="O1477" s="227" t="s">
        <v>2700</v>
      </c>
      <c r="P1477" s="171"/>
      <c r="Q1477" s="171"/>
      <c r="R1477" s="171"/>
      <c r="S1477" s="171"/>
      <c r="T1477" s="171"/>
      <c r="U1477" s="171"/>
      <c r="V1477" s="171"/>
      <c r="W1477" s="171"/>
      <c r="X1477" s="171"/>
    </row>
    <row r="1478" spans="2:24" ht="52.8" x14ac:dyDescent="0.3">
      <c r="B1478" s="96">
        <f t="shared" si="22"/>
        <v>1472</v>
      </c>
      <c r="C1478" s="227" t="s">
        <v>16</v>
      </c>
      <c r="D1478" s="228" t="s">
        <v>6050</v>
      </c>
      <c r="E1478" s="96" t="s">
        <v>6051</v>
      </c>
      <c r="F1478" s="252" t="s">
        <v>6052</v>
      </c>
      <c r="G1478" s="255">
        <v>27789865</v>
      </c>
      <c r="H1478" s="255">
        <v>33347838</v>
      </c>
      <c r="I1478" s="255">
        <f>+G1478+H1478</f>
        <v>61137703</v>
      </c>
      <c r="J1478" s="96" t="s">
        <v>20</v>
      </c>
      <c r="K1478" s="227" t="s">
        <v>6053</v>
      </c>
      <c r="L1478" s="96" t="s">
        <v>12</v>
      </c>
      <c r="M1478" s="273" t="s">
        <v>6054</v>
      </c>
      <c r="N1478" s="96" t="s">
        <v>11</v>
      </c>
      <c r="O1478" s="227" t="s">
        <v>2700</v>
      </c>
      <c r="P1478" s="171"/>
      <c r="Q1478" s="171"/>
      <c r="R1478" s="171"/>
      <c r="S1478" s="171"/>
      <c r="T1478" s="171"/>
      <c r="U1478" s="171"/>
      <c r="V1478" s="171"/>
      <c r="W1478" s="171"/>
      <c r="X1478" s="171"/>
    </row>
    <row r="1479" spans="2:24" ht="39.6" x14ac:dyDescent="0.3">
      <c r="B1479" s="96">
        <f t="shared" si="22"/>
        <v>1473</v>
      </c>
      <c r="C1479" s="227" t="s">
        <v>16</v>
      </c>
      <c r="D1479" s="172" t="s">
        <v>900</v>
      </c>
      <c r="E1479" s="172" t="s">
        <v>1213</v>
      </c>
      <c r="F1479" s="252" t="s">
        <v>1534</v>
      </c>
      <c r="G1479" s="255">
        <v>4849250</v>
      </c>
      <c r="H1479" s="255">
        <v>0</v>
      </c>
      <c r="I1479" s="255">
        <f>+G1479+H1479</f>
        <v>4849250</v>
      </c>
      <c r="J1479" s="234" t="s">
        <v>20</v>
      </c>
      <c r="K1479" s="253" t="str">
        <f>VLOOKUP(D1479,'[1]CONSOLIDADO GESTORES'!$G$6:$K$355,4,FALSE)</f>
        <v>180 DÍAS</v>
      </c>
      <c r="L1479" s="96" t="s">
        <v>2004</v>
      </c>
      <c r="M1479" s="251" t="s">
        <v>1842</v>
      </c>
      <c r="N1479" s="227" t="s">
        <v>11</v>
      </c>
      <c r="O1479" s="227" t="s">
        <v>2700</v>
      </c>
      <c r="P1479" s="171"/>
      <c r="Q1479" s="171"/>
      <c r="R1479" s="171"/>
      <c r="S1479" s="171"/>
      <c r="T1479" s="171"/>
      <c r="U1479" s="171"/>
      <c r="V1479" s="171"/>
      <c r="W1479" s="171"/>
      <c r="X1479" s="171"/>
    </row>
    <row r="1480" spans="2:24" ht="39.6" x14ac:dyDescent="0.3">
      <c r="B1480" s="96">
        <f t="shared" si="22"/>
        <v>1474</v>
      </c>
      <c r="C1480" s="227" t="s">
        <v>16</v>
      </c>
      <c r="D1480" s="172" t="s">
        <v>893</v>
      </c>
      <c r="E1480" s="172" t="s">
        <v>1206</v>
      </c>
      <c r="F1480" s="252" t="s">
        <v>1528</v>
      </c>
      <c r="G1480" s="255">
        <v>226100</v>
      </c>
      <c r="H1480" s="255">
        <v>0</v>
      </c>
      <c r="I1480" s="255">
        <f>+G1480+H1480</f>
        <v>226100</v>
      </c>
      <c r="J1480" s="234" t="s">
        <v>20</v>
      </c>
      <c r="K1480" s="253">
        <f>VLOOKUP(D1480,'[1]CONSOLIDADO GESTORES'!$G$6:$K$355,4,FALSE)</f>
        <v>44407</v>
      </c>
      <c r="L1480" s="96" t="s">
        <v>2004</v>
      </c>
      <c r="M1480" s="251" t="s">
        <v>1836</v>
      </c>
      <c r="N1480" s="227" t="s">
        <v>11</v>
      </c>
      <c r="O1480" s="227" t="s">
        <v>2700</v>
      </c>
      <c r="P1480" s="171"/>
      <c r="Q1480" s="171"/>
      <c r="R1480" s="171"/>
      <c r="S1480" s="171"/>
      <c r="T1480" s="171"/>
      <c r="U1480" s="171"/>
      <c r="V1480" s="171"/>
      <c r="W1480" s="171"/>
      <c r="X1480" s="171"/>
    </row>
    <row r="1481" spans="2:24" ht="39.6" x14ac:dyDescent="0.3">
      <c r="B1481" s="96">
        <f t="shared" ref="B1481:B1544" si="23">+B1480+1</f>
        <v>1475</v>
      </c>
      <c r="C1481" s="227" t="s">
        <v>16</v>
      </c>
      <c r="D1481" s="172" t="s">
        <v>894</v>
      </c>
      <c r="E1481" s="172" t="s">
        <v>1207</v>
      </c>
      <c r="F1481" s="252" t="s">
        <v>1529</v>
      </c>
      <c r="G1481" s="255">
        <v>723520</v>
      </c>
      <c r="H1481" s="255">
        <v>0</v>
      </c>
      <c r="I1481" s="255">
        <f>+G1481+H1481</f>
        <v>723520</v>
      </c>
      <c r="J1481" s="234" t="s">
        <v>20</v>
      </c>
      <c r="K1481" s="253">
        <f>VLOOKUP(D1481,'[1]CONSOLIDADO GESTORES'!$G$6:$K$355,4,FALSE)</f>
        <v>44431</v>
      </c>
      <c r="L1481" s="96" t="s">
        <v>2004</v>
      </c>
      <c r="M1481" s="251" t="s">
        <v>1837</v>
      </c>
      <c r="N1481" s="227" t="s">
        <v>11</v>
      </c>
      <c r="O1481" s="227" t="s">
        <v>2700</v>
      </c>
      <c r="P1481" s="171"/>
      <c r="Q1481" s="171"/>
      <c r="R1481" s="171"/>
      <c r="S1481" s="171"/>
      <c r="T1481" s="171"/>
      <c r="U1481" s="171"/>
      <c r="V1481" s="171"/>
      <c r="W1481" s="171"/>
      <c r="X1481" s="171"/>
    </row>
    <row r="1482" spans="2:24" ht="39.6" x14ac:dyDescent="0.3">
      <c r="B1482" s="96">
        <f t="shared" si="23"/>
        <v>1476</v>
      </c>
      <c r="C1482" s="227" t="s">
        <v>16</v>
      </c>
      <c r="D1482" s="172" t="s">
        <v>892</v>
      </c>
      <c r="E1482" s="172" t="s">
        <v>1205</v>
      </c>
      <c r="F1482" s="252" t="s">
        <v>1527</v>
      </c>
      <c r="G1482" s="255">
        <v>200523000</v>
      </c>
      <c r="H1482" s="255">
        <v>0</v>
      </c>
      <c r="I1482" s="255">
        <f>+G1482+H1482</f>
        <v>200523000</v>
      </c>
      <c r="J1482" s="234" t="s">
        <v>20</v>
      </c>
      <c r="K1482" s="253">
        <f>VLOOKUP(D1482,'[1]CONSOLIDADO GESTORES'!$G$6:$K$355,4,FALSE)</f>
        <v>44561</v>
      </c>
      <c r="L1482" s="96" t="s">
        <v>2004</v>
      </c>
      <c r="M1482" s="251" t="s">
        <v>1835</v>
      </c>
      <c r="N1482" s="227" t="s">
        <v>10</v>
      </c>
      <c r="O1482" s="227" t="s">
        <v>2700</v>
      </c>
      <c r="P1482" s="171"/>
      <c r="Q1482" s="171"/>
      <c r="R1482" s="171"/>
      <c r="S1482" s="171"/>
      <c r="T1482" s="171"/>
      <c r="U1482" s="171"/>
      <c r="V1482" s="171"/>
      <c r="W1482" s="171"/>
      <c r="X1482" s="171"/>
    </row>
    <row r="1483" spans="2:24" ht="52.8" x14ac:dyDescent="0.3">
      <c r="B1483" s="96">
        <f t="shared" si="23"/>
        <v>1477</v>
      </c>
      <c r="C1483" s="227" t="s">
        <v>16</v>
      </c>
      <c r="D1483" s="228" t="s">
        <v>6151</v>
      </c>
      <c r="E1483" s="96" t="s">
        <v>6152</v>
      </c>
      <c r="F1483" s="252" t="s">
        <v>6044</v>
      </c>
      <c r="G1483" s="255">
        <v>8000000</v>
      </c>
      <c r="H1483" s="255">
        <v>24000000</v>
      </c>
      <c r="I1483" s="255">
        <f>+G1483+H1483</f>
        <v>32000000</v>
      </c>
      <c r="J1483" s="96" t="s">
        <v>20</v>
      </c>
      <c r="K1483" s="227" t="s">
        <v>6146</v>
      </c>
      <c r="L1483" s="96" t="s">
        <v>12</v>
      </c>
      <c r="M1483" s="273" t="s">
        <v>6153</v>
      </c>
      <c r="N1483" s="96" t="s">
        <v>11</v>
      </c>
      <c r="O1483" s="227" t="s">
        <v>2700</v>
      </c>
      <c r="P1483" s="171"/>
      <c r="Q1483" s="171"/>
      <c r="R1483" s="171"/>
      <c r="S1483" s="171"/>
      <c r="T1483" s="171"/>
      <c r="U1483" s="171"/>
      <c r="V1483" s="171"/>
      <c r="W1483" s="171"/>
      <c r="X1483" s="171"/>
    </row>
    <row r="1484" spans="2:24" ht="52.8" x14ac:dyDescent="0.3">
      <c r="B1484" s="96">
        <f t="shared" si="23"/>
        <v>1478</v>
      </c>
      <c r="C1484" s="227" t="s">
        <v>16</v>
      </c>
      <c r="D1484" s="228" t="s">
        <v>6154</v>
      </c>
      <c r="E1484" s="96" t="s">
        <v>6155</v>
      </c>
      <c r="F1484" s="252" t="s">
        <v>6044</v>
      </c>
      <c r="G1484" s="255">
        <v>9132822</v>
      </c>
      <c r="H1484" s="255">
        <v>31617960</v>
      </c>
      <c r="I1484" s="255">
        <f>+G1484+H1484</f>
        <v>40750782</v>
      </c>
      <c r="J1484" s="96" t="s">
        <v>20</v>
      </c>
      <c r="K1484" s="227" t="s">
        <v>6146</v>
      </c>
      <c r="L1484" s="96" t="s">
        <v>12</v>
      </c>
      <c r="M1484" s="273" t="s">
        <v>6156</v>
      </c>
      <c r="N1484" s="96" t="s">
        <v>11</v>
      </c>
      <c r="O1484" s="227" t="s">
        <v>2700</v>
      </c>
      <c r="P1484" s="171"/>
      <c r="Q1484" s="171"/>
      <c r="R1484" s="171"/>
      <c r="S1484" s="171"/>
      <c r="T1484" s="171"/>
      <c r="U1484" s="171"/>
      <c r="V1484" s="171"/>
      <c r="W1484" s="171"/>
      <c r="X1484" s="171"/>
    </row>
    <row r="1485" spans="2:24" ht="39.6" x14ac:dyDescent="0.3">
      <c r="B1485" s="96">
        <f t="shared" si="23"/>
        <v>1479</v>
      </c>
      <c r="C1485" s="227" t="s">
        <v>16</v>
      </c>
      <c r="D1485" s="172" t="s">
        <v>895</v>
      </c>
      <c r="E1485" s="172" t="s">
        <v>1208</v>
      </c>
      <c r="F1485" s="252" t="s">
        <v>1530</v>
      </c>
      <c r="G1485" s="255">
        <v>5057500</v>
      </c>
      <c r="H1485" s="255">
        <v>0</v>
      </c>
      <c r="I1485" s="255">
        <f>+G1485+H1485</f>
        <v>5057500</v>
      </c>
      <c r="J1485" s="234" t="s">
        <v>20</v>
      </c>
      <c r="K1485" s="253">
        <f>VLOOKUP(D1485,'[1]CONSOLIDADO GESTORES'!$G$6:$K$355,4,FALSE)</f>
        <v>44417</v>
      </c>
      <c r="L1485" s="96" t="s">
        <v>2004</v>
      </c>
      <c r="M1485" s="251" t="s">
        <v>1838</v>
      </c>
      <c r="N1485" s="227" t="s">
        <v>11</v>
      </c>
      <c r="O1485" s="227" t="s">
        <v>2700</v>
      </c>
      <c r="P1485" s="171"/>
      <c r="Q1485" s="171"/>
      <c r="R1485" s="171"/>
      <c r="S1485" s="171"/>
      <c r="T1485" s="171"/>
      <c r="U1485" s="171"/>
      <c r="V1485" s="171"/>
      <c r="W1485" s="171"/>
      <c r="X1485" s="171"/>
    </row>
    <row r="1486" spans="2:24" ht="66" x14ac:dyDescent="0.3">
      <c r="B1486" s="96">
        <f t="shared" si="23"/>
        <v>1480</v>
      </c>
      <c r="C1486" s="227" t="s">
        <v>16</v>
      </c>
      <c r="D1486" s="172" t="s">
        <v>914</v>
      </c>
      <c r="E1486" s="172" t="s">
        <v>1228</v>
      </c>
      <c r="F1486" s="252" t="s">
        <v>1549</v>
      </c>
      <c r="G1486" s="255">
        <v>53142306</v>
      </c>
      <c r="H1486" s="255">
        <v>0</v>
      </c>
      <c r="I1486" s="255">
        <f>+G1486+H1486</f>
        <v>53142306</v>
      </c>
      <c r="J1486" s="234" t="s">
        <v>20</v>
      </c>
      <c r="K1486" s="253">
        <f>VLOOKUP(D1486,'[1]CONSOLIDADO GESTORES'!$G$6:$K$355,4,FALSE)</f>
        <v>44370</v>
      </c>
      <c r="L1486" s="172" t="s">
        <v>12</v>
      </c>
      <c r="M1486" s="251" t="s">
        <v>1856</v>
      </c>
      <c r="N1486" s="227" t="s">
        <v>10</v>
      </c>
      <c r="O1486" s="227" t="s">
        <v>2700</v>
      </c>
      <c r="P1486" s="171"/>
      <c r="Q1486" s="171"/>
      <c r="R1486" s="171"/>
      <c r="S1486" s="171"/>
      <c r="T1486" s="171"/>
      <c r="U1486" s="171"/>
      <c r="V1486" s="171"/>
      <c r="W1486" s="171"/>
      <c r="X1486" s="171"/>
    </row>
    <row r="1487" spans="2:24" ht="39.6" x14ac:dyDescent="0.3">
      <c r="B1487" s="96">
        <f t="shared" si="23"/>
        <v>1481</v>
      </c>
      <c r="C1487" s="227" t="s">
        <v>16</v>
      </c>
      <c r="D1487" s="172" t="s">
        <v>896</v>
      </c>
      <c r="E1487" s="172" t="s">
        <v>1209</v>
      </c>
      <c r="F1487" s="252" t="s">
        <v>1531</v>
      </c>
      <c r="G1487" s="255">
        <v>7185525</v>
      </c>
      <c r="H1487" s="255">
        <v>0</v>
      </c>
      <c r="I1487" s="255">
        <f>+G1487+H1487</f>
        <v>7185525</v>
      </c>
      <c r="J1487" s="234" t="s">
        <v>20</v>
      </c>
      <c r="K1487" s="253">
        <f>VLOOKUP(D1487,'[1]CONSOLIDADO GESTORES'!$G$6:$K$355,4,FALSE)</f>
        <v>44551</v>
      </c>
      <c r="L1487" s="96" t="s">
        <v>2004</v>
      </c>
      <c r="M1487" s="251" t="s">
        <v>1839</v>
      </c>
      <c r="N1487" s="227" t="s">
        <v>11</v>
      </c>
      <c r="O1487" s="227" t="s">
        <v>2700</v>
      </c>
      <c r="P1487" s="171"/>
      <c r="Q1487" s="171"/>
      <c r="R1487" s="171"/>
      <c r="S1487" s="171"/>
      <c r="T1487" s="171"/>
      <c r="U1487" s="171"/>
      <c r="V1487" s="171"/>
      <c r="W1487" s="171"/>
      <c r="X1487" s="171"/>
    </row>
    <row r="1488" spans="2:24" ht="39.6" x14ac:dyDescent="0.3">
      <c r="B1488" s="96">
        <f t="shared" si="23"/>
        <v>1482</v>
      </c>
      <c r="C1488" s="227" t="s">
        <v>16</v>
      </c>
      <c r="D1488" s="172" t="s">
        <v>897</v>
      </c>
      <c r="E1488" s="172" t="s">
        <v>1210</v>
      </c>
      <c r="F1488" s="252" t="s">
        <v>1532</v>
      </c>
      <c r="G1488" s="255">
        <v>821100</v>
      </c>
      <c r="H1488" s="255">
        <v>0</v>
      </c>
      <c r="I1488" s="255">
        <f>+G1488+H1488</f>
        <v>821100</v>
      </c>
      <c r="J1488" s="234" t="s">
        <v>20</v>
      </c>
      <c r="K1488" s="253">
        <f>VLOOKUP(D1488,'[1]CONSOLIDADO GESTORES'!$G$6:$K$355,4,FALSE)</f>
        <v>44424</v>
      </c>
      <c r="L1488" s="96" t="s">
        <v>2004</v>
      </c>
      <c r="M1488" s="251" t="s">
        <v>1833</v>
      </c>
      <c r="N1488" s="227" t="s">
        <v>11</v>
      </c>
      <c r="O1488" s="227" t="s">
        <v>2700</v>
      </c>
      <c r="P1488" s="171"/>
      <c r="Q1488" s="171"/>
      <c r="R1488" s="171"/>
      <c r="S1488" s="171"/>
      <c r="T1488" s="171"/>
      <c r="U1488" s="171"/>
      <c r="V1488" s="171"/>
      <c r="W1488" s="171"/>
      <c r="X1488" s="171"/>
    </row>
    <row r="1489" spans="2:24" ht="39.6" x14ac:dyDescent="0.3">
      <c r="B1489" s="96">
        <f t="shared" si="23"/>
        <v>1483</v>
      </c>
      <c r="C1489" s="227" t="s">
        <v>16</v>
      </c>
      <c r="D1489" s="172" t="s">
        <v>898</v>
      </c>
      <c r="E1489" s="172" t="s">
        <v>1211</v>
      </c>
      <c r="F1489" s="252" t="s">
        <v>1533</v>
      </c>
      <c r="G1489" s="255">
        <v>1228080</v>
      </c>
      <c r="H1489" s="255">
        <v>0</v>
      </c>
      <c r="I1489" s="255">
        <f>+G1489+H1489</f>
        <v>1228080</v>
      </c>
      <c r="J1489" s="234" t="s">
        <v>20</v>
      </c>
      <c r="K1489" s="253">
        <f>VLOOKUP(D1489,'[1]CONSOLIDADO GESTORES'!$G$6:$K$355,4,FALSE)</f>
        <v>44424</v>
      </c>
      <c r="L1489" s="96" t="s">
        <v>2004</v>
      </c>
      <c r="M1489" s="251" t="s">
        <v>1840</v>
      </c>
      <c r="N1489" s="227" t="s">
        <v>11</v>
      </c>
      <c r="O1489" s="227" t="s">
        <v>2700</v>
      </c>
      <c r="P1489" s="171"/>
      <c r="Q1489" s="171"/>
      <c r="R1489" s="171"/>
      <c r="S1489" s="171"/>
      <c r="T1489" s="171"/>
      <c r="U1489" s="171"/>
      <c r="V1489" s="171"/>
      <c r="W1489" s="171"/>
      <c r="X1489" s="171"/>
    </row>
    <row r="1490" spans="2:24" ht="39.6" x14ac:dyDescent="0.3">
      <c r="B1490" s="96">
        <f t="shared" si="23"/>
        <v>1484</v>
      </c>
      <c r="C1490" s="227" t="s">
        <v>16</v>
      </c>
      <c r="D1490" s="172" t="s">
        <v>887</v>
      </c>
      <c r="E1490" s="172" t="s">
        <v>1200</v>
      </c>
      <c r="F1490" s="252" t="s">
        <v>1522</v>
      </c>
      <c r="G1490" s="255">
        <v>17992368</v>
      </c>
      <c r="H1490" s="255">
        <v>0</v>
      </c>
      <c r="I1490" s="255">
        <f>+G1490+H1490</f>
        <v>17992368</v>
      </c>
      <c r="J1490" s="234" t="s">
        <v>20</v>
      </c>
      <c r="K1490" s="253">
        <f>VLOOKUP(D1490,'[1]CONSOLIDADO GESTORES'!$G$6:$K$355,4,FALSE)</f>
        <v>44441</v>
      </c>
      <c r="L1490" s="96" t="s">
        <v>2004</v>
      </c>
      <c r="M1490" s="251" t="s">
        <v>1832</v>
      </c>
      <c r="N1490" s="227" t="s">
        <v>11</v>
      </c>
      <c r="O1490" s="227" t="s">
        <v>2700</v>
      </c>
      <c r="P1490" s="171"/>
      <c r="Q1490" s="171"/>
      <c r="R1490" s="171"/>
      <c r="S1490" s="171"/>
      <c r="T1490" s="171"/>
      <c r="U1490" s="171"/>
      <c r="V1490" s="171"/>
      <c r="W1490" s="171"/>
      <c r="X1490" s="171"/>
    </row>
    <row r="1491" spans="2:24" ht="39.6" x14ac:dyDescent="0.3">
      <c r="B1491" s="96">
        <f t="shared" si="23"/>
        <v>1485</v>
      </c>
      <c r="C1491" s="227" t="s">
        <v>16</v>
      </c>
      <c r="D1491" s="172" t="s">
        <v>871</v>
      </c>
      <c r="E1491" s="172" t="s">
        <v>1184</v>
      </c>
      <c r="F1491" s="252" t="s">
        <v>1506</v>
      </c>
      <c r="G1491" s="255">
        <v>129757600</v>
      </c>
      <c r="H1491" s="255">
        <v>0</v>
      </c>
      <c r="I1491" s="255">
        <f>+G1491+H1491</f>
        <v>129757600</v>
      </c>
      <c r="J1491" s="234" t="s">
        <v>20</v>
      </c>
      <c r="K1491" s="253">
        <f>VLOOKUP(D1491,'[1]CONSOLIDADO GESTORES'!$G$6:$K$355,4,FALSE)</f>
        <v>44468</v>
      </c>
      <c r="L1491" s="96" t="s">
        <v>2004</v>
      </c>
      <c r="M1491" s="251" t="s">
        <v>1818</v>
      </c>
      <c r="N1491" s="227" t="s">
        <v>11</v>
      </c>
      <c r="O1491" s="227" t="s">
        <v>2700</v>
      </c>
      <c r="P1491" s="171"/>
      <c r="Q1491" s="171"/>
      <c r="R1491" s="171"/>
      <c r="S1491" s="171"/>
      <c r="T1491" s="171"/>
      <c r="U1491" s="171"/>
      <c r="V1491" s="171"/>
      <c r="W1491" s="171"/>
      <c r="X1491" s="171"/>
    </row>
    <row r="1492" spans="2:24" ht="39.6" x14ac:dyDescent="0.3">
      <c r="B1492" s="96">
        <f t="shared" si="23"/>
        <v>1486</v>
      </c>
      <c r="C1492" s="227" t="s">
        <v>16</v>
      </c>
      <c r="D1492" s="172" t="s">
        <v>932</v>
      </c>
      <c r="E1492" s="172" t="s">
        <v>1246</v>
      </c>
      <c r="F1492" s="252" t="s">
        <v>1565</v>
      </c>
      <c r="G1492" s="255">
        <v>88459899</v>
      </c>
      <c r="H1492" s="255">
        <v>0</v>
      </c>
      <c r="I1492" s="255">
        <f>+G1492+H1492</f>
        <v>88459899</v>
      </c>
      <c r="J1492" s="234" t="s">
        <v>20</v>
      </c>
      <c r="K1492" s="253">
        <f>VLOOKUP(D1492,'[1]CONSOLIDADO GESTORES'!$G$6:$K$355,4,FALSE)</f>
        <v>44484</v>
      </c>
      <c r="L1492" s="96" t="s">
        <v>2004</v>
      </c>
      <c r="M1492" s="251" t="s">
        <v>1872</v>
      </c>
      <c r="N1492" s="227" t="s">
        <v>10</v>
      </c>
      <c r="O1492" s="227" t="s">
        <v>2700</v>
      </c>
      <c r="P1492" s="171"/>
      <c r="Q1492" s="171"/>
      <c r="R1492" s="171"/>
      <c r="S1492" s="171"/>
      <c r="T1492" s="171"/>
      <c r="U1492" s="171"/>
      <c r="V1492" s="171"/>
      <c r="W1492" s="171"/>
      <c r="X1492" s="171"/>
    </row>
    <row r="1493" spans="2:24" ht="39.6" x14ac:dyDescent="0.3">
      <c r="B1493" s="96">
        <f t="shared" si="23"/>
        <v>1487</v>
      </c>
      <c r="C1493" s="227" t="s">
        <v>16</v>
      </c>
      <c r="D1493" s="172" t="s">
        <v>933</v>
      </c>
      <c r="E1493" s="172" t="s">
        <v>1247</v>
      </c>
      <c r="F1493" s="252" t="s">
        <v>1566</v>
      </c>
      <c r="G1493" s="255">
        <v>106050512</v>
      </c>
      <c r="H1493" s="255">
        <v>0</v>
      </c>
      <c r="I1493" s="255">
        <f>+G1493+H1493</f>
        <v>106050512</v>
      </c>
      <c r="J1493" s="234" t="s">
        <v>20</v>
      </c>
      <c r="K1493" s="253">
        <f>VLOOKUP(D1493,'[1]CONSOLIDADO GESTORES'!$G$6:$K$355,4,FALSE)</f>
        <v>44479</v>
      </c>
      <c r="L1493" s="96" t="s">
        <v>2004</v>
      </c>
      <c r="M1493" s="251" t="s">
        <v>1857</v>
      </c>
      <c r="N1493" s="227" t="s">
        <v>10</v>
      </c>
      <c r="O1493" s="227" t="s">
        <v>2700</v>
      </c>
      <c r="P1493" s="171"/>
      <c r="Q1493" s="171"/>
      <c r="R1493" s="171"/>
      <c r="S1493" s="171"/>
      <c r="T1493" s="171"/>
      <c r="U1493" s="171"/>
      <c r="V1493" s="171"/>
      <c r="W1493" s="171"/>
      <c r="X1493" s="171"/>
    </row>
    <row r="1494" spans="2:24" ht="39.6" x14ac:dyDescent="0.3">
      <c r="B1494" s="96">
        <f t="shared" si="23"/>
        <v>1488</v>
      </c>
      <c r="C1494" s="227" t="s">
        <v>16</v>
      </c>
      <c r="D1494" s="172" t="s">
        <v>934</v>
      </c>
      <c r="E1494" s="172" t="s">
        <v>1248</v>
      </c>
      <c r="F1494" s="252" t="s">
        <v>1567</v>
      </c>
      <c r="G1494" s="255">
        <v>101510294</v>
      </c>
      <c r="H1494" s="255">
        <v>0</v>
      </c>
      <c r="I1494" s="255">
        <f>+G1494+H1494</f>
        <v>101510294</v>
      </c>
      <c r="J1494" s="234" t="s">
        <v>20</v>
      </c>
      <c r="K1494" s="253">
        <f>VLOOKUP(D1494,'[1]CONSOLIDADO GESTORES'!$G$6:$K$355,4,FALSE)</f>
        <v>44512</v>
      </c>
      <c r="L1494" s="96" t="s">
        <v>2004</v>
      </c>
      <c r="M1494" s="251" t="s">
        <v>1873</v>
      </c>
      <c r="N1494" s="227" t="s">
        <v>10</v>
      </c>
      <c r="O1494" s="227" t="s">
        <v>2700</v>
      </c>
      <c r="P1494" s="171"/>
      <c r="Q1494" s="171"/>
      <c r="R1494" s="171"/>
      <c r="S1494" s="171"/>
      <c r="T1494" s="171"/>
      <c r="U1494" s="171"/>
      <c r="V1494" s="171"/>
      <c r="W1494" s="171"/>
      <c r="X1494" s="171"/>
    </row>
    <row r="1495" spans="2:24" ht="39.6" x14ac:dyDescent="0.3">
      <c r="B1495" s="96">
        <f t="shared" si="23"/>
        <v>1489</v>
      </c>
      <c r="C1495" s="227" t="s">
        <v>16</v>
      </c>
      <c r="D1495" s="172" t="s">
        <v>935</v>
      </c>
      <c r="E1495" s="172" t="s">
        <v>1249</v>
      </c>
      <c r="F1495" s="252" t="s">
        <v>1568</v>
      </c>
      <c r="G1495" s="255">
        <v>139527500</v>
      </c>
      <c r="H1495" s="255">
        <v>0</v>
      </c>
      <c r="I1495" s="255">
        <f>+G1495+H1495</f>
        <v>139527500</v>
      </c>
      <c r="J1495" s="234" t="s">
        <v>20</v>
      </c>
      <c r="K1495" s="253">
        <f>VLOOKUP(D1495,'[1]CONSOLIDADO GESTORES'!$G$6:$K$355,4,FALSE)</f>
        <v>44479</v>
      </c>
      <c r="L1495" s="96" t="s">
        <v>2004</v>
      </c>
      <c r="M1495" s="251" t="s">
        <v>1874</v>
      </c>
      <c r="N1495" s="227" t="s">
        <v>10</v>
      </c>
      <c r="O1495" s="227" t="s">
        <v>2700</v>
      </c>
      <c r="P1495" s="171"/>
      <c r="Q1495" s="171"/>
      <c r="R1495" s="171"/>
      <c r="S1495" s="171"/>
      <c r="T1495" s="171"/>
      <c r="U1495" s="171"/>
      <c r="V1495" s="171"/>
      <c r="W1495" s="171"/>
      <c r="X1495" s="171"/>
    </row>
    <row r="1496" spans="2:24" ht="39.6" x14ac:dyDescent="0.3">
      <c r="B1496" s="96">
        <f t="shared" si="23"/>
        <v>1490</v>
      </c>
      <c r="C1496" s="227" t="s">
        <v>16</v>
      </c>
      <c r="D1496" s="172" t="s">
        <v>899</v>
      </c>
      <c r="E1496" s="172" t="s">
        <v>1212</v>
      </c>
      <c r="F1496" s="252" t="s">
        <v>1531</v>
      </c>
      <c r="G1496" s="255">
        <v>8839765</v>
      </c>
      <c r="H1496" s="255">
        <v>0</v>
      </c>
      <c r="I1496" s="255">
        <f>+G1496+H1496</f>
        <v>8839765</v>
      </c>
      <c r="J1496" s="234" t="s">
        <v>20</v>
      </c>
      <c r="K1496" s="253">
        <f>VLOOKUP(D1496,'[1]CONSOLIDADO GESTORES'!$G$6:$K$355,4,FALSE)</f>
        <v>44485</v>
      </c>
      <c r="L1496" s="96" t="s">
        <v>2004</v>
      </c>
      <c r="M1496" s="251" t="s">
        <v>1841</v>
      </c>
      <c r="N1496" s="227" t="s">
        <v>11</v>
      </c>
      <c r="O1496" s="227" t="s">
        <v>2700</v>
      </c>
      <c r="P1496" s="171"/>
      <c r="Q1496" s="171"/>
      <c r="R1496" s="171"/>
      <c r="S1496" s="171"/>
      <c r="T1496" s="171"/>
      <c r="U1496" s="171"/>
      <c r="V1496" s="171"/>
      <c r="W1496" s="171"/>
      <c r="X1496" s="171"/>
    </row>
    <row r="1497" spans="2:24" ht="39.6" x14ac:dyDescent="0.3">
      <c r="B1497" s="96">
        <f t="shared" si="23"/>
        <v>1491</v>
      </c>
      <c r="C1497" s="227" t="s">
        <v>16</v>
      </c>
      <c r="D1497" s="173" t="s">
        <v>876</v>
      </c>
      <c r="E1497" s="172" t="s">
        <v>1189</v>
      </c>
      <c r="F1497" s="252" t="s">
        <v>1511</v>
      </c>
      <c r="G1497" s="255">
        <v>191840212</v>
      </c>
      <c r="H1497" s="255">
        <v>0</v>
      </c>
      <c r="I1497" s="255">
        <f>+G1497+H1497</f>
        <v>191840212</v>
      </c>
      <c r="J1497" s="234" t="s">
        <v>20</v>
      </c>
      <c r="K1497" s="253">
        <f>VLOOKUP(D1497,'[1]CONSOLIDADO GESTORES'!$G$6:$K$355,4,FALSE)</f>
        <v>44377</v>
      </c>
      <c r="L1497" s="96" t="s">
        <v>2004</v>
      </c>
      <c r="M1497" s="251" t="s">
        <v>1822</v>
      </c>
      <c r="N1497" s="227" t="s">
        <v>10</v>
      </c>
      <c r="O1497" s="227" t="s">
        <v>2700</v>
      </c>
      <c r="P1497" s="171"/>
      <c r="Q1497" s="171"/>
      <c r="R1497" s="171"/>
      <c r="S1497" s="171"/>
      <c r="T1497" s="171"/>
      <c r="U1497" s="171"/>
      <c r="V1497" s="171"/>
      <c r="W1497" s="171"/>
      <c r="X1497" s="171"/>
    </row>
    <row r="1498" spans="2:24" ht="39.6" x14ac:dyDescent="0.3">
      <c r="B1498" s="96">
        <f t="shared" si="23"/>
        <v>1492</v>
      </c>
      <c r="C1498" s="227" t="s">
        <v>16</v>
      </c>
      <c r="D1498" s="173" t="s">
        <v>6215</v>
      </c>
      <c r="E1498" s="172" t="s">
        <v>1183</v>
      </c>
      <c r="F1498" s="252" t="s">
        <v>1505</v>
      </c>
      <c r="G1498" s="255">
        <v>224357550</v>
      </c>
      <c r="H1498" s="255">
        <v>0</v>
      </c>
      <c r="I1498" s="255">
        <f>+G1498+H1498</f>
        <v>224357550</v>
      </c>
      <c r="J1498" s="234" t="s">
        <v>20</v>
      </c>
      <c r="K1498" s="253" t="e">
        <f>VLOOKUP(D1498,'[1]CONSOLIDADO GESTORES'!$G$6:$K$355,4,FALSE)</f>
        <v>#N/A</v>
      </c>
      <c r="L1498" s="96" t="s">
        <v>2004</v>
      </c>
      <c r="M1498" s="251" t="s">
        <v>1817</v>
      </c>
      <c r="N1498" s="227" t="s">
        <v>10</v>
      </c>
      <c r="O1498" s="227" t="s">
        <v>2700</v>
      </c>
      <c r="P1498" s="171"/>
      <c r="Q1498" s="171"/>
      <c r="R1498" s="171"/>
      <c r="S1498" s="171"/>
      <c r="T1498" s="171"/>
      <c r="U1498" s="171"/>
      <c r="V1498" s="171"/>
      <c r="W1498" s="171"/>
      <c r="X1498" s="171"/>
    </row>
    <row r="1499" spans="2:24" ht="39.6" x14ac:dyDescent="0.3">
      <c r="B1499" s="96">
        <f t="shared" si="23"/>
        <v>1493</v>
      </c>
      <c r="C1499" s="227" t="s">
        <v>16</v>
      </c>
      <c r="D1499" s="173" t="s">
        <v>884</v>
      </c>
      <c r="E1499" s="172" t="s">
        <v>1197</v>
      </c>
      <c r="F1499" s="252" t="s">
        <v>1519</v>
      </c>
      <c r="G1499" s="255">
        <v>51658852</v>
      </c>
      <c r="H1499" s="255">
        <v>0</v>
      </c>
      <c r="I1499" s="255">
        <f>+G1499+H1499</f>
        <v>51658852</v>
      </c>
      <c r="J1499" s="234" t="s">
        <v>20</v>
      </c>
      <c r="K1499" s="253">
        <f>VLOOKUP(D1499,'[1]CONSOLIDADO GESTORES'!$G$6:$K$355,4,FALSE)</f>
        <v>44491</v>
      </c>
      <c r="L1499" s="96" t="s">
        <v>2004</v>
      </c>
      <c r="M1499" s="251" t="s">
        <v>1829</v>
      </c>
      <c r="N1499" s="227" t="s">
        <v>11</v>
      </c>
      <c r="O1499" s="227" t="s">
        <v>2700</v>
      </c>
      <c r="P1499" s="171"/>
      <c r="Q1499" s="171"/>
      <c r="R1499" s="171"/>
      <c r="S1499" s="171"/>
      <c r="T1499" s="171"/>
      <c r="U1499" s="171"/>
      <c r="V1499" s="171"/>
      <c r="W1499" s="171"/>
      <c r="X1499" s="171"/>
    </row>
    <row r="1500" spans="2:24" ht="39.6" x14ac:dyDescent="0.3">
      <c r="B1500" s="96">
        <f t="shared" si="23"/>
        <v>1494</v>
      </c>
      <c r="C1500" s="227" t="s">
        <v>16</v>
      </c>
      <c r="D1500" s="173" t="s">
        <v>912</v>
      </c>
      <c r="E1500" s="172" t="s">
        <v>1226</v>
      </c>
      <c r="F1500" s="252" t="s">
        <v>1547</v>
      </c>
      <c r="G1500" s="255">
        <v>254563848</v>
      </c>
      <c r="H1500" s="255">
        <v>0</v>
      </c>
      <c r="I1500" s="255">
        <f>+G1500+H1500</f>
        <v>254563848</v>
      </c>
      <c r="J1500" s="234" t="s">
        <v>20</v>
      </c>
      <c r="K1500" s="253" t="str">
        <f>VLOOKUP(D1500,'[1]CONSOLIDADO GESTORES'!$G$6:$K$355,4,FALSE)</f>
        <v>30 DÍAS</v>
      </c>
      <c r="L1500" s="96" t="s">
        <v>2004</v>
      </c>
      <c r="M1500" s="251" t="s">
        <v>1854</v>
      </c>
      <c r="N1500" s="227" t="s">
        <v>10</v>
      </c>
      <c r="O1500" s="227" t="s">
        <v>2700</v>
      </c>
      <c r="P1500" s="171"/>
      <c r="Q1500" s="171"/>
      <c r="R1500" s="171"/>
      <c r="S1500" s="171"/>
      <c r="T1500" s="171"/>
      <c r="U1500" s="171"/>
      <c r="V1500" s="171"/>
      <c r="W1500" s="171"/>
      <c r="X1500" s="171"/>
    </row>
    <row r="1501" spans="2:24" ht="39.6" x14ac:dyDescent="0.3">
      <c r="B1501" s="96">
        <f t="shared" si="23"/>
        <v>1495</v>
      </c>
      <c r="C1501" s="227" t="s">
        <v>16</v>
      </c>
      <c r="D1501" s="172" t="s">
        <v>903</v>
      </c>
      <c r="E1501" s="172" t="s">
        <v>1216</v>
      </c>
      <c r="F1501" s="252" t="s">
        <v>1537</v>
      </c>
      <c r="G1501" s="255">
        <v>396886087</v>
      </c>
      <c r="H1501" s="255">
        <v>0</v>
      </c>
      <c r="I1501" s="255">
        <f>+G1501+H1501</f>
        <v>396886087</v>
      </c>
      <c r="J1501" s="234" t="s">
        <v>20</v>
      </c>
      <c r="K1501" s="253">
        <f>VLOOKUP(D1501,'[1]CONSOLIDADO GESTORES'!$G$6:$K$355,4,FALSE)</f>
        <v>44561</v>
      </c>
      <c r="L1501" s="96" t="s">
        <v>2004</v>
      </c>
      <c r="M1501" s="251" t="s">
        <v>1845</v>
      </c>
      <c r="N1501" s="227" t="s">
        <v>10</v>
      </c>
      <c r="O1501" s="227" t="s">
        <v>2700</v>
      </c>
      <c r="P1501" s="171"/>
      <c r="Q1501" s="171"/>
      <c r="R1501" s="171"/>
      <c r="S1501" s="171"/>
      <c r="T1501" s="171"/>
      <c r="U1501" s="171"/>
      <c r="V1501" s="171"/>
      <c r="W1501" s="171"/>
      <c r="X1501" s="171"/>
    </row>
    <row r="1502" spans="2:24" ht="39.6" x14ac:dyDescent="0.3">
      <c r="B1502" s="96">
        <f t="shared" si="23"/>
        <v>1496</v>
      </c>
      <c r="C1502" s="227" t="s">
        <v>16</v>
      </c>
      <c r="D1502" s="172" t="s">
        <v>906</v>
      </c>
      <c r="E1502" s="172" t="s">
        <v>1219</v>
      </c>
      <c r="F1502" s="252" t="s">
        <v>1540</v>
      </c>
      <c r="G1502" s="255">
        <v>284759622</v>
      </c>
      <c r="H1502" s="255">
        <v>0</v>
      </c>
      <c r="I1502" s="255">
        <f>+G1502+H1502</f>
        <v>284759622</v>
      </c>
      <c r="J1502" s="234" t="s">
        <v>20</v>
      </c>
      <c r="K1502" s="253">
        <f>VLOOKUP(D1502,'[1]CONSOLIDADO GESTORES'!$G$6:$K$355,4,FALSE)</f>
        <v>44452</v>
      </c>
      <c r="L1502" s="96" t="s">
        <v>2004</v>
      </c>
      <c r="M1502" s="251" t="s">
        <v>1847</v>
      </c>
      <c r="N1502" s="227" t="s">
        <v>10</v>
      </c>
      <c r="O1502" s="227" t="s">
        <v>2700</v>
      </c>
      <c r="P1502" s="171"/>
      <c r="Q1502" s="171"/>
      <c r="R1502" s="171"/>
      <c r="S1502" s="171"/>
      <c r="T1502" s="171"/>
      <c r="U1502" s="171"/>
      <c r="V1502" s="171"/>
      <c r="W1502" s="171"/>
      <c r="X1502" s="171"/>
    </row>
    <row r="1503" spans="2:24" ht="39.6" x14ac:dyDescent="0.3">
      <c r="B1503" s="96">
        <f t="shared" si="23"/>
        <v>1497</v>
      </c>
      <c r="C1503" s="227" t="s">
        <v>16</v>
      </c>
      <c r="D1503" s="173" t="s">
        <v>915</v>
      </c>
      <c r="E1503" s="172" t="s">
        <v>1229</v>
      </c>
      <c r="F1503" s="252" t="s">
        <v>1550</v>
      </c>
      <c r="G1503" s="255">
        <v>149830250</v>
      </c>
      <c r="H1503" s="255">
        <v>0</v>
      </c>
      <c r="I1503" s="255">
        <f>+G1503+H1503</f>
        <v>149830250</v>
      </c>
      <c r="J1503" s="234" t="s">
        <v>20</v>
      </c>
      <c r="K1503" s="253">
        <f>VLOOKUP(D1503,'[1]CONSOLIDADO GESTORES'!$G$6:$K$355,4,FALSE)</f>
        <v>44425</v>
      </c>
      <c r="L1503" s="96" t="s">
        <v>2004</v>
      </c>
      <c r="M1503" s="251" t="s">
        <v>1857</v>
      </c>
      <c r="N1503" s="227" t="s">
        <v>10</v>
      </c>
      <c r="O1503" s="227" t="s">
        <v>2700</v>
      </c>
      <c r="P1503" s="171"/>
      <c r="Q1503" s="171"/>
      <c r="R1503" s="171"/>
      <c r="S1503" s="171"/>
      <c r="T1503" s="171"/>
      <c r="U1503" s="171"/>
      <c r="V1503" s="171"/>
      <c r="W1503" s="171"/>
      <c r="X1503" s="171"/>
    </row>
    <row r="1504" spans="2:24" ht="39.6" x14ac:dyDescent="0.3">
      <c r="B1504" s="96">
        <f t="shared" si="23"/>
        <v>1498</v>
      </c>
      <c r="C1504" s="227" t="s">
        <v>16</v>
      </c>
      <c r="D1504" s="173" t="s">
        <v>957</v>
      </c>
      <c r="E1504" s="172" t="s">
        <v>1272</v>
      </c>
      <c r="F1504" s="252" t="s">
        <v>1588</v>
      </c>
      <c r="G1504" s="255">
        <v>451962952</v>
      </c>
      <c r="H1504" s="255">
        <v>0</v>
      </c>
      <c r="I1504" s="255">
        <f>+G1504+H1504</f>
        <v>451962952</v>
      </c>
      <c r="J1504" s="234" t="s">
        <v>20</v>
      </c>
      <c r="K1504" s="253">
        <f>VLOOKUP(D1504,'[1]CONSOLIDADO GESTORES'!$G$6:$K$355,4,FALSE)</f>
        <v>44468</v>
      </c>
      <c r="L1504" s="96" t="s">
        <v>2004</v>
      </c>
      <c r="M1504" s="251" t="s">
        <v>1895</v>
      </c>
      <c r="N1504" s="227" t="s">
        <v>10</v>
      </c>
      <c r="O1504" s="227" t="s">
        <v>2700</v>
      </c>
      <c r="P1504" s="171"/>
      <c r="Q1504" s="171"/>
      <c r="R1504" s="171"/>
      <c r="S1504" s="171"/>
      <c r="T1504" s="171"/>
      <c r="U1504" s="171"/>
      <c r="V1504" s="171"/>
      <c r="W1504" s="171"/>
      <c r="X1504" s="171"/>
    </row>
    <row r="1505" spans="2:24" ht="39.6" x14ac:dyDescent="0.3">
      <c r="B1505" s="96">
        <f t="shared" si="23"/>
        <v>1499</v>
      </c>
      <c r="C1505" s="227" t="s">
        <v>16</v>
      </c>
      <c r="D1505" s="173" t="s">
        <v>1042</v>
      </c>
      <c r="E1505" s="175" t="s">
        <v>1361</v>
      </c>
      <c r="F1505" s="252" t="s">
        <v>1678</v>
      </c>
      <c r="G1505" s="255">
        <v>158784318</v>
      </c>
      <c r="H1505" s="255">
        <v>0</v>
      </c>
      <c r="I1505" s="255">
        <f>+G1505+H1505</f>
        <v>158784318</v>
      </c>
      <c r="J1505" s="234" t="s">
        <v>20</v>
      </c>
      <c r="K1505" s="253">
        <f>VLOOKUP(D1505,'[1]CONSOLIDADO GESTORES'!$G$6:$K$355,4,FALSE)</f>
        <v>44561</v>
      </c>
      <c r="L1505" s="96" t="s">
        <v>2004</v>
      </c>
      <c r="M1505" s="251" t="s">
        <v>1965</v>
      </c>
      <c r="N1505" s="227" t="s">
        <v>10</v>
      </c>
      <c r="O1505" s="227" t="s">
        <v>2700</v>
      </c>
      <c r="P1505" s="171"/>
      <c r="Q1505" s="171"/>
      <c r="R1505" s="171"/>
      <c r="S1505" s="171"/>
      <c r="T1505" s="171"/>
      <c r="U1505" s="171"/>
      <c r="V1505" s="171"/>
      <c r="W1505" s="171"/>
      <c r="X1505" s="171"/>
    </row>
    <row r="1506" spans="2:24" ht="52.8" x14ac:dyDescent="0.3">
      <c r="B1506" s="96">
        <f t="shared" si="23"/>
        <v>1500</v>
      </c>
      <c r="C1506" s="227" t="s">
        <v>16</v>
      </c>
      <c r="D1506" s="173" t="s">
        <v>905</v>
      </c>
      <c r="E1506" s="172" t="s">
        <v>1218</v>
      </c>
      <c r="F1506" s="252" t="s">
        <v>1539</v>
      </c>
      <c r="G1506" s="255">
        <v>41959400</v>
      </c>
      <c r="H1506" s="255">
        <v>0</v>
      </c>
      <c r="I1506" s="255">
        <f>+G1506+H1506</f>
        <v>41959400</v>
      </c>
      <c r="J1506" s="234" t="s">
        <v>20</v>
      </c>
      <c r="K1506" s="253" t="str">
        <f>VLOOKUP(D1506,'[1]CONSOLIDADO GESTORES'!$G$6:$K$355,4,FALSE)</f>
        <v>45 DÍAS</v>
      </c>
      <c r="L1506" s="96" t="s">
        <v>2004</v>
      </c>
      <c r="M1506" s="251" t="s">
        <v>1745</v>
      </c>
      <c r="N1506" s="227" t="s">
        <v>10</v>
      </c>
      <c r="O1506" s="227" t="s">
        <v>2700</v>
      </c>
      <c r="P1506" s="171"/>
      <c r="Q1506" s="171"/>
      <c r="R1506" s="171"/>
      <c r="S1506" s="171"/>
      <c r="T1506" s="171"/>
      <c r="U1506" s="171"/>
      <c r="V1506" s="171"/>
      <c r="W1506" s="171"/>
      <c r="X1506" s="171"/>
    </row>
    <row r="1507" spans="2:24" ht="39.6" x14ac:dyDescent="0.3">
      <c r="B1507" s="96">
        <f t="shared" si="23"/>
        <v>1501</v>
      </c>
      <c r="C1507" s="227" t="s">
        <v>16</v>
      </c>
      <c r="D1507" s="172" t="s">
        <v>908</v>
      </c>
      <c r="E1507" s="172" t="s">
        <v>1222</v>
      </c>
      <c r="F1507" s="252" t="s">
        <v>1543</v>
      </c>
      <c r="G1507" s="255">
        <v>629998</v>
      </c>
      <c r="H1507" s="255">
        <v>0</v>
      </c>
      <c r="I1507" s="255">
        <f>+G1507+H1507</f>
        <v>629998</v>
      </c>
      <c r="J1507" s="234" t="s">
        <v>20</v>
      </c>
      <c r="K1507" s="253">
        <f>VLOOKUP(D1507,'[1]CONSOLIDADO GESTORES'!$G$6:$K$355,4,FALSE)</f>
        <v>44555</v>
      </c>
      <c r="L1507" s="96" t="s">
        <v>2004</v>
      </c>
      <c r="M1507" s="251" t="s">
        <v>1850</v>
      </c>
      <c r="N1507" s="227" t="s">
        <v>11</v>
      </c>
      <c r="O1507" s="227" t="s">
        <v>2700</v>
      </c>
      <c r="P1507" s="171"/>
      <c r="Q1507" s="171"/>
      <c r="R1507" s="171"/>
      <c r="S1507" s="171"/>
      <c r="T1507" s="171"/>
      <c r="U1507" s="171"/>
      <c r="V1507" s="171"/>
      <c r="W1507" s="171"/>
      <c r="X1507" s="171"/>
    </row>
    <row r="1508" spans="2:24" ht="79.2" x14ac:dyDescent="0.3">
      <c r="B1508" s="96">
        <f t="shared" si="23"/>
        <v>1502</v>
      </c>
      <c r="C1508" s="227" t="s">
        <v>16</v>
      </c>
      <c r="D1508" s="172" t="s">
        <v>904</v>
      </c>
      <c r="E1508" s="172" t="s">
        <v>1217</v>
      </c>
      <c r="F1508" s="252" t="s">
        <v>1538</v>
      </c>
      <c r="G1508" s="255">
        <v>326999810</v>
      </c>
      <c r="H1508" s="255">
        <v>0</v>
      </c>
      <c r="I1508" s="255">
        <f>+G1508+H1508</f>
        <v>326999810</v>
      </c>
      <c r="J1508" s="234" t="s">
        <v>20</v>
      </c>
      <c r="K1508" s="253">
        <f>VLOOKUP(D1508,'[1]CONSOLIDADO GESTORES'!$G$6:$K$355,4,FALSE)</f>
        <v>44561</v>
      </c>
      <c r="L1508" s="96" t="s">
        <v>2004</v>
      </c>
      <c r="M1508" s="251" t="s">
        <v>1846</v>
      </c>
      <c r="N1508" s="227" t="s">
        <v>10</v>
      </c>
      <c r="O1508" s="227" t="s">
        <v>2700</v>
      </c>
      <c r="P1508" s="171"/>
      <c r="Q1508" s="171"/>
      <c r="R1508" s="171"/>
      <c r="S1508" s="171"/>
      <c r="T1508" s="171"/>
      <c r="U1508" s="171"/>
      <c r="V1508" s="171"/>
      <c r="W1508" s="171"/>
      <c r="X1508" s="171"/>
    </row>
    <row r="1509" spans="2:24" ht="39.6" x14ac:dyDescent="0.3">
      <c r="B1509" s="96">
        <f t="shared" si="23"/>
        <v>1503</v>
      </c>
      <c r="C1509" s="227" t="s">
        <v>16</v>
      </c>
      <c r="D1509" s="173" t="s">
        <v>911</v>
      </c>
      <c r="E1509" s="172" t="s">
        <v>1225</v>
      </c>
      <c r="F1509" s="252" t="s">
        <v>1546</v>
      </c>
      <c r="G1509" s="255">
        <v>23759064</v>
      </c>
      <c r="H1509" s="255">
        <v>0</v>
      </c>
      <c r="I1509" s="255">
        <f>+G1509+H1509</f>
        <v>23759064</v>
      </c>
      <c r="J1509" s="234" t="s">
        <v>20</v>
      </c>
      <c r="K1509" s="253">
        <f>VLOOKUP(D1509,'[1]CONSOLIDADO GESTORES'!$G$6:$K$355,4,FALSE)</f>
        <v>44413</v>
      </c>
      <c r="L1509" s="96" t="s">
        <v>2004</v>
      </c>
      <c r="M1509" s="251" t="s">
        <v>1853</v>
      </c>
      <c r="N1509" s="227" t="s">
        <v>10</v>
      </c>
      <c r="O1509" s="227" t="s">
        <v>2700</v>
      </c>
      <c r="P1509" s="171"/>
      <c r="Q1509" s="171"/>
      <c r="R1509" s="171"/>
      <c r="S1509" s="171"/>
      <c r="T1509" s="171"/>
      <c r="U1509" s="171"/>
      <c r="V1509" s="171"/>
      <c r="W1509" s="171"/>
      <c r="X1509" s="171"/>
    </row>
    <row r="1510" spans="2:24" ht="39.6" x14ac:dyDescent="0.3">
      <c r="B1510" s="96">
        <f t="shared" si="23"/>
        <v>1504</v>
      </c>
      <c r="C1510" s="227" t="s">
        <v>16</v>
      </c>
      <c r="D1510" s="172" t="s">
        <v>917</v>
      </c>
      <c r="E1510" s="172" t="s">
        <v>1231</v>
      </c>
      <c r="F1510" s="252" t="s">
        <v>1552</v>
      </c>
      <c r="G1510" s="255">
        <v>134946000</v>
      </c>
      <c r="H1510" s="255">
        <v>0</v>
      </c>
      <c r="I1510" s="255">
        <f>+G1510+H1510</f>
        <v>134946000</v>
      </c>
      <c r="J1510" s="234" t="s">
        <v>20</v>
      </c>
      <c r="K1510" s="253" t="str">
        <f>VLOOKUP(D1510,'[1]CONSOLIDADO GESTORES'!$G$6:$K$355,4,FALSE)</f>
        <v>120 DÍAS</v>
      </c>
      <c r="L1510" s="96" t="s">
        <v>2004</v>
      </c>
      <c r="M1510" s="251" t="s">
        <v>1858</v>
      </c>
      <c r="N1510" s="227" t="s">
        <v>10</v>
      </c>
      <c r="O1510" s="227" t="s">
        <v>2700</v>
      </c>
      <c r="P1510" s="171"/>
      <c r="Q1510" s="171"/>
      <c r="R1510" s="171"/>
      <c r="S1510" s="171"/>
      <c r="T1510" s="171"/>
      <c r="U1510" s="171"/>
      <c r="V1510" s="171"/>
      <c r="W1510" s="171"/>
      <c r="X1510" s="171"/>
    </row>
    <row r="1511" spans="2:24" ht="39.6" x14ac:dyDescent="0.3">
      <c r="B1511" s="96">
        <f t="shared" si="23"/>
        <v>1505</v>
      </c>
      <c r="C1511" s="227" t="s">
        <v>16</v>
      </c>
      <c r="D1511" s="172" t="s">
        <v>918</v>
      </c>
      <c r="E1511" s="172" t="s">
        <v>1232</v>
      </c>
      <c r="F1511" s="252" t="s">
        <v>1553</v>
      </c>
      <c r="G1511" s="255">
        <v>23444970</v>
      </c>
      <c r="H1511" s="255">
        <v>0</v>
      </c>
      <c r="I1511" s="255">
        <f>+G1511+H1511</f>
        <v>23444970</v>
      </c>
      <c r="J1511" s="234" t="s">
        <v>20</v>
      </c>
      <c r="K1511" s="253">
        <f>VLOOKUP(D1511,'[1]CONSOLIDADO GESTORES'!$G$6:$K$355,4,FALSE)</f>
        <v>44484</v>
      </c>
      <c r="L1511" s="96" t="s">
        <v>2004</v>
      </c>
      <c r="M1511" s="251" t="s">
        <v>1859</v>
      </c>
      <c r="N1511" s="227" t="s">
        <v>10</v>
      </c>
      <c r="O1511" s="227" t="s">
        <v>2700</v>
      </c>
      <c r="P1511" s="171"/>
      <c r="Q1511" s="171"/>
      <c r="R1511" s="171"/>
      <c r="S1511" s="171"/>
      <c r="T1511" s="171"/>
      <c r="U1511" s="171"/>
      <c r="V1511" s="171"/>
      <c r="W1511" s="171"/>
      <c r="X1511" s="171"/>
    </row>
    <row r="1512" spans="2:24" ht="39.6" x14ac:dyDescent="0.3">
      <c r="B1512" s="96">
        <f t="shared" si="23"/>
        <v>1506</v>
      </c>
      <c r="C1512" s="227" t="s">
        <v>16</v>
      </c>
      <c r="D1512" s="176" t="s">
        <v>968</v>
      </c>
      <c r="E1512" s="175" t="s">
        <v>1284</v>
      </c>
      <c r="F1512" s="252" t="s">
        <v>1601</v>
      </c>
      <c r="G1512" s="255">
        <v>75166000</v>
      </c>
      <c r="H1512" s="255">
        <v>0</v>
      </c>
      <c r="I1512" s="255">
        <f>+G1512+H1512</f>
        <v>75166000</v>
      </c>
      <c r="J1512" s="234" t="s">
        <v>20</v>
      </c>
      <c r="K1512" s="253">
        <f>VLOOKUP(D1512,'[1]CONSOLIDADO GESTORES'!$G$6:$K$355,4,FALSE)</f>
        <v>44561</v>
      </c>
      <c r="L1512" s="96" t="s">
        <v>2004</v>
      </c>
      <c r="M1512" s="251" t="s">
        <v>1907</v>
      </c>
      <c r="N1512" s="227" t="s">
        <v>11</v>
      </c>
      <c r="O1512" s="227" t="s">
        <v>2700</v>
      </c>
      <c r="P1512" s="171"/>
      <c r="Q1512" s="171"/>
      <c r="R1512" s="171"/>
      <c r="S1512" s="171"/>
      <c r="T1512" s="171"/>
      <c r="U1512" s="171"/>
      <c r="V1512" s="171"/>
      <c r="W1512" s="171"/>
      <c r="X1512" s="171"/>
    </row>
    <row r="1513" spans="2:24" ht="39.6" x14ac:dyDescent="0.3">
      <c r="B1513" s="96">
        <f t="shared" si="23"/>
        <v>1507</v>
      </c>
      <c r="C1513" s="227" t="s">
        <v>16</v>
      </c>
      <c r="D1513" s="174" t="s">
        <v>6216</v>
      </c>
      <c r="E1513" s="172" t="s">
        <v>1221</v>
      </c>
      <c r="F1513" s="252" t="s">
        <v>1542</v>
      </c>
      <c r="G1513" s="255">
        <v>25727800</v>
      </c>
      <c r="H1513" s="255">
        <v>0</v>
      </c>
      <c r="I1513" s="255">
        <f>+G1513+H1513</f>
        <v>25727800</v>
      </c>
      <c r="J1513" s="234" t="s">
        <v>20</v>
      </c>
      <c r="K1513" s="253" t="e">
        <f>VLOOKUP(D1513,'[1]CONSOLIDADO GESTORES'!$G$6:$K$355,4,FALSE)</f>
        <v>#N/A</v>
      </c>
      <c r="L1513" s="172" t="s">
        <v>12</v>
      </c>
      <c r="M1513" s="251" t="s">
        <v>1849</v>
      </c>
      <c r="N1513" s="227" t="s">
        <v>3180</v>
      </c>
      <c r="O1513" s="227" t="s">
        <v>2700</v>
      </c>
      <c r="P1513" s="171"/>
      <c r="Q1513" s="171"/>
      <c r="R1513" s="171"/>
      <c r="S1513" s="171"/>
      <c r="T1513" s="171"/>
      <c r="U1513" s="171"/>
      <c r="V1513" s="171"/>
      <c r="W1513" s="171"/>
      <c r="X1513" s="171"/>
    </row>
    <row r="1514" spans="2:24" ht="39.6" x14ac:dyDescent="0.3">
      <c r="B1514" s="96">
        <f t="shared" si="23"/>
        <v>1508</v>
      </c>
      <c r="C1514" s="227" t="s">
        <v>16</v>
      </c>
      <c r="D1514" s="172" t="s">
        <v>925</v>
      </c>
      <c r="E1514" s="172" t="s">
        <v>1239</v>
      </c>
      <c r="F1514" s="252" t="s">
        <v>1560</v>
      </c>
      <c r="G1514" s="255">
        <v>10815000</v>
      </c>
      <c r="H1514" s="255">
        <v>0</v>
      </c>
      <c r="I1514" s="255">
        <f>+G1514+H1514</f>
        <v>10815000</v>
      </c>
      <c r="J1514" s="234" t="s">
        <v>20</v>
      </c>
      <c r="K1514" s="253">
        <f>VLOOKUP(D1514,'[1]CONSOLIDADO GESTORES'!$G$6:$K$355,4,FALSE)</f>
        <v>44561</v>
      </c>
      <c r="L1514" s="172" t="s">
        <v>12</v>
      </c>
      <c r="M1514" s="251" t="s">
        <v>1865</v>
      </c>
      <c r="N1514" s="227" t="s">
        <v>11</v>
      </c>
      <c r="O1514" s="227" t="s">
        <v>2700</v>
      </c>
      <c r="P1514" s="171"/>
      <c r="Q1514" s="171"/>
      <c r="R1514" s="171"/>
      <c r="S1514" s="171"/>
      <c r="T1514" s="171"/>
      <c r="U1514" s="171"/>
      <c r="V1514" s="171"/>
      <c r="W1514" s="171"/>
      <c r="X1514" s="171"/>
    </row>
    <row r="1515" spans="2:24" ht="39.6" x14ac:dyDescent="0.3">
      <c r="B1515" s="96">
        <f t="shared" si="23"/>
        <v>1509</v>
      </c>
      <c r="C1515" s="227" t="s">
        <v>16</v>
      </c>
      <c r="D1515" s="172" t="s">
        <v>919</v>
      </c>
      <c r="E1515" s="172" t="s">
        <v>1233</v>
      </c>
      <c r="F1515" s="252" t="s">
        <v>1554</v>
      </c>
      <c r="G1515" s="255">
        <v>45088651</v>
      </c>
      <c r="H1515" s="255">
        <v>0</v>
      </c>
      <c r="I1515" s="255">
        <f>+G1515+H1515</f>
        <v>45088651</v>
      </c>
      <c r="J1515" s="234" t="s">
        <v>20</v>
      </c>
      <c r="K1515" s="253">
        <f>VLOOKUP(D1515,'[1]CONSOLIDADO GESTORES'!$G$6:$K$355,4,FALSE)</f>
        <v>44533</v>
      </c>
      <c r="L1515" s="96" t="s">
        <v>2004</v>
      </c>
      <c r="M1515" s="251" t="s">
        <v>1839</v>
      </c>
      <c r="N1515" s="227" t="s">
        <v>11</v>
      </c>
      <c r="O1515" s="227" t="s">
        <v>2700</v>
      </c>
      <c r="P1515" s="171"/>
      <c r="Q1515" s="171"/>
      <c r="R1515" s="171"/>
      <c r="S1515" s="171"/>
      <c r="T1515" s="171"/>
      <c r="U1515" s="171"/>
      <c r="V1515" s="171"/>
      <c r="W1515" s="171"/>
      <c r="X1515" s="171"/>
    </row>
    <row r="1516" spans="2:24" ht="39.6" x14ac:dyDescent="0.3">
      <c r="B1516" s="96">
        <f t="shared" si="23"/>
        <v>1510</v>
      </c>
      <c r="C1516" s="227" t="s">
        <v>16</v>
      </c>
      <c r="D1516" s="172" t="s">
        <v>931</v>
      </c>
      <c r="E1516" s="175" t="s">
        <v>1245</v>
      </c>
      <c r="F1516" s="252" t="s">
        <v>1564</v>
      </c>
      <c r="G1516" s="255">
        <v>356964300</v>
      </c>
      <c r="H1516" s="255">
        <v>0</v>
      </c>
      <c r="I1516" s="255">
        <f>+G1516+H1516</f>
        <v>356964300</v>
      </c>
      <c r="J1516" s="234" t="s">
        <v>20</v>
      </c>
      <c r="K1516" s="253">
        <f>VLOOKUP(D1516,'[1]CONSOLIDADO GESTORES'!$G$6:$K$355,4,FALSE)</f>
        <v>44561</v>
      </c>
      <c r="L1516" s="96" t="s">
        <v>2004</v>
      </c>
      <c r="M1516" s="251" t="s">
        <v>1871</v>
      </c>
      <c r="N1516" s="227" t="s">
        <v>11</v>
      </c>
      <c r="O1516" s="227" t="s">
        <v>2700</v>
      </c>
      <c r="P1516" s="171"/>
      <c r="Q1516" s="171"/>
      <c r="R1516" s="171"/>
      <c r="S1516" s="171"/>
      <c r="T1516" s="171"/>
      <c r="U1516" s="171"/>
      <c r="V1516" s="171"/>
      <c r="W1516" s="171"/>
      <c r="X1516" s="171"/>
    </row>
    <row r="1517" spans="2:24" ht="39.6" x14ac:dyDescent="0.3">
      <c r="B1517" s="96">
        <f t="shared" si="23"/>
        <v>1511</v>
      </c>
      <c r="C1517" s="227" t="s">
        <v>16</v>
      </c>
      <c r="D1517" s="172" t="s">
        <v>890</v>
      </c>
      <c r="E1517" s="172" t="s">
        <v>1203</v>
      </c>
      <c r="F1517" s="252" t="s">
        <v>1525</v>
      </c>
      <c r="G1517" s="255">
        <v>14944235</v>
      </c>
      <c r="H1517" s="255">
        <v>0</v>
      </c>
      <c r="I1517" s="255">
        <f>+G1517+H1517</f>
        <v>14944235</v>
      </c>
      <c r="J1517" s="234" t="s">
        <v>20</v>
      </c>
      <c r="K1517" s="253">
        <f>VLOOKUP(D1517,'[1]CONSOLIDADO GESTORES'!$G$6:$K$355,4,FALSE)</f>
        <v>44468</v>
      </c>
      <c r="L1517" s="96" t="s">
        <v>2004</v>
      </c>
      <c r="M1517" s="251" t="s">
        <v>1834</v>
      </c>
      <c r="N1517" s="227" t="s">
        <v>11</v>
      </c>
      <c r="O1517" s="227" t="s">
        <v>2700</v>
      </c>
      <c r="P1517" s="171"/>
      <c r="Q1517" s="171"/>
      <c r="R1517" s="171"/>
      <c r="S1517" s="171"/>
      <c r="T1517" s="171"/>
      <c r="U1517" s="171"/>
      <c r="V1517" s="171"/>
      <c r="W1517" s="171"/>
      <c r="X1517" s="171"/>
    </row>
    <row r="1518" spans="2:24" ht="39.6" x14ac:dyDescent="0.3">
      <c r="B1518" s="96">
        <f t="shared" si="23"/>
        <v>1512</v>
      </c>
      <c r="C1518" s="227" t="s">
        <v>16</v>
      </c>
      <c r="D1518" s="172" t="s">
        <v>888</v>
      </c>
      <c r="E1518" s="172" t="s">
        <v>1201</v>
      </c>
      <c r="F1518" s="252" t="s">
        <v>1523</v>
      </c>
      <c r="G1518" s="255">
        <v>27199592</v>
      </c>
      <c r="H1518" s="255">
        <v>0</v>
      </c>
      <c r="I1518" s="255">
        <f>+G1518+H1518</f>
        <v>27199592</v>
      </c>
      <c r="J1518" s="234" t="s">
        <v>20</v>
      </c>
      <c r="K1518" s="253">
        <f>VLOOKUP(D1518,'[1]CONSOLIDADO GESTORES'!$G$6:$K$355,4,FALSE)</f>
        <v>44469</v>
      </c>
      <c r="L1518" s="96" t="s">
        <v>2004</v>
      </c>
      <c r="M1518" s="251" t="s">
        <v>1833</v>
      </c>
      <c r="N1518" s="227" t="s">
        <v>11</v>
      </c>
      <c r="O1518" s="227" t="s">
        <v>2700</v>
      </c>
      <c r="P1518" s="171"/>
      <c r="Q1518" s="171"/>
      <c r="R1518" s="171"/>
      <c r="S1518" s="171"/>
      <c r="T1518" s="171"/>
      <c r="U1518" s="171"/>
      <c r="V1518" s="171"/>
      <c r="W1518" s="171"/>
      <c r="X1518" s="171"/>
    </row>
    <row r="1519" spans="2:24" ht="39.6" x14ac:dyDescent="0.3">
      <c r="B1519" s="96">
        <f t="shared" si="23"/>
        <v>1513</v>
      </c>
      <c r="C1519" s="227" t="s">
        <v>16</v>
      </c>
      <c r="D1519" s="172" t="s">
        <v>889</v>
      </c>
      <c r="E1519" s="172" t="s">
        <v>1202</v>
      </c>
      <c r="F1519" s="252" t="s">
        <v>1524</v>
      </c>
      <c r="G1519" s="255">
        <v>7999583</v>
      </c>
      <c r="H1519" s="255">
        <v>0</v>
      </c>
      <c r="I1519" s="255">
        <f>+G1519+H1519</f>
        <v>7999583</v>
      </c>
      <c r="J1519" s="234" t="s">
        <v>20</v>
      </c>
      <c r="K1519" s="253">
        <f>VLOOKUP(D1519,'[1]CONSOLIDADO GESTORES'!$G$6:$K$355,4,FALSE)</f>
        <v>44463</v>
      </c>
      <c r="L1519" s="96" t="s">
        <v>2004</v>
      </c>
      <c r="M1519" s="251" t="s">
        <v>1784</v>
      </c>
      <c r="N1519" s="227" t="s">
        <v>11</v>
      </c>
      <c r="O1519" s="227" t="s">
        <v>2700</v>
      </c>
      <c r="P1519" s="171"/>
      <c r="Q1519" s="171"/>
      <c r="R1519" s="171"/>
      <c r="S1519" s="171"/>
      <c r="T1519" s="171"/>
      <c r="U1519" s="171"/>
      <c r="V1519" s="171"/>
      <c r="W1519" s="171"/>
      <c r="X1519" s="171"/>
    </row>
    <row r="1520" spans="2:24" ht="39.6" x14ac:dyDescent="0.3">
      <c r="B1520" s="96">
        <f t="shared" si="23"/>
        <v>1514</v>
      </c>
      <c r="C1520" s="227" t="s">
        <v>16</v>
      </c>
      <c r="D1520" s="172" t="s">
        <v>886</v>
      </c>
      <c r="E1520" s="172" t="s">
        <v>1199</v>
      </c>
      <c r="F1520" s="252" t="s">
        <v>1521</v>
      </c>
      <c r="G1520" s="255">
        <v>7515706</v>
      </c>
      <c r="H1520" s="255">
        <v>0</v>
      </c>
      <c r="I1520" s="255">
        <f>+G1520+H1520</f>
        <v>7515706</v>
      </c>
      <c r="J1520" s="234" t="s">
        <v>20</v>
      </c>
      <c r="K1520" s="253">
        <f>VLOOKUP(D1520,'[1]CONSOLIDADO GESTORES'!$G$6:$K$355,4,FALSE)</f>
        <v>44469</v>
      </c>
      <c r="L1520" s="96" t="s">
        <v>2004</v>
      </c>
      <c r="M1520" s="251" t="s">
        <v>1831</v>
      </c>
      <c r="N1520" s="227" t="s">
        <v>11</v>
      </c>
      <c r="O1520" s="227" t="s">
        <v>2700</v>
      </c>
      <c r="P1520" s="171"/>
      <c r="Q1520" s="171"/>
      <c r="R1520" s="171"/>
      <c r="S1520" s="171"/>
      <c r="T1520" s="171"/>
      <c r="U1520" s="171"/>
      <c r="V1520" s="171"/>
      <c r="W1520" s="171"/>
      <c r="X1520" s="171"/>
    </row>
    <row r="1521" spans="2:24" ht="39.6" x14ac:dyDescent="0.3">
      <c r="B1521" s="96">
        <f t="shared" si="23"/>
        <v>1515</v>
      </c>
      <c r="C1521" s="227" t="s">
        <v>16</v>
      </c>
      <c r="D1521" s="172" t="s">
        <v>901</v>
      </c>
      <c r="E1521" s="172" t="s">
        <v>1214</v>
      </c>
      <c r="F1521" s="252" t="s">
        <v>1535</v>
      </c>
      <c r="G1521" s="255">
        <v>11305000</v>
      </c>
      <c r="H1521" s="255">
        <v>0</v>
      </c>
      <c r="I1521" s="255">
        <f>+G1521+H1521</f>
        <v>11305000</v>
      </c>
      <c r="J1521" s="234" t="s">
        <v>20</v>
      </c>
      <c r="K1521" s="253">
        <f>VLOOKUP(D1521,'[1]CONSOLIDADO GESTORES'!$G$6:$K$355,4,FALSE)</f>
        <v>44421</v>
      </c>
      <c r="L1521" s="172" t="s">
        <v>12</v>
      </c>
      <c r="M1521" s="251" t="s">
        <v>1843</v>
      </c>
      <c r="N1521" s="227" t="s">
        <v>11</v>
      </c>
      <c r="O1521" s="227" t="s">
        <v>2700</v>
      </c>
      <c r="P1521" s="171"/>
      <c r="Q1521" s="171"/>
      <c r="R1521" s="171"/>
      <c r="S1521" s="171"/>
      <c r="T1521" s="171"/>
      <c r="U1521" s="171"/>
      <c r="V1521" s="171"/>
      <c r="W1521" s="171"/>
      <c r="X1521" s="171"/>
    </row>
    <row r="1522" spans="2:24" ht="39.6" x14ac:dyDescent="0.3">
      <c r="B1522" s="96">
        <f t="shared" si="23"/>
        <v>1516</v>
      </c>
      <c r="C1522" s="227" t="s">
        <v>16</v>
      </c>
      <c r="D1522" s="172" t="s">
        <v>923</v>
      </c>
      <c r="E1522" s="175" t="s">
        <v>1237</v>
      </c>
      <c r="F1522" s="252" t="s">
        <v>1558</v>
      </c>
      <c r="G1522" s="255">
        <v>12143950</v>
      </c>
      <c r="H1522" s="255">
        <v>0</v>
      </c>
      <c r="I1522" s="255">
        <f>+G1522+H1522</f>
        <v>12143950</v>
      </c>
      <c r="J1522" s="234" t="s">
        <v>20</v>
      </c>
      <c r="K1522" s="253">
        <f>VLOOKUP(D1522,'[1]CONSOLIDADO GESTORES'!$G$6:$K$355,4,FALSE)</f>
        <v>44546</v>
      </c>
      <c r="L1522" s="172" t="s">
        <v>12</v>
      </c>
      <c r="M1522" s="251" t="s">
        <v>1863</v>
      </c>
      <c r="N1522" s="227" t="s">
        <v>11</v>
      </c>
      <c r="O1522" s="227" t="s">
        <v>2700</v>
      </c>
      <c r="P1522" s="171"/>
      <c r="Q1522" s="171"/>
      <c r="R1522" s="171"/>
      <c r="S1522" s="171"/>
      <c r="T1522" s="171"/>
      <c r="U1522" s="171"/>
      <c r="V1522" s="171"/>
      <c r="W1522" s="171"/>
      <c r="X1522" s="171"/>
    </row>
    <row r="1523" spans="2:24" ht="39.6" x14ac:dyDescent="0.3">
      <c r="B1523" s="96">
        <f t="shared" si="23"/>
        <v>1517</v>
      </c>
      <c r="C1523" s="227" t="s">
        <v>16</v>
      </c>
      <c r="D1523" s="172" t="s">
        <v>921</v>
      </c>
      <c r="E1523" s="175" t="s">
        <v>1235</v>
      </c>
      <c r="F1523" s="252" t="s">
        <v>1556</v>
      </c>
      <c r="G1523" s="255">
        <v>10000000</v>
      </c>
      <c r="H1523" s="255">
        <v>0</v>
      </c>
      <c r="I1523" s="255">
        <f>+G1523+H1523</f>
        <v>10000000</v>
      </c>
      <c r="J1523" s="234" t="s">
        <v>20</v>
      </c>
      <c r="K1523" s="253">
        <f>VLOOKUP(D1523,'[1]CONSOLIDADO GESTORES'!$G$6:$K$355,4,FALSE)</f>
        <v>44508</v>
      </c>
      <c r="L1523" s="96" t="s">
        <v>2004</v>
      </c>
      <c r="M1523" s="251" t="s">
        <v>1861</v>
      </c>
      <c r="N1523" s="227" t="s">
        <v>11</v>
      </c>
      <c r="O1523" s="227" t="s">
        <v>2700</v>
      </c>
      <c r="P1523" s="171"/>
      <c r="Q1523" s="171"/>
      <c r="R1523" s="171"/>
      <c r="S1523" s="171"/>
      <c r="T1523" s="171"/>
      <c r="U1523" s="171"/>
      <c r="V1523" s="171"/>
      <c r="W1523" s="171"/>
      <c r="X1523" s="171"/>
    </row>
    <row r="1524" spans="2:24" ht="39.6" x14ac:dyDescent="0.3">
      <c r="B1524" s="96">
        <f t="shared" si="23"/>
        <v>1518</v>
      </c>
      <c r="C1524" s="227" t="s">
        <v>16</v>
      </c>
      <c r="D1524" s="172" t="s">
        <v>922</v>
      </c>
      <c r="E1524" s="175" t="s">
        <v>1236</v>
      </c>
      <c r="F1524" s="252" t="s">
        <v>1557</v>
      </c>
      <c r="G1524" s="255">
        <v>29788437</v>
      </c>
      <c r="H1524" s="255">
        <v>0</v>
      </c>
      <c r="I1524" s="255">
        <f>+G1524+H1524</f>
        <v>29788437</v>
      </c>
      <c r="J1524" s="234" t="s">
        <v>20</v>
      </c>
      <c r="K1524" s="253" t="str">
        <f>VLOOKUP(D1524,'[1]CONSOLIDADO GESTORES'!$G$6:$K$355,4,FALSE)</f>
        <v>90 DÍAS</v>
      </c>
      <c r="L1524" s="96" t="s">
        <v>2004</v>
      </c>
      <c r="M1524" s="251" t="s">
        <v>1862</v>
      </c>
      <c r="N1524" s="227" t="s">
        <v>11</v>
      </c>
      <c r="O1524" s="227" t="s">
        <v>2700</v>
      </c>
      <c r="P1524" s="171"/>
      <c r="Q1524" s="171"/>
      <c r="R1524" s="171"/>
      <c r="S1524" s="171"/>
      <c r="T1524" s="171"/>
      <c r="U1524" s="171"/>
      <c r="V1524" s="171"/>
      <c r="W1524" s="171"/>
      <c r="X1524" s="171"/>
    </row>
    <row r="1525" spans="2:24" ht="39.6" x14ac:dyDescent="0.3">
      <c r="B1525" s="96">
        <f t="shared" si="23"/>
        <v>1519</v>
      </c>
      <c r="C1525" s="227" t="s">
        <v>16</v>
      </c>
      <c r="D1525" s="172" t="s">
        <v>920</v>
      </c>
      <c r="E1525" s="172" t="s">
        <v>1234</v>
      </c>
      <c r="F1525" s="252" t="s">
        <v>1555</v>
      </c>
      <c r="G1525" s="255">
        <v>1199520</v>
      </c>
      <c r="H1525" s="255">
        <v>0</v>
      </c>
      <c r="I1525" s="255">
        <f>+G1525+H1525</f>
        <v>1199520</v>
      </c>
      <c r="J1525" s="234" t="s">
        <v>20</v>
      </c>
      <c r="K1525" s="253">
        <f>VLOOKUP(D1525,'[1]CONSOLIDADO GESTORES'!$G$6:$K$355,4,FALSE)</f>
        <v>44529</v>
      </c>
      <c r="L1525" s="96" t="s">
        <v>2004</v>
      </c>
      <c r="M1525" s="251" t="s">
        <v>1860</v>
      </c>
      <c r="N1525" s="227" t="s">
        <v>11</v>
      </c>
      <c r="O1525" s="227" t="s">
        <v>2700</v>
      </c>
      <c r="P1525" s="171"/>
      <c r="Q1525" s="171"/>
      <c r="R1525" s="171"/>
      <c r="S1525" s="171"/>
      <c r="T1525" s="171"/>
      <c r="U1525" s="171"/>
      <c r="V1525" s="171"/>
      <c r="W1525" s="171"/>
      <c r="X1525" s="171"/>
    </row>
    <row r="1526" spans="2:24" ht="52.8" x14ac:dyDescent="0.3">
      <c r="B1526" s="96">
        <f t="shared" si="23"/>
        <v>1520</v>
      </c>
      <c r="C1526" s="227" t="s">
        <v>16</v>
      </c>
      <c r="D1526" s="172" t="s">
        <v>909</v>
      </c>
      <c r="E1526" s="172" t="s">
        <v>1223</v>
      </c>
      <c r="F1526" s="252" t="s">
        <v>1544</v>
      </c>
      <c r="G1526" s="255">
        <v>11399534</v>
      </c>
      <c r="H1526" s="255">
        <v>0</v>
      </c>
      <c r="I1526" s="255">
        <f>+G1526+H1526</f>
        <v>11399534</v>
      </c>
      <c r="J1526" s="234" t="s">
        <v>20</v>
      </c>
      <c r="K1526" s="253">
        <f>VLOOKUP(D1526,'[1]CONSOLIDADO GESTORES'!$G$6:$K$355,4,FALSE)</f>
        <v>44446</v>
      </c>
      <c r="L1526" s="96" t="s">
        <v>2004</v>
      </c>
      <c r="M1526" s="251" t="s">
        <v>1851</v>
      </c>
      <c r="N1526" s="227" t="s">
        <v>10</v>
      </c>
      <c r="O1526" s="227" t="s">
        <v>2700</v>
      </c>
      <c r="P1526" s="171"/>
      <c r="Q1526" s="171"/>
      <c r="R1526" s="171"/>
      <c r="S1526" s="171"/>
      <c r="T1526" s="171"/>
      <c r="U1526" s="171"/>
      <c r="V1526" s="171"/>
      <c r="W1526" s="171"/>
      <c r="X1526" s="171"/>
    </row>
    <row r="1527" spans="2:24" ht="39.6" x14ac:dyDescent="0.3">
      <c r="B1527" s="96">
        <f t="shared" si="23"/>
        <v>1521</v>
      </c>
      <c r="C1527" s="227" t="s">
        <v>16</v>
      </c>
      <c r="D1527" s="172" t="s">
        <v>916</v>
      </c>
      <c r="E1527" s="172" t="s">
        <v>1230</v>
      </c>
      <c r="F1527" s="252" t="s">
        <v>1551</v>
      </c>
      <c r="G1527" s="255">
        <v>273645552</v>
      </c>
      <c r="H1527" s="255">
        <v>0</v>
      </c>
      <c r="I1527" s="255">
        <f>+G1527+H1527</f>
        <v>273645552</v>
      </c>
      <c r="J1527" s="234" t="s">
        <v>20</v>
      </c>
      <c r="K1527" s="253">
        <f>VLOOKUP(D1527,'[1]CONSOLIDADO GESTORES'!$G$6:$K$355,4,FALSE)</f>
        <v>44496</v>
      </c>
      <c r="L1527" s="96" t="s">
        <v>2004</v>
      </c>
      <c r="M1527" s="251" t="s">
        <v>1750</v>
      </c>
      <c r="N1527" s="227" t="s">
        <v>11</v>
      </c>
      <c r="O1527" s="227" t="s">
        <v>2700</v>
      </c>
      <c r="P1527" s="171"/>
      <c r="Q1527" s="171"/>
      <c r="R1527" s="171"/>
      <c r="S1527" s="171"/>
      <c r="T1527" s="171"/>
      <c r="U1527" s="171"/>
      <c r="V1527" s="171"/>
      <c r="W1527" s="171"/>
      <c r="X1527" s="171"/>
    </row>
    <row r="1528" spans="2:24" ht="39.6" x14ac:dyDescent="0.3">
      <c r="B1528" s="96">
        <f t="shared" si="23"/>
        <v>1522</v>
      </c>
      <c r="C1528" s="227" t="s">
        <v>16</v>
      </c>
      <c r="D1528" s="172" t="s">
        <v>907</v>
      </c>
      <c r="E1528" s="172" t="s">
        <v>1220</v>
      </c>
      <c r="F1528" s="252" t="s">
        <v>1541</v>
      </c>
      <c r="G1528" s="255">
        <v>220805828</v>
      </c>
      <c r="H1528" s="255">
        <v>0</v>
      </c>
      <c r="I1528" s="255">
        <f>+G1528+H1528</f>
        <v>220805828</v>
      </c>
      <c r="J1528" s="234" t="s">
        <v>20</v>
      </c>
      <c r="K1528" s="253">
        <f>VLOOKUP(D1528,'[1]CONSOLIDADO GESTORES'!$G$6:$K$355,4,FALSE)</f>
        <v>44431</v>
      </c>
      <c r="L1528" s="96" t="s">
        <v>2004</v>
      </c>
      <c r="M1528" s="251" t="s">
        <v>1848</v>
      </c>
      <c r="N1528" s="227" t="s">
        <v>10</v>
      </c>
      <c r="O1528" s="227" t="s">
        <v>2700</v>
      </c>
      <c r="P1528" s="171"/>
      <c r="Q1528" s="171"/>
      <c r="R1528" s="171"/>
      <c r="S1528" s="171"/>
      <c r="T1528" s="171"/>
      <c r="U1528" s="171"/>
      <c r="V1528" s="171"/>
      <c r="W1528" s="171"/>
      <c r="X1528" s="171"/>
    </row>
    <row r="1529" spans="2:24" ht="39.6" x14ac:dyDescent="0.3">
      <c r="B1529" s="96">
        <f t="shared" si="23"/>
        <v>1523</v>
      </c>
      <c r="C1529" s="227" t="s">
        <v>16</v>
      </c>
      <c r="D1529" s="173" t="s">
        <v>924</v>
      </c>
      <c r="E1529" s="172" t="s">
        <v>1238</v>
      </c>
      <c r="F1529" s="252" t="s">
        <v>1559</v>
      </c>
      <c r="G1529" s="255">
        <v>79468200</v>
      </c>
      <c r="H1529" s="255">
        <v>0</v>
      </c>
      <c r="I1529" s="255">
        <f>+G1529+H1529</f>
        <v>79468200</v>
      </c>
      <c r="J1529" s="234" t="s">
        <v>20</v>
      </c>
      <c r="K1529" s="253">
        <f>VLOOKUP(D1529,'[1]CONSOLIDADO GESTORES'!$G$6:$K$355,4,FALSE)</f>
        <v>44561</v>
      </c>
      <c r="L1529" s="96" t="s">
        <v>2004</v>
      </c>
      <c r="M1529" s="251" t="s">
        <v>1864</v>
      </c>
      <c r="N1529" s="227" t="s">
        <v>11</v>
      </c>
      <c r="O1529" s="227" t="s">
        <v>2700</v>
      </c>
      <c r="P1529" s="171"/>
      <c r="Q1529" s="171"/>
      <c r="R1529" s="171"/>
      <c r="S1529" s="171"/>
      <c r="T1529" s="171"/>
      <c r="U1529" s="171"/>
      <c r="V1529" s="171"/>
      <c r="W1529" s="171"/>
      <c r="X1529" s="171"/>
    </row>
    <row r="1530" spans="2:24" ht="39.6" x14ac:dyDescent="0.3">
      <c r="B1530" s="96">
        <f t="shared" si="23"/>
        <v>1524</v>
      </c>
      <c r="C1530" s="227" t="s">
        <v>16</v>
      </c>
      <c r="D1530" s="173" t="s">
        <v>974</v>
      </c>
      <c r="E1530" s="175" t="s">
        <v>1290</v>
      </c>
      <c r="F1530" s="252" t="s">
        <v>1607</v>
      </c>
      <c r="G1530" s="255">
        <v>15847825</v>
      </c>
      <c r="H1530" s="255">
        <v>0</v>
      </c>
      <c r="I1530" s="255">
        <f>+G1530+H1530</f>
        <v>15847825</v>
      </c>
      <c r="J1530" s="234" t="s">
        <v>20</v>
      </c>
      <c r="K1530" s="253">
        <f>VLOOKUP(D1530,'[1]CONSOLIDADO GESTORES'!$G$6:$K$355,4,FALSE)</f>
        <v>44456</v>
      </c>
      <c r="L1530" s="96" t="s">
        <v>2004</v>
      </c>
      <c r="M1530" s="251" t="s">
        <v>1911</v>
      </c>
      <c r="N1530" s="227" t="s">
        <v>10</v>
      </c>
      <c r="O1530" s="227" t="s">
        <v>2700</v>
      </c>
      <c r="P1530" s="171"/>
      <c r="Q1530" s="171"/>
      <c r="R1530" s="171"/>
      <c r="S1530" s="171"/>
      <c r="T1530" s="171"/>
      <c r="U1530" s="171"/>
      <c r="V1530" s="171"/>
      <c r="W1530" s="171"/>
      <c r="X1530" s="171"/>
    </row>
    <row r="1531" spans="2:24" ht="39.6" x14ac:dyDescent="0.3">
      <c r="B1531" s="96">
        <f t="shared" si="23"/>
        <v>1525</v>
      </c>
      <c r="C1531" s="227" t="s">
        <v>16</v>
      </c>
      <c r="D1531" s="172" t="s">
        <v>926</v>
      </c>
      <c r="E1531" s="172" t="s">
        <v>1240</v>
      </c>
      <c r="F1531" s="252" t="s">
        <v>1561</v>
      </c>
      <c r="G1531" s="255">
        <v>9500000</v>
      </c>
      <c r="H1531" s="255">
        <v>0</v>
      </c>
      <c r="I1531" s="255">
        <f>+G1531+H1531</f>
        <v>9500000</v>
      </c>
      <c r="J1531" s="234" t="s">
        <v>20</v>
      </c>
      <c r="K1531" s="253">
        <f>VLOOKUP(D1531,'[1]CONSOLIDADO GESTORES'!$G$6:$K$355,4,FALSE)</f>
        <v>44561</v>
      </c>
      <c r="L1531" s="172" t="s">
        <v>12</v>
      </c>
      <c r="M1531" s="251" t="s">
        <v>1866</v>
      </c>
      <c r="N1531" s="227" t="s">
        <v>11</v>
      </c>
      <c r="O1531" s="227" t="s">
        <v>2700</v>
      </c>
      <c r="P1531" s="171"/>
      <c r="Q1531" s="171"/>
      <c r="R1531" s="171"/>
      <c r="S1531" s="171"/>
      <c r="T1531" s="171"/>
      <c r="U1531" s="171"/>
      <c r="V1531" s="171"/>
      <c r="W1531" s="171"/>
      <c r="X1531" s="171"/>
    </row>
    <row r="1532" spans="2:24" ht="39.6" x14ac:dyDescent="0.3">
      <c r="B1532" s="96">
        <f t="shared" si="23"/>
        <v>1526</v>
      </c>
      <c r="C1532" s="227" t="s">
        <v>16</v>
      </c>
      <c r="D1532" s="172" t="s">
        <v>936</v>
      </c>
      <c r="E1532" s="172" t="s">
        <v>1250</v>
      </c>
      <c r="F1532" s="252" t="s">
        <v>1569</v>
      </c>
      <c r="G1532" s="255">
        <v>359092020</v>
      </c>
      <c r="H1532" s="255">
        <v>0</v>
      </c>
      <c r="I1532" s="255">
        <f>+G1532+H1532</f>
        <v>359092020</v>
      </c>
      <c r="J1532" s="234" t="s">
        <v>20</v>
      </c>
      <c r="K1532" s="253">
        <f>VLOOKUP(D1532,'[1]CONSOLIDADO GESTORES'!$G$6:$K$355,4,FALSE)</f>
        <v>44387</v>
      </c>
      <c r="L1532" s="96" t="s">
        <v>2004</v>
      </c>
      <c r="M1532" s="251" t="s">
        <v>1875</v>
      </c>
      <c r="N1532" s="227" t="s">
        <v>11</v>
      </c>
      <c r="O1532" s="227" t="s">
        <v>2700</v>
      </c>
      <c r="P1532" s="171"/>
      <c r="Q1532" s="171"/>
      <c r="R1532" s="171"/>
      <c r="S1532" s="171"/>
      <c r="T1532" s="171"/>
      <c r="U1532" s="171"/>
      <c r="V1532" s="171"/>
      <c r="W1532" s="171"/>
      <c r="X1532" s="171"/>
    </row>
    <row r="1533" spans="2:24" ht="39.6" x14ac:dyDescent="0.3">
      <c r="B1533" s="96">
        <f t="shared" si="23"/>
        <v>1527</v>
      </c>
      <c r="C1533" s="227" t="s">
        <v>16</v>
      </c>
      <c r="D1533" s="173" t="s">
        <v>927</v>
      </c>
      <c r="E1533" s="172" t="s">
        <v>1241</v>
      </c>
      <c r="F1533" s="252" t="s">
        <v>1562</v>
      </c>
      <c r="G1533" s="255">
        <v>118709640</v>
      </c>
      <c r="H1533" s="255">
        <v>0</v>
      </c>
      <c r="I1533" s="255">
        <f>+G1533+H1533</f>
        <v>118709640</v>
      </c>
      <c r="J1533" s="234" t="s">
        <v>20</v>
      </c>
      <c r="K1533" s="253">
        <f>VLOOKUP(D1533,'[1]CONSOLIDADO GESTORES'!$G$6:$K$355,4,FALSE)</f>
        <v>44561</v>
      </c>
      <c r="L1533" s="96" t="s">
        <v>2004</v>
      </c>
      <c r="M1533" s="251" t="s">
        <v>1867</v>
      </c>
      <c r="N1533" s="227" t="s">
        <v>11</v>
      </c>
      <c r="O1533" s="227" t="s">
        <v>2700</v>
      </c>
      <c r="P1533" s="171"/>
      <c r="Q1533" s="171"/>
      <c r="R1533" s="171"/>
      <c r="S1533" s="171"/>
      <c r="T1533" s="171"/>
      <c r="U1533" s="171"/>
      <c r="V1533" s="171"/>
      <c r="W1533" s="171"/>
      <c r="X1533" s="171"/>
    </row>
    <row r="1534" spans="2:24" ht="39.6" x14ac:dyDescent="0.3">
      <c r="B1534" s="96">
        <f t="shared" si="23"/>
        <v>1528</v>
      </c>
      <c r="C1534" s="227" t="s">
        <v>16</v>
      </c>
      <c r="D1534" s="172" t="s">
        <v>929</v>
      </c>
      <c r="E1534" s="172" t="s">
        <v>1243</v>
      </c>
      <c r="F1534" s="252" t="s">
        <v>3185</v>
      </c>
      <c r="G1534" s="255">
        <v>2733340</v>
      </c>
      <c r="H1534" s="255">
        <v>0</v>
      </c>
      <c r="I1534" s="255">
        <f>+G1534+H1534</f>
        <v>2733340</v>
      </c>
      <c r="J1534" s="234" t="s">
        <v>20</v>
      </c>
      <c r="K1534" s="253">
        <f>VLOOKUP(D1534,'[1]CONSOLIDADO GESTORES'!$G$6:$K$355,4,FALSE)</f>
        <v>44561</v>
      </c>
      <c r="L1534" s="96" t="s">
        <v>2004</v>
      </c>
      <c r="M1534" s="251" t="s">
        <v>1869</v>
      </c>
      <c r="N1534" s="227" t="s">
        <v>10</v>
      </c>
      <c r="O1534" s="227" t="s">
        <v>2700</v>
      </c>
      <c r="P1534" s="171"/>
      <c r="Q1534" s="171"/>
      <c r="R1534" s="171"/>
      <c r="S1534" s="171"/>
      <c r="T1534" s="171"/>
      <c r="U1534" s="171"/>
      <c r="V1534" s="171"/>
      <c r="W1534" s="171"/>
      <c r="X1534" s="171"/>
    </row>
    <row r="1535" spans="2:24" ht="52.8" x14ac:dyDescent="0.3">
      <c r="B1535" s="96">
        <f t="shared" si="23"/>
        <v>1529</v>
      </c>
      <c r="C1535" s="227" t="s">
        <v>16</v>
      </c>
      <c r="D1535" s="172" t="s">
        <v>950</v>
      </c>
      <c r="E1535" s="172" t="s">
        <v>1265</v>
      </c>
      <c r="F1535" s="252" t="s">
        <v>1580</v>
      </c>
      <c r="G1535" s="255">
        <v>289995346</v>
      </c>
      <c r="H1535" s="255">
        <v>0</v>
      </c>
      <c r="I1535" s="255">
        <f>+G1535+H1535</f>
        <v>289995346</v>
      </c>
      <c r="J1535" s="234" t="s">
        <v>20</v>
      </c>
      <c r="K1535" s="253">
        <f>VLOOKUP(D1535,'[1]CONSOLIDADO GESTORES'!$G$6:$K$355,4,FALSE)</f>
        <v>44561</v>
      </c>
      <c r="L1535" s="96" t="s">
        <v>2004</v>
      </c>
      <c r="M1535" s="251" t="s">
        <v>1888</v>
      </c>
      <c r="N1535" s="227" t="s">
        <v>11</v>
      </c>
      <c r="O1535" s="227" t="s">
        <v>2700</v>
      </c>
      <c r="P1535" s="171"/>
      <c r="Q1535" s="171"/>
      <c r="R1535" s="171"/>
      <c r="S1535" s="171"/>
      <c r="T1535" s="171"/>
      <c r="U1535" s="171"/>
      <c r="V1535" s="171"/>
      <c r="W1535" s="171"/>
      <c r="X1535" s="171"/>
    </row>
    <row r="1536" spans="2:24" ht="39.6" x14ac:dyDescent="0.3">
      <c r="B1536" s="96">
        <f t="shared" si="23"/>
        <v>1530</v>
      </c>
      <c r="C1536" s="227" t="s">
        <v>16</v>
      </c>
      <c r="D1536" s="172" t="s">
        <v>910</v>
      </c>
      <c r="E1536" s="172" t="s">
        <v>1224</v>
      </c>
      <c r="F1536" s="252" t="s">
        <v>1545</v>
      </c>
      <c r="G1536" s="255">
        <v>453893013</v>
      </c>
      <c r="H1536" s="255">
        <v>0</v>
      </c>
      <c r="I1536" s="255">
        <f>+G1536+H1536</f>
        <v>453893013</v>
      </c>
      <c r="J1536" s="234" t="s">
        <v>20</v>
      </c>
      <c r="K1536" s="253">
        <f>VLOOKUP(D1536,'[1]CONSOLIDADO GESTORES'!$G$6:$K$355,4,FALSE)</f>
        <v>44524</v>
      </c>
      <c r="L1536" s="96" t="s">
        <v>2004</v>
      </c>
      <c r="M1536" s="251" t="s">
        <v>1852</v>
      </c>
      <c r="N1536" s="227" t="s">
        <v>10</v>
      </c>
      <c r="O1536" s="227" t="s">
        <v>2700</v>
      </c>
      <c r="P1536" s="171"/>
      <c r="Q1536" s="171"/>
      <c r="R1536" s="171"/>
      <c r="S1536" s="171"/>
      <c r="T1536" s="171"/>
      <c r="U1536" s="171"/>
      <c r="V1536" s="171"/>
      <c r="W1536" s="171"/>
      <c r="X1536" s="171"/>
    </row>
    <row r="1537" spans="2:24" ht="92.4" x14ac:dyDescent="0.3">
      <c r="B1537" s="96">
        <f t="shared" si="23"/>
        <v>1531</v>
      </c>
      <c r="C1537" s="227" t="s">
        <v>16</v>
      </c>
      <c r="D1537" s="172" t="s">
        <v>928</v>
      </c>
      <c r="E1537" s="172" t="s">
        <v>1242</v>
      </c>
      <c r="F1537" s="252" t="s">
        <v>6228</v>
      </c>
      <c r="G1537" s="255">
        <v>16796850</v>
      </c>
      <c r="H1537" s="255">
        <v>0</v>
      </c>
      <c r="I1537" s="255">
        <f>+G1537+H1537</f>
        <v>16796850</v>
      </c>
      <c r="J1537" s="234" t="s">
        <v>20</v>
      </c>
      <c r="K1537" s="314">
        <v>44561</v>
      </c>
      <c r="L1537" s="172" t="s">
        <v>12</v>
      </c>
      <c r="M1537" s="251" t="s">
        <v>1868</v>
      </c>
      <c r="N1537" s="227" t="s">
        <v>11</v>
      </c>
      <c r="O1537" s="227" t="s">
        <v>2700</v>
      </c>
      <c r="P1537" s="171"/>
      <c r="Q1537" s="171"/>
      <c r="R1537" s="171"/>
      <c r="S1537" s="171"/>
      <c r="T1537" s="171"/>
      <c r="U1537" s="171"/>
      <c r="V1537" s="171"/>
      <c r="W1537" s="171"/>
      <c r="X1537" s="171"/>
    </row>
    <row r="1538" spans="2:24" ht="39.6" x14ac:dyDescent="0.3">
      <c r="B1538" s="96">
        <f t="shared" si="23"/>
        <v>1532</v>
      </c>
      <c r="C1538" s="227" t="s">
        <v>16</v>
      </c>
      <c r="D1538" s="172" t="s">
        <v>930</v>
      </c>
      <c r="E1538" s="172" t="s">
        <v>1244</v>
      </c>
      <c r="F1538" s="252" t="s">
        <v>1563</v>
      </c>
      <c r="G1538" s="255">
        <v>3094000</v>
      </c>
      <c r="H1538" s="255">
        <v>0</v>
      </c>
      <c r="I1538" s="255">
        <f>+G1538+H1538</f>
        <v>3094000</v>
      </c>
      <c r="J1538" s="234" t="s">
        <v>20</v>
      </c>
      <c r="K1538" s="253">
        <f>VLOOKUP(D1538,'[1]CONSOLIDADO GESTORES'!$G$6:$K$355,4,FALSE)</f>
        <v>44561</v>
      </c>
      <c r="L1538" s="96" t="s">
        <v>2004</v>
      </c>
      <c r="M1538" s="251" t="s">
        <v>1870</v>
      </c>
      <c r="N1538" s="227" t="s">
        <v>11</v>
      </c>
      <c r="O1538" s="227" t="s">
        <v>2700</v>
      </c>
      <c r="P1538" s="171"/>
      <c r="Q1538" s="171"/>
      <c r="R1538" s="171"/>
      <c r="S1538" s="171"/>
      <c r="T1538" s="171"/>
      <c r="U1538" s="171"/>
      <c r="V1538" s="171"/>
      <c r="W1538" s="171"/>
      <c r="X1538" s="171"/>
    </row>
    <row r="1539" spans="2:24" ht="105.6" x14ac:dyDescent="0.3">
      <c r="B1539" s="96">
        <f t="shared" si="23"/>
        <v>1533</v>
      </c>
      <c r="C1539" s="227" t="s">
        <v>16</v>
      </c>
      <c r="D1539" s="172" t="s">
        <v>913</v>
      </c>
      <c r="E1539" s="172" t="s">
        <v>1227</v>
      </c>
      <c r="F1539" s="252" t="s">
        <v>1548</v>
      </c>
      <c r="G1539" s="255">
        <v>429925794</v>
      </c>
      <c r="H1539" s="255">
        <v>0</v>
      </c>
      <c r="I1539" s="255">
        <f>+G1539+H1539</f>
        <v>429925794</v>
      </c>
      <c r="J1539" s="234" t="s">
        <v>20</v>
      </c>
      <c r="K1539" s="253">
        <f>VLOOKUP(D1539,'[1]CONSOLIDADO GESTORES'!$G$6:$K$355,4,FALSE)</f>
        <v>44561</v>
      </c>
      <c r="L1539" s="96" t="s">
        <v>2004</v>
      </c>
      <c r="M1539" s="251" t="s">
        <v>1855</v>
      </c>
      <c r="N1539" s="227" t="s">
        <v>11</v>
      </c>
      <c r="O1539" s="227" t="s">
        <v>2700</v>
      </c>
      <c r="P1539" s="171"/>
      <c r="Q1539" s="171"/>
      <c r="R1539" s="171"/>
      <c r="S1539" s="171"/>
      <c r="T1539" s="171"/>
      <c r="U1539" s="171"/>
      <c r="V1539" s="171"/>
      <c r="W1539" s="171"/>
      <c r="X1539" s="171"/>
    </row>
    <row r="1540" spans="2:24" ht="39.6" x14ac:dyDescent="0.3">
      <c r="B1540" s="96">
        <f t="shared" si="23"/>
        <v>1534</v>
      </c>
      <c r="C1540" s="227" t="s">
        <v>16</v>
      </c>
      <c r="D1540" s="172" t="s">
        <v>938</v>
      </c>
      <c r="E1540" s="172" t="s">
        <v>1252</v>
      </c>
      <c r="F1540" s="252" t="s">
        <v>1470</v>
      </c>
      <c r="G1540" s="255">
        <v>10903970</v>
      </c>
      <c r="H1540" s="255">
        <v>0</v>
      </c>
      <c r="I1540" s="255">
        <f>+G1540+H1540</f>
        <v>10903970</v>
      </c>
      <c r="J1540" s="234" t="s">
        <v>20</v>
      </c>
      <c r="K1540" s="253">
        <f>VLOOKUP(D1540,'[1]CONSOLIDADO GESTORES'!$G$6:$K$355,4,FALSE)</f>
        <v>44476</v>
      </c>
      <c r="L1540" s="96" t="s">
        <v>2004</v>
      </c>
      <c r="M1540" s="254" t="s">
        <v>1859</v>
      </c>
      <c r="N1540" s="227" t="s">
        <v>10</v>
      </c>
      <c r="O1540" s="227" t="s">
        <v>2700</v>
      </c>
      <c r="P1540" s="171"/>
      <c r="Q1540" s="171"/>
      <c r="R1540" s="171"/>
      <c r="S1540" s="171"/>
      <c r="T1540" s="171"/>
      <c r="U1540" s="171"/>
      <c r="V1540" s="171"/>
      <c r="W1540" s="171"/>
      <c r="X1540" s="171"/>
    </row>
    <row r="1541" spans="2:24" ht="39.6" x14ac:dyDescent="0.3">
      <c r="B1541" s="96">
        <f t="shared" si="23"/>
        <v>1535</v>
      </c>
      <c r="C1541" s="227" t="s">
        <v>16</v>
      </c>
      <c r="D1541" s="172" t="s">
        <v>937</v>
      </c>
      <c r="E1541" s="172" t="s">
        <v>1251</v>
      </c>
      <c r="F1541" s="252" t="s">
        <v>1570</v>
      </c>
      <c r="G1541" s="255">
        <v>46095516</v>
      </c>
      <c r="H1541" s="255">
        <v>0</v>
      </c>
      <c r="I1541" s="255">
        <f>+G1541+H1541</f>
        <v>46095516</v>
      </c>
      <c r="J1541" s="234" t="s">
        <v>20</v>
      </c>
      <c r="K1541" s="253">
        <f>VLOOKUP(D1541,'[1]CONSOLIDADO GESTORES'!$G$6:$K$355,4,FALSE)</f>
        <v>44509</v>
      </c>
      <c r="L1541" s="96" t="s">
        <v>2004</v>
      </c>
      <c r="M1541" s="251" t="s">
        <v>1876</v>
      </c>
      <c r="N1541" s="227" t="s">
        <v>10</v>
      </c>
      <c r="O1541" s="227" t="s">
        <v>2700</v>
      </c>
      <c r="P1541" s="171"/>
      <c r="Q1541" s="171"/>
      <c r="R1541" s="171"/>
      <c r="S1541" s="171"/>
      <c r="T1541" s="171"/>
      <c r="U1541" s="171"/>
      <c r="V1541" s="171"/>
      <c r="W1541" s="171"/>
      <c r="X1541" s="171"/>
    </row>
    <row r="1542" spans="2:24" ht="39.6" x14ac:dyDescent="0.3">
      <c r="B1542" s="96">
        <f t="shared" si="23"/>
        <v>1536</v>
      </c>
      <c r="C1542" s="227" t="s">
        <v>16</v>
      </c>
      <c r="D1542" s="173" t="s">
        <v>1014</v>
      </c>
      <c r="E1542" s="175" t="s">
        <v>1331</v>
      </c>
      <c r="F1542" s="252" t="s">
        <v>1648</v>
      </c>
      <c r="G1542" s="255">
        <v>1901048</v>
      </c>
      <c r="H1542" s="255">
        <v>0</v>
      </c>
      <c r="I1542" s="255">
        <f>+G1542+H1542</f>
        <v>1901048</v>
      </c>
      <c r="J1542" s="234" t="s">
        <v>20</v>
      </c>
      <c r="K1542" s="253" t="str">
        <f>VLOOKUP(D1542,'[1]CONSOLIDADO GESTORES'!$G$6:$K$355,4,FALSE)</f>
        <v>120 DÍAS</v>
      </c>
      <c r="L1542" s="172" t="s">
        <v>12</v>
      </c>
      <c r="M1542" s="251" t="s">
        <v>1945</v>
      </c>
      <c r="N1542" s="227" t="s">
        <v>11</v>
      </c>
      <c r="O1542" s="227" t="s">
        <v>2700</v>
      </c>
      <c r="P1542" s="171"/>
      <c r="Q1542" s="171"/>
      <c r="R1542" s="171"/>
      <c r="S1542" s="171"/>
      <c r="T1542" s="171"/>
      <c r="U1542" s="171"/>
      <c r="V1542" s="171"/>
      <c r="W1542" s="171"/>
      <c r="X1542" s="171"/>
    </row>
    <row r="1543" spans="2:24" ht="39.6" x14ac:dyDescent="0.3">
      <c r="B1543" s="96">
        <f t="shared" si="23"/>
        <v>1537</v>
      </c>
      <c r="C1543" s="227" t="s">
        <v>16</v>
      </c>
      <c r="D1543" s="172" t="s">
        <v>942</v>
      </c>
      <c r="E1543" s="172" t="s">
        <v>1256</v>
      </c>
      <c r="F1543" s="252" t="s">
        <v>1573</v>
      </c>
      <c r="G1543" s="255">
        <v>9321410</v>
      </c>
      <c r="H1543" s="255">
        <v>0</v>
      </c>
      <c r="I1543" s="255">
        <f>+G1543+H1543</f>
        <v>9321410</v>
      </c>
      <c r="J1543" s="234" t="s">
        <v>20</v>
      </c>
      <c r="K1543" s="253">
        <f>VLOOKUP(D1543,'[1]CONSOLIDADO GESTORES'!$G$6:$K$355,4,FALSE)</f>
        <v>44554</v>
      </c>
      <c r="L1543" s="96" t="s">
        <v>2004</v>
      </c>
      <c r="M1543" s="251" t="s">
        <v>1880</v>
      </c>
      <c r="N1543" s="227" t="s">
        <v>11</v>
      </c>
      <c r="O1543" s="227" t="s">
        <v>2700</v>
      </c>
      <c r="P1543" s="171"/>
      <c r="Q1543" s="171"/>
      <c r="R1543" s="171"/>
      <c r="S1543" s="171"/>
      <c r="T1543" s="171"/>
      <c r="U1543" s="171"/>
      <c r="V1543" s="171"/>
      <c r="W1543" s="171"/>
      <c r="X1543" s="171"/>
    </row>
    <row r="1544" spans="2:24" ht="39.6" x14ac:dyDescent="0.3">
      <c r="B1544" s="96">
        <f t="shared" si="23"/>
        <v>1538</v>
      </c>
      <c r="C1544" s="227" t="s">
        <v>16</v>
      </c>
      <c r="D1544" s="173" t="s">
        <v>1015</v>
      </c>
      <c r="E1544" s="175" t="s">
        <v>1332</v>
      </c>
      <c r="F1544" s="252" t="s">
        <v>1649</v>
      </c>
      <c r="G1544" s="255">
        <v>5598950</v>
      </c>
      <c r="H1544" s="255">
        <v>0</v>
      </c>
      <c r="I1544" s="255">
        <f>+G1544+H1544</f>
        <v>5598950</v>
      </c>
      <c r="J1544" s="234" t="s">
        <v>20</v>
      </c>
      <c r="K1544" s="253" t="str">
        <f>VLOOKUP(D1544,'[1]CONSOLIDADO GESTORES'!$G$6:$K$355,4,FALSE)</f>
        <v>120 DÍAS</v>
      </c>
      <c r="L1544" s="172" t="s">
        <v>12</v>
      </c>
      <c r="M1544" s="251" t="s">
        <v>1945</v>
      </c>
      <c r="N1544" s="227" t="s">
        <v>11</v>
      </c>
      <c r="O1544" s="227" t="s">
        <v>2700</v>
      </c>
      <c r="P1544" s="171"/>
      <c r="Q1544" s="171"/>
      <c r="R1544" s="171"/>
      <c r="S1544" s="171"/>
      <c r="T1544" s="171"/>
      <c r="U1544" s="171"/>
      <c r="V1544" s="171"/>
      <c r="W1544" s="171"/>
      <c r="X1544" s="171"/>
    </row>
    <row r="1545" spans="2:24" ht="39.6" x14ac:dyDescent="0.3">
      <c r="B1545" s="96">
        <f t="shared" ref="B1545:B1608" si="24">+B1544+1</f>
        <v>1539</v>
      </c>
      <c r="C1545" s="227" t="s">
        <v>16</v>
      </c>
      <c r="D1545" s="172" t="s">
        <v>941</v>
      </c>
      <c r="E1545" s="172" t="s">
        <v>1255</v>
      </c>
      <c r="F1545" s="252" t="s">
        <v>1572</v>
      </c>
      <c r="G1545" s="255">
        <v>3400000</v>
      </c>
      <c r="H1545" s="255">
        <v>0</v>
      </c>
      <c r="I1545" s="255">
        <f>+G1545+H1545</f>
        <v>3400000</v>
      </c>
      <c r="J1545" s="234" t="s">
        <v>20</v>
      </c>
      <c r="K1545" s="253">
        <f>VLOOKUP(D1545,'[1]CONSOLIDADO GESTORES'!$G$6:$K$355,4,FALSE)</f>
        <v>44511</v>
      </c>
      <c r="L1545" s="96" t="s">
        <v>2004</v>
      </c>
      <c r="M1545" s="251" t="s">
        <v>1879</v>
      </c>
      <c r="N1545" s="227" t="s">
        <v>11</v>
      </c>
      <c r="O1545" s="227" t="s">
        <v>2700</v>
      </c>
      <c r="P1545" s="171"/>
      <c r="Q1545" s="171"/>
      <c r="R1545" s="171"/>
      <c r="S1545" s="171"/>
      <c r="T1545" s="171"/>
      <c r="U1545" s="171"/>
      <c r="V1545" s="171"/>
      <c r="W1545" s="171"/>
      <c r="X1545" s="171"/>
    </row>
    <row r="1546" spans="2:24" ht="52.8" x14ac:dyDescent="0.3">
      <c r="B1546" s="96">
        <f t="shared" si="24"/>
        <v>1540</v>
      </c>
      <c r="C1546" s="227" t="s">
        <v>16</v>
      </c>
      <c r="D1546" s="174" t="s">
        <v>6217</v>
      </c>
      <c r="E1546" s="172" t="s">
        <v>1261</v>
      </c>
      <c r="F1546" s="252" t="s">
        <v>3184</v>
      </c>
      <c r="G1546" s="255">
        <v>69586440</v>
      </c>
      <c r="H1546" s="255">
        <v>0</v>
      </c>
      <c r="I1546" s="255">
        <f>+G1546+H1546</f>
        <v>69586440</v>
      </c>
      <c r="J1546" s="234" t="s">
        <v>20</v>
      </c>
      <c r="K1546" s="253" t="e">
        <f>VLOOKUP(D1546,'[1]CONSOLIDADO GESTORES'!$G$6:$K$355,4,FALSE)</f>
        <v>#N/A</v>
      </c>
      <c r="L1546" s="96" t="s">
        <v>2004</v>
      </c>
      <c r="M1546" s="251" t="s">
        <v>1885</v>
      </c>
      <c r="N1546" s="227" t="s">
        <v>3180</v>
      </c>
      <c r="O1546" s="227" t="s">
        <v>2700</v>
      </c>
      <c r="P1546" s="171"/>
      <c r="Q1546" s="171"/>
      <c r="R1546" s="171"/>
      <c r="S1546" s="171"/>
      <c r="T1546" s="171"/>
      <c r="U1546" s="171"/>
      <c r="V1546" s="171"/>
      <c r="W1546" s="171"/>
      <c r="X1546" s="171"/>
    </row>
    <row r="1547" spans="2:24" ht="39.6" x14ac:dyDescent="0.3">
      <c r="B1547" s="96">
        <f t="shared" si="24"/>
        <v>1541</v>
      </c>
      <c r="C1547" s="227" t="s">
        <v>16</v>
      </c>
      <c r="D1547" s="172" t="s">
        <v>970</v>
      </c>
      <c r="E1547" s="172" t="s">
        <v>1286</v>
      </c>
      <c r="F1547" s="252" t="s">
        <v>1603</v>
      </c>
      <c r="G1547" s="255">
        <v>274700076</v>
      </c>
      <c r="H1547" s="255">
        <v>0</v>
      </c>
      <c r="I1547" s="255">
        <f>+G1547+H1547</f>
        <v>274700076</v>
      </c>
      <c r="J1547" s="234" t="s">
        <v>20</v>
      </c>
      <c r="K1547" s="253">
        <f>VLOOKUP(D1547,'[1]CONSOLIDADO GESTORES'!$G$6:$K$355,4,FALSE)</f>
        <v>44561</v>
      </c>
      <c r="L1547" s="96" t="s">
        <v>2004</v>
      </c>
      <c r="M1547" s="251" t="s">
        <v>1750</v>
      </c>
      <c r="N1547" s="227" t="s">
        <v>11</v>
      </c>
      <c r="O1547" s="227" t="s">
        <v>2700</v>
      </c>
      <c r="P1547" s="171"/>
      <c r="Q1547" s="171"/>
      <c r="R1547" s="171"/>
      <c r="S1547" s="171"/>
      <c r="T1547" s="171"/>
      <c r="U1547" s="171"/>
      <c r="V1547" s="171"/>
      <c r="W1547" s="171"/>
      <c r="X1547" s="171"/>
    </row>
    <row r="1548" spans="2:24" ht="52.8" x14ac:dyDescent="0.3">
      <c r="B1548" s="96">
        <f t="shared" si="24"/>
        <v>1542</v>
      </c>
      <c r="C1548" s="227" t="s">
        <v>16</v>
      </c>
      <c r="D1548" s="173" t="s">
        <v>947</v>
      </c>
      <c r="E1548" s="172" t="s">
        <v>1262</v>
      </c>
      <c r="F1548" s="252" t="s">
        <v>1578</v>
      </c>
      <c r="G1548" s="255">
        <v>199801000</v>
      </c>
      <c r="H1548" s="255">
        <v>0</v>
      </c>
      <c r="I1548" s="255">
        <f>+G1548+H1548</f>
        <v>199801000</v>
      </c>
      <c r="J1548" s="234" t="s">
        <v>20</v>
      </c>
      <c r="K1548" s="253" t="str">
        <f>VLOOKUP(D1548,'[1]CONSOLIDADO GESTORES'!$G$6:$K$355,4,FALSE)</f>
        <v>45 DÍAS</v>
      </c>
      <c r="L1548" s="96" t="s">
        <v>2004</v>
      </c>
      <c r="M1548" s="251" t="s">
        <v>1886</v>
      </c>
      <c r="N1548" s="227" t="s">
        <v>3180</v>
      </c>
      <c r="O1548" s="227" t="s">
        <v>2700</v>
      </c>
      <c r="P1548" s="171"/>
      <c r="Q1548" s="171"/>
      <c r="R1548" s="171"/>
      <c r="S1548" s="171"/>
      <c r="T1548" s="171"/>
      <c r="U1548" s="171"/>
      <c r="V1548" s="171"/>
      <c r="W1548" s="171"/>
      <c r="X1548" s="171"/>
    </row>
    <row r="1549" spans="2:24" ht="39.6" x14ac:dyDescent="0.3">
      <c r="B1549" s="96">
        <f t="shared" si="24"/>
        <v>1543</v>
      </c>
      <c r="C1549" s="227" t="s">
        <v>16</v>
      </c>
      <c r="D1549" s="172" t="s">
        <v>949</v>
      </c>
      <c r="E1549" s="172" t="s">
        <v>1264</v>
      </c>
      <c r="F1549" s="252" t="s">
        <v>1579</v>
      </c>
      <c r="G1549" s="255">
        <v>46771998</v>
      </c>
      <c r="H1549" s="255">
        <v>0</v>
      </c>
      <c r="I1549" s="255">
        <f>+G1549+H1549</f>
        <v>46771998</v>
      </c>
      <c r="J1549" s="234" t="s">
        <v>20</v>
      </c>
      <c r="K1549" s="253">
        <f>VLOOKUP(D1549,'[1]CONSOLIDADO GESTORES'!$G$6:$K$355,4,FALSE)</f>
        <v>44561</v>
      </c>
      <c r="L1549" s="96" t="s">
        <v>2004</v>
      </c>
      <c r="M1549" s="251" t="s">
        <v>1855</v>
      </c>
      <c r="N1549" s="227" t="s">
        <v>10</v>
      </c>
      <c r="O1549" s="227" t="s">
        <v>2700</v>
      </c>
      <c r="P1549" s="171"/>
      <c r="Q1549" s="171"/>
      <c r="R1549" s="171"/>
      <c r="S1549" s="171"/>
      <c r="T1549" s="171"/>
      <c r="U1549" s="171"/>
      <c r="V1549" s="171"/>
      <c r="W1549" s="171"/>
      <c r="X1549" s="171"/>
    </row>
    <row r="1550" spans="2:24" ht="39.6" x14ac:dyDescent="0.3">
      <c r="B1550" s="96">
        <f t="shared" si="24"/>
        <v>1544</v>
      </c>
      <c r="C1550" s="227" t="s">
        <v>16</v>
      </c>
      <c r="D1550" s="172" t="s">
        <v>940</v>
      </c>
      <c r="E1550" s="172" t="s">
        <v>1254</v>
      </c>
      <c r="F1550" s="252" t="s">
        <v>1571</v>
      </c>
      <c r="G1550" s="255">
        <v>391527009</v>
      </c>
      <c r="H1550" s="255">
        <v>0</v>
      </c>
      <c r="I1550" s="255">
        <f>+G1550+H1550</f>
        <v>391527009</v>
      </c>
      <c r="J1550" s="234" t="s">
        <v>20</v>
      </c>
      <c r="K1550" s="253">
        <f>VLOOKUP(D1550,'[1]CONSOLIDADO GESTORES'!$G$6:$K$355,4,FALSE)</f>
        <v>44561</v>
      </c>
      <c r="L1550" s="96" t="s">
        <v>2004</v>
      </c>
      <c r="M1550" s="251" t="s">
        <v>1878</v>
      </c>
      <c r="N1550" s="227" t="s">
        <v>3180</v>
      </c>
      <c r="O1550" s="227" t="s">
        <v>2700</v>
      </c>
      <c r="P1550" s="171"/>
      <c r="Q1550" s="171"/>
      <c r="R1550" s="171"/>
      <c r="S1550" s="171"/>
      <c r="T1550" s="171"/>
      <c r="U1550" s="171"/>
      <c r="V1550" s="171"/>
      <c r="W1550" s="171"/>
      <c r="X1550" s="171"/>
    </row>
    <row r="1551" spans="2:24" ht="39.6" x14ac:dyDescent="0.3">
      <c r="B1551" s="96">
        <f t="shared" si="24"/>
        <v>1545</v>
      </c>
      <c r="C1551" s="227" t="s">
        <v>16</v>
      </c>
      <c r="D1551" s="172" t="s">
        <v>952</v>
      </c>
      <c r="E1551" s="172" t="s">
        <v>1267</v>
      </c>
      <c r="F1551" s="252" t="s">
        <v>1582</v>
      </c>
      <c r="G1551" s="255">
        <v>290641344</v>
      </c>
      <c r="H1551" s="255">
        <v>0</v>
      </c>
      <c r="I1551" s="255">
        <f>+G1551+H1551</f>
        <v>290641344</v>
      </c>
      <c r="J1551" s="234" t="s">
        <v>20</v>
      </c>
      <c r="K1551" s="253">
        <f>VLOOKUP(D1551,'[1]CONSOLIDADO GESTORES'!$G$6:$K$355,4,FALSE)</f>
        <v>44410</v>
      </c>
      <c r="L1551" s="96" t="s">
        <v>2004</v>
      </c>
      <c r="M1551" s="251" t="s">
        <v>1890</v>
      </c>
      <c r="N1551" s="227" t="s">
        <v>11</v>
      </c>
      <c r="O1551" s="227" t="s">
        <v>2700</v>
      </c>
      <c r="P1551" s="171"/>
      <c r="Q1551" s="171"/>
      <c r="R1551" s="171"/>
      <c r="S1551" s="171"/>
      <c r="T1551" s="171"/>
      <c r="U1551" s="171"/>
      <c r="V1551" s="171"/>
      <c r="W1551" s="171"/>
      <c r="X1551" s="171"/>
    </row>
    <row r="1552" spans="2:24" ht="39.6" x14ac:dyDescent="0.3">
      <c r="B1552" s="96">
        <f t="shared" si="24"/>
        <v>1546</v>
      </c>
      <c r="C1552" s="227" t="s">
        <v>16</v>
      </c>
      <c r="D1552" s="173" t="s">
        <v>953</v>
      </c>
      <c r="E1552" s="175" t="s">
        <v>1268</v>
      </c>
      <c r="F1552" s="252" t="s">
        <v>1583</v>
      </c>
      <c r="G1552" s="255">
        <v>453869265</v>
      </c>
      <c r="H1552" s="255">
        <v>0</v>
      </c>
      <c r="I1552" s="255">
        <f>+G1552+H1552</f>
        <v>453869265</v>
      </c>
      <c r="J1552" s="234" t="s">
        <v>20</v>
      </c>
      <c r="K1552" s="253">
        <f>VLOOKUP(D1552,'[1]CONSOLIDADO GESTORES'!$G$6:$K$355,4,FALSE)</f>
        <v>44561</v>
      </c>
      <c r="L1552" s="96" t="s">
        <v>2004</v>
      </c>
      <c r="M1552" s="251" t="s">
        <v>1819</v>
      </c>
      <c r="N1552" s="227" t="s">
        <v>10</v>
      </c>
      <c r="O1552" s="227" t="s">
        <v>2700</v>
      </c>
      <c r="P1552" s="171"/>
      <c r="Q1552" s="171"/>
      <c r="R1552" s="171"/>
      <c r="S1552" s="171"/>
      <c r="T1552" s="171"/>
      <c r="U1552" s="171"/>
      <c r="V1552" s="171"/>
      <c r="W1552" s="171"/>
      <c r="X1552" s="171"/>
    </row>
    <row r="1553" spans="2:24" ht="39.6" x14ac:dyDescent="0.3">
      <c r="B1553" s="96">
        <f t="shared" si="24"/>
        <v>1547</v>
      </c>
      <c r="C1553" s="227" t="s">
        <v>16</v>
      </c>
      <c r="D1553" s="172" t="s">
        <v>943</v>
      </c>
      <c r="E1553" s="172" t="s">
        <v>1257</v>
      </c>
      <c r="F1553" s="252" t="s">
        <v>1574</v>
      </c>
      <c r="G1553" s="255">
        <v>39699947</v>
      </c>
      <c r="H1553" s="255">
        <v>0</v>
      </c>
      <c r="I1553" s="255">
        <f>+G1553+H1553</f>
        <v>39699947</v>
      </c>
      <c r="J1553" s="234" t="s">
        <v>20</v>
      </c>
      <c r="K1553" s="253">
        <f>VLOOKUP(D1553,'[1]CONSOLIDADO GESTORES'!$G$6:$K$355,4,FALSE)</f>
        <v>44451</v>
      </c>
      <c r="L1553" s="96" t="s">
        <v>2004</v>
      </c>
      <c r="M1553" s="251" t="s">
        <v>1881</v>
      </c>
      <c r="N1553" s="227" t="s">
        <v>10</v>
      </c>
      <c r="O1553" s="227" t="s">
        <v>2700</v>
      </c>
      <c r="P1553" s="171"/>
      <c r="Q1553" s="171"/>
      <c r="R1553" s="171"/>
      <c r="S1553" s="171"/>
      <c r="T1553" s="171"/>
      <c r="U1553" s="171"/>
      <c r="V1553" s="171"/>
      <c r="W1553" s="171"/>
      <c r="X1553" s="171"/>
    </row>
    <row r="1554" spans="2:24" ht="39.6" x14ac:dyDescent="0.3">
      <c r="B1554" s="96">
        <f t="shared" si="24"/>
        <v>1548</v>
      </c>
      <c r="C1554" s="227" t="s">
        <v>16</v>
      </c>
      <c r="D1554" s="172" t="s">
        <v>955</v>
      </c>
      <c r="E1554" s="172" t="s">
        <v>1270</v>
      </c>
      <c r="F1554" s="252" t="s">
        <v>1585</v>
      </c>
      <c r="G1554" s="255">
        <v>77178640</v>
      </c>
      <c r="H1554" s="255">
        <v>0</v>
      </c>
      <c r="I1554" s="255">
        <f>+G1554+H1554</f>
        <v>77178640</v>
      </c>
      <c r="J1554" s="234" t="s">
        <v>20</v>
      </c>
      <c r="K1554" s="253">
        <f>VLOOKUP(D1554,'[1]CONSOLIDADO GESTORES'!$G$6:$K$355,4,FALSE)</f>
        <v>44475</v>
      </c>
      <c r="L1554" s="96" t="s">
        <v>2004</v>
      </c>
      <c r="M1554" s="251" t="s">
        <v>1892</v>
      </c>
      <c r="N1554" s="227" t="s">
        <v>11</v>
      </c>
      <c r="O1554" s="227" t="s">
        <v>2700</v>
      </c>
      <c r="P1554" s="171"/>
      <c r="Q1554" s="171"/>
      <c r="R1554" s="171"/>
      <c r="S1554" s="171"/>
      <c r="T1554" s="171"/>
      <c r="U1554" s="171"/>
      <c r="V1554" s="171"/>
      <c r="W1554" s="171"/>
      <c r="X1554" s="171"/>
    </row>
    <row r="1555" spans="2:24" ht="66" x14ac:dyDescent="0.3">
      <c r="B1555" s="96">
        <f t="shared" si="24"/>
        <v>1549</v>
      </c>
      <c r="C1555" s="227" t="s">
        <v>16</v>
      </c>
      <c r="D1555" s="172" t="s">
        <v>998</v>
      </c>
      <c r="E1555" s="175" t="s">
        <v>1315</v>
      </c>
      <c r="F1555" s="252" t="s">
        <v>1632</v>
      </c>
      <c r="G1555" s="255">
        <v>388000000</v>
      </c>
      <c r="H1555" s="255">
        <v>0</v>
      </c>
      <c r="I1555" s="255">
        <f>+G1555+H1555</f>
        <v>388000000</v>
      </c>
      <c r="J1555" s="234" t="s">
        <v>20</v>
      </c>
      <c r="K1555" s="253">
        <f>VLOOKUP(D1555,'[1]CONSOLIDADO GESTORES'!$G$6:$K$355,4,FALSE)</f>
        <v>44561</v>
      </c>
      <c r="L1555" s="96" t="s">
        <v>2004</v>
      </c>
      <c r="M1555" s="251" t="s">
        <v>1811</v>
      </c>
      <c r="N1555" s="227" t="s">
        <v>11</v>
      </c>
      <c r="O1555" s="227" t="s">
        <v>2700</v>
      </c>
      <c r="P1555" s="171"/>
      <c r="Q1555" s="171"/>
      <c r="R1555" s="171"/>
      <c r="S1555" s="171"/>
      <c r="T1555" s="171"/>
      <c r="U1555" s="171"/>
      <c r="V1555" s="171"/>
      <c r="W1555" s="171"/>
      <c r="X1555" s="171"/>
    </row>
    <row r="1556" spans="2:24" ht="39.6" x14ac:dyDescent="0.3">
      <c r="B1556" s="96">
        <f t="shared" si="24"/>
        <v>1550</v>
      </c>
      <c r="C1556" s="227" t="s">
        <v>16</v>
      </c>
      <c r="D1556" s="172" t="s">
        <v>956</v>
      </c>
      <c r="E1556" s="172" t="s">
        <v>1271</v>
      </c>
      <c r="F1556" s="252" t="s">
        <v>1586</v>
      </c>
      <c r="G1556" s="255">
        <v>277768000</v>
      </c>
      <c r="H1556" s="255">
        <v>0</v>
      </c>
      <c r="I1556" s="255">
        <f>+G1556+H1556</f>
        <v>277768000</v>
      </c>
      <c r="J1556" s="234" t="s">
        <v>20</v>
      </c>
      <c r="K1556" s="253">
        <f>VLOOKUP(D1556,'[1]CONSOLIDADO GESTORES'!$G$6:$K$355,4,FALSE)</f>
        <v>44535</v>
      </c>
      <c r="L1556" s="96" t="s">
        <v>2004</v>
      </c>
      <c r="M1556" s="251" t="s">
        <v>1893</v>
      </c>
      <c r="N1556" s="227" t="s">
        <v>11</v>
      </c>
      <c r="O1556" s="227" t="s">
        <v>2700</v>
      </c>
      <c r="P1556" s="171"/>
      <c r="Q1556" s="171"/>
      <c r="R1556" s="171"/>
      <c r="S1556" s="171"/>
      <c r="T1556" s="171"/>
      <c r="U1556" s="171"/>
      <c r="V1556" s="171"/>
      <c r="W1556" s="171"/>
      <c r="X1556" s="171"/>
    </row>
    <row r="1557" spans="2:24" ht="39.6" x14ac:dyDescent="0.3">
      <c r="B1557" s="96">
        <f t="shared" si="24"/>
        <v>1551</v>
      </c>
      <c r="C1557" s="227" t="s">
        <v>16</v>
      </c>
      <c r="D1557" s="172" t="s">
        <v>948</v>
      </c>
      <c r="E1557" s="172" t="s">
        <v>1263</v>
      </c>
      <c r="F1557" s="252" t="s">
        <v>3182</v>
      </c>
      <c r="G1557" s="255">
        <v>482999998</v>
      </c>
      <c r="H1557" s="255">
        <v>0</v>
      </c>
      <c r="I1557" s="255">
        <f>+G1557+H1557</f>
        <v>482999998</v>
      </c>
      <c r="J1557" s="234" t="s">
        <v>20</v>
      </c>
      <c r="K1557" s="253">
        <f>VLOOKUP(D1557,'[1]CONSOLIDADO GESTORES'!$G$6:$K$355,4,FALSE)</f>
        <v>44554</v>
      </c>
      <c r="L1557" s="96" t="s">
        <v>2004</v>
      </c>
      <c r="M1557" s="251" t="s">
        <v>1887</v>
      </c>
      <c r="N1557" s="227" t="s">
        <v>11</v>
      </c>
      <c r="O1557" s="227" t="s">
        <v>2700</v>
      </c>
      <c r="P1557" s="171"/>
      <c r="Q1557" s="171"/>
      <c r="R1557" s="171"/>
      <c r="S1557" s="171"/>
      <c r="T1557" s="171"/>
      <c r="U1557" s="171"/>
      <c r="V1557" s="171"/>
      <c r="W1557" s="171"/>
      <c r="X1557" s="171"/>
    </row>
    <row r="1558" spans="2:24" ht="39.6" x14ac:dyDescent="0.3">
      <c r="B1558" s="96">
        <f t="shared" si="24"/>
        <v>1552</v>
      </c>
      <c r="C1558" s="227" t="s">
        <v>16</v>
      </c>
      <c r="D1558" s="172" t="s">
        <v>946</v>
      </c>
      <c r="E1558" s="175" t="s">
        <v>1260</v>
      </c>
      <c r="F1558" s="252" t="s">
        <v>1577</v>
      </c>
      <c r="G1558" s="255">
        <v>23730536</v>
      </c>
      <c r="H1558" s="255">
        <v>0</v>
      </c>
      <c r="I1558" s="255">
        <f>+G1558+H1558</f>
        <v>23730536</v>
      </c>
      <c r="J1558" s="234" t="s">
        <v>20</v>
      </c>
      <c r="K1558" s="253">
        <f>VLOOKUP(D1558,'[1]CONSOLIDADO GESTORES'!$G$6:$K$355,4,FALSE)</f>
        <v>44561</v>
      </c>
      <c r="L1558" s="96" t="s">
        <v>2004</v>
      </c>
      <c r="M1558" s="251" t="s">
        <v>1884</v>
      </c>
      <c r="N1558" s="227" t="s">
        <v>11</v>
      </c>
      <c r="O1558" s="227" t="s">
        <v>2700</v>
      </c>
      <c r="P1558" s="171"/>
      <c r="Q1558" s="171"/>
      <c r="R1558" s="171"/>
      <c r="S1558" s="171"/>
      <c r="T1558" s="171"/>
      <c r="U1558" s="171"/>
      <c r="V1558" s="171"/>
      <c r="W1558" s="171"/>
      <c r="X1558" s="171"/>
    </row>
    <row r="1559" spans="2:24" ht="52.8" x14ac:dyDescent="0.3">
      <c r="B1559" s="96">
        <f t="shared" si="24"/>
        <v>1553</v>
      </c>
      <c r="C1559" s="227" t="s">
        <v>16</v>
      </c>
      <c r="D1559" s="172" t="s">
        <v>928</v>
      </c>
      <c r="E1559" s="172" t="s">
        <v>6203</v>
      </c>
      <c r="F1559" s="252" t="s">
        <v>1587</v>
      </c>
      <c r="G1559" s="255">
        <v>212415000</v>
      </c>
      <c r="H1559" s="255">
        <v>0</v>
      </c>
      <c r="I1559" s="255">
        <f>+G1559+H1559</f>
        <v>212415000</v>
      </c>
      <c r="J1559" s="234" t="s">
        <v>20</v>
      </c>
      <c r="K1559" s="253">
        <f>VLOOKUP(D1559,'[1]CONSOLIDADO GESTORES'!$G$6:$K$355,4,FALSE)</f>
        <v>44561</v>
      </c>
      <c r="L1559" s="96" t="s">
        <v>2004</v>
      </c>
      <c r="M1559" s="172" t="s">
        <v>1894</v>
      </c>
      <c r="N1559" s="227" t="s">
        <v>11</v>
      </c>
      <c r="O1559" s="227" t="s">
        <v>2700</v>
      </c>
      <c r="P1559" s="171"/>
      <c r="Q1559" s="171"/>
      <c r="R1559" s="171"/>
      <c r="S1559" s="171"/>
      <c r="T1559" s="171"/>
      <c r="U1559" s="171"/>
      <c r="V1559" s="171"/>
      <c r="W1559" s="171"/>
      <c r="X1559" s="171"/>
    </row>
    <row r="1560" spans="2:24" ht="39.6" x14ac:dyDescent="0.3">
      <c r="B1560" s="96">
        <f t="shared" si="24"/>
        <v>1554</v>
      </c>
      <c r="C1560" s="227" t="s">
        <v>16</v>
      </c>
      <c r="D1560" s="172" t="s">
        <v>945</v>
      </c>
      <c r="E1560" s="172" t="s">
        <v>1259</v>
      </c>
      <c r="F1560" s="252" t="s">
        <v>1576</v>
      </c>
      <c r="G1560" s="255">
        <v>70638400</v>
      </c>
      <c r="H1560" s="255">
        <v>0</v>
      </c>
      <c r="I1560" s="255">
        <f>+G1560+H1560</f>
        <v>70638400</v>
      </c>
      <c r="J1560" s="234" t="s">
        <v>20</v>
      </c>
      <c r="K1560" s="253">
        <f>VLOOKUP(D1560,'[1]CONSOLIDADO GESTORES'!$G$6:$K$355,4,FALSE)</f>
        <v>44561</v>
      </c>
      <c r="L1560" s="96" t="s">
        <v>2004</v>
      </c>
      <c r="M1560" s="172" t="s">
        <v>1883</v>
      </c>
      <c r="N1560" s="227" t="s">
        <v>11</v>
      </c>
      <c r="O1560" s="227" t="s">
        <v>2700</v>
      </c>
      <c r="P1560" s="171"/>
      <c r="Q1560" s="171"/>
      <c r="R1560" s="171"/>
      <c r="S1560" s="171"/>
      <c r="T1560" s="171"/>
      <c r="U1560" s="171"/>
      <c r="V1560" s="171"/>
      <c r="W1560" s="171"/>
      <c r="X1560" s="171"/>
    </row>
    <row r="1561" spans="2:24" ht="39.6" x14ac:dyDescent="0.3">
      <c r="B1561" s="96">
        <f t="shared" si="24"/>
        <v>1555</v>
      </c>
      <c r="C1561" s="227" t="s">
        <v>16</v>
      </c>
      <c r="D1561" s="172" t="s">
        <v>944</v>
      </c>
      <c r="E1561" s="172" t="s">
        <v>1258</v>
      </c>
      <c r="F1561" s="252" t="s">
        <v>1575</v>
      </c>
      <c r="G1561" s="255">
        <v>19896800</v>
      </c>
      <c r="H1561" s="255">
        <v>0</v>
      </c>
      <c r="I1561" s="255">
        <f>+G1561+H1561</f>
        <v>19896800</v>
      </c>
      <c r="J1561" s="234" t="s">
        <v>20</v>
      </c>
      <c r="K1561" s="253">
        <f>VLOOKUP(D1561,'[1]CONSOLIDADO GESTORES'!$G$6:$K$355,4,FALSE)</f>
        <v>44429</v>
      </c>
      <c r="L1561" s="96" t="s">
        <v>2004</v>
      </c>
      <c r="M1561" s="172" t="s">
        <v>1882</v>
      </c>
      <c r="N1561" s="227" t="s">
        <v>11</v>
      </c>
      <c r="O1561" s="227" t="s">
        <v>2700</v>
      </c>
      <c r="P1561" s="171"/>
      <c r="Q1561" s="171"/>
      <c r="R1561" s="171"/>
      <c r="S1561" s="171"/>
      <c r="T1561" s="171"/>
      <c r="U1561" s="171"/>
      <c r="V1561" s="171"/>
      <c r="W1561" s="171"/>
      <c r="X1561" s="171"/>
    </row>
    <row r="1562" spans="2:24" ht="39.6" x14ac:dyDescent="0.3">
      <c r="B1562" s="96">
        <f t="shared" si="24"/>
        <v>1556</v>
      </c>
      <c r="C1562" s="227" t="s">
        <v>16</v>
      </c>
      <c r="D1562" s="172" t="s">
        <v>958</v>
      </c>
      <c r="E1562" s="175" t="s">
        <v>1273</v>
      </c>
      <c r="F1562" s="252" t="s">
        <v>1589</v>
      </c>
      <c r="G1562" s="255">
        <v>200016985</v>
      </c>
      <c r="H1562" s="255">
        <v>0</v>
      </c>
      <c r="I1562" s="255">
        <f>+G1562+H1562</f>
        <v>200016985</v>
      </c>
      <c r="J1562" s="234" t="s">
        <v>20</v>
      </c>
      <c r="K1562" s="253">
        <f>VLOOKUP(D1562,'[1]CONSOLIDADO GESTORES'!$G$6:$K$355,4,FALSE)</f>
        <v>44508</v>
      </c>
      <c r="L1562" s="96" t="s">
        <v>2004</v>
      </c>
      <c r="M1562" s="172" t="s">
        <v>1896</v>
      </c>
      <c r="N1562" s="227" t="s">
        <v>10</v>
      </c>
      <c r="O1562" s="227" t="s">
        <v>2700</v>
      </c>
      <c r="P1562" s="171"/>
      <c r="Q1562" s="171"/>
      <c r="R1562" s="171"/>
      <c r="S1562" s="171"/>
      <c r="T1562" s="171"/>
      <c r="U1562" s="171"/>
      <c r="V1562" s="171"/>
      <c r="W1562" s="171"/>
      <c r="X1562" s="171"/>
    </row>
    <row r="1563" spans="2:24" ht="39.6" x14ac:dyDescent="0.3">
      <c r="B1563" s="96">
        <f t="shared" si="24"/>
        <v>1557</v>
      </c>
      <c r="C1563" s="227" t="s">
        <v>16</v>
      </c>
      <c r="D1563" s="172" t="s">
        <v>967</v>
      </c>
      <c r="E1563" s="172" t="s">
        <v>1283</v>
      </c>
      <c r="F1563" s="252" t="s">
        <v>1600</v>
      </c>
      <c r="G1563" s="255">
        <v>149626229</v>
      </c>
      <c r="H1563" s="255">
        <v>0</v>
      </c>
      <c r="I1563" s="255">
        <f>+G1563+H1563</f>
        <v>149626229</v>
      </c>
      <c r="J1563" s="234" t="s">
        <v>20</v>
      </c>
      <c r="K1563" s="253">
        <f>VLOOKUP(D1563,'[1]CONSOLIDADO GESTORES'!$G$6:$K$355,4,FALSE)</f>
        <v>44490</v>
      </c>
      <c r="L1563" s="96" t="s">
        <v>2004</v>
      </c>
      <c r="M1563" s="172" t="s">
        <v>1906</v>
      </c>
      <c r="N1563" s="227" t="s">
        <v>11</v>
      </c>
      <c r="O1563" s="227" t="s">
        <v>2700</v>
      </c>
      <c r="P1563" s="171"/>
      <c r="Q1563" s="171"/>
      <c r="R1563" s="171"/>
      <c r="S1563" s="171"/>
      <c r="T1563" s="171"/>
      <c r="U1563" s="171"/>
      <c r="V1563" s="171"/>
      <c r="W1563" s="171"/>
      <c r="X1563" s="171"/>
    </row>
    <row r="1564" spans="2:24" ht="39.6" x14ac:dyDescent="0.3">
      <c r="B1564" s="96">
        <f t="shared" si="24"/>
        <v>1558</v>
      </c>
      <c r="C1564" s="227" t="s">
        <v>16</v>
      </c>
      <c r="D1564" s="172" t="s">
        <v>954</v>
      </c>
      <c r="E1564" s="172" t="s">
        <v>1269</v>
      </c>
      <c r="F1564" s="252" t="s">
        <v>1584</v>
      </c>
      <c r="G1564" s="255">
        <v>11781000</v>
      </c>
      <c r="H1564" s="255">
        <v>0</v>
      </c>
      <c r="I1564" s="255">
        <f>+G1564+H1564</f>
        <v>11781000</v>
      </c>
      <c r="J1564" s="234" t="s">
        <v>20</v>
      </c>
      <c r="K1564" s="253">
        <f>VLOOKUP(D1564,'[1]CONSOLIDADO GESTORES'!$G$6:$K$355,4,FALSE)</f>
        <v>44428</v>
      </c>
      <c r="L1564" s="96" t="s">
        <v>2004</v>
      </c>
      <c r="M1564" s="172" t="s">
        <v>1891</v>
      </c>
      <c r="N1564" s="227" t="s">
        <v>11</v>
      </c>
      <c r="O1564" s="227" t="s">
        <v>2700</v>
      </c>
      <c r="P1564" s="171"/>
      <c r="Q1564" s="171"/>
      <c r="R1564" s="171"/>
      <c r="S1564" s="171"/>
      <c r="T1564" s="171"/>
      <c r="U1564" s="171"/>
      <c r="V1564" s="171"/>
      <c r="W1564" s="171"/>
      <c r="X1564" s="171"/>
    </row>
    <row r="1565" spans="2:24" ht="39.6" x14ac:dyDescent="0.3">
      <c r="B1565" s="96">
        <f t="shared" si="24"/>
        <v>1559</v>
      </c>
      <c r="C1565" s="227" t="s">
        <v>16</v>
      </c>
      <c r="D1565" s="176" t="s">
        <v>951</v>
      </c>
      <c r="E1565" s="172" t="s">
        <v>1266</v>
      </c>
      <c r="F1565" s="252" t="s">
        <v>1581</v>
      </c>
      <c r="G1565" s="255">
        <v>205699000</v>
      </c>
      <c r="H1565" s="255">
        <v>0</v>
      </c>
      <c r="I1565" s="255">
        <f>+G1565+H1565</f>
        <v>205699000</v>
      </c>
      <c r="J1565" s="234" t="s">
        <v>20</v>
      </c>
      <c r="K1565" s="253">
        <f>VLOOKUP(D1565,'[1]CONSOLIDADO GESTORES'!$G$6:$K$355,4,FALSE)</f>
        <v>44438</v>
      </c>
      <c r="L1565" s="96" t="s">
        <v>2004</v>
      </c>
      <c r="M1565" s="172" t="s">
        <v>1889</v>
      </c>
      <c r="N1565" s="227" t="s">
        <v>11</v>
      </c>
      <c r="O1565" s="227" t="s">
        <v>2700</v>
      </c>
      <c r="P1565" s="171"/>
      <c r="Q1565" s="171"/>
      <c r="R1565" s="171"/>
      <c r="S1565" s="171"/>
      <c r="T1565" s="171"/>
      <c r="U1565" s="171"/>
      <c r="V1565" s="171"/>
      <c r="W1565" s="171"/>
      <c r="X1565" s="171"/>
    </row>
    <row r="1566" spans="2:24" ht="39.6" x14ac:dyDescent="0.3">
      <c r="B1566" s="96">
        <f t="shared" si="24"/>
        <v>1560</v>
      </c>
      <c r="C1566" s="227" t="s">
        <v>16</v>
      </c>
      <c r="D1566" s="172" t="s">
        <v>966</v>
      </c>
      <c r="E1566" s="172" t="s">
        <v>1282</v>
      </c>
      <c r="F1566" s="252" t="s">
        <v>1599</v>
      </c>
      <c r="G1566" s="255">
        <v>449914520</v>
      </c>
      <c r="H1566" s="255">
        <v>0</v>
      </c>
      <c r="I1566" s="255">
        <f>+G1566+H1566</f>
        <v>449914520</v>
      </c>
      <c r="J1566" s="234" t="s">
        <v>20</v>
      </c>
      <c r="K1566" s="253">
        <f>VLOOKUP(D1566,'[1]CONSOLIDADO GESTORES'!$G$6:$K$355,4,FALSE)</f>
        <v>44561</v>
      </c>
      <c r="L1566" s="96" t="s">
        <v>2004</v>
      </c>
      <c r="M1566" s="172" t="s">
        <v>1905</v>
      </c>
      <c r="N1566" s="227" t="s">
        <v>11</v>
      </c>
      <c r="O1566" s="227" t="s">
        <v>2700</v>
      </c>
      <c r="P1566" s="171"/>
      <c r="Q1566" s="171"/>
      <c r="R1566" s="171"/>
      <c r="S1566" s="171"/>
      <c r="T1566" s="171"/>
      <c r="U1566" s="171"/>
      <c r="V1566" s="171"/>
      <c r="W1566" s="171"/>
      <c r="X1566" s="171"/>
    </row>
    <row r="1567" spans="2:24" ht="39.6" x14ac:dyDescent="0.3">
      <c r="B1567" s="96">
        <f t="shared" si="24"/>
        <v>1561</v>
      </c>
      <c r="C1567" s="227" t="s">
        <v>16</v>
      </c>
      <c r="D1567" s="172" t="s">
        <v>964</v>
      </c>
      <c r="E1567" s="172" t="s">
        <v>1280</v>
      </c>
      <c r="F1567" s="252" t="s">
        <v>1597</v>
      </c>
      <c r="G1567" s="255">
        <v>158500000</v>
      </c>
      <c r="H1567" s="255">
        <v>0</v>
      </c>
      <c r="I1567" s="255">
        <f>+G1567+H1567</f>
        <v>158500000</v>
      </c>
      <c r="J1567" s="234" t="s">
        <v>20</v>
      </c>
      <c r="K1567" s="253">
        <f>VLOOKUP(D1567,'[1]CONSOLIDADO GESTORES'!$G$6:$K$355,4,FALSE)</f>
        <v>44482</v>
      </c>
      <c r="L1567" s="96" t="s">
        <v>2004</v>
      </c>
      <c r="M1567" s="172" t="s">
        <v>1903</v>
      </c>
      <c r="N1567" s="227" t="s">
        <v>11</v>
      </c>
      <c r="O1567" s="227" t="s">
        <v>2700</v>
      </c>
      <c r="P1567" s="171"/>
      <c r="Q1567" s="171"/>
      <c r="R1567" s="171"/>
      <c r="S1567" s="171"/>
      <c r="T1567" s="171"/>
      <c r="U1567" s="171"/>
      <c r="V1567" s="171"/>
      <c r="W1567" s="171"/>
      <c r="X1567" s="171"/>
    </row>
    <row r="1568" spans="2:24" ht="39.6" x14ac:dyDescent="0.3">
      <c r="B1568" s="96">
        <f t="shared" si="24"/>
        <v>1562</v>
      </c>
      <c r="C1568" s="227" t="s">
        <v>16</v>
      </c>
      <c r="D1568" s="172" t="s">
        <v>965</v>
      </c>
      <c r="E1568" s="172" t="s">
        <v>1281</v>
      </c>
      <c r="F1568" s="252" t="s">
        <v>1598</v>
      </c>
      <c r="G1568" s="255">
        <v>199022740</v>
      </c>
      <c r="H1568" s="255">
        <v>0</v>
      </c>
      <c r="I1568" s="255">
        <f>+G1568+H1568</f>
        <v>199022740</v>
      </c>
      <c r="J1568" s="234" t="s">
        <v>20</v>
      </c>
      <c r="K1568" s="253">
        <f>VLOOKUP(D1568,'[1]CONSOLIDADO GESTORES'!$G$6:$K$355,4,FALSE)</f>
        <v>44502</v>
      </c>
      <c r="L1568" s="96" t="s">
        <v>2004</v>
      </c>
      <c r="M1568" s="172" t="s">
        <v>1904</v>
      </c>
      <c r="N1568" s="227" t="s">
        <v>11</v>
      </c>
      <c r="O1568" s="227" t="s">
        <v>2700</v>
      </c>
      <c r="P1568" s="171"/>
      <c r="Q1568" s="171"/>
      <c r="R1568" s="171"/>
      <c r="S1568" s="171"/>
      <c r="T1568" s="171"/>
      <c r="U1568" s="171"/>
      <c r="V1568" s="171"/>
      <c r="W1568" s="171"/>
      <c r="X1568" s="171"/>
    </row>
    <row r="1569" spans="2:24" ht="39.6" x14ac:dyDescent="0.3">
      <c r="B1569" s="96">
        <f t="shared" si="24"/>
        <v>1563</v>
      </c>
      <c r="C1569" s="227" t="s">
        <v>16</v>
      </c>
      <c r="D1569" s="172" t="s">
        <v>962</v>
      </c>
      <c r="E1569" s="175" t="s">
        <v>1278</v>
      </c>
      <c r="F1569" s="252" t="s">
        <v>1595</v>
      </c>
      <c r="G1569" s="255">
        <v>1466502</v>
      </c>
      <c r="H1569" s="255">
        <v>0</v>
      </c>
      <c r="I1569" s="255">
        <f>+G1569+H1569</f>
        <v>1466502</v>
      </c>
      <c r="J1569" s="234" t="s">
        <v>20</v>
      </c>
      <c r="K1569" s="253" t="str">
        <f>VLOOKUP(D1569,'[1]CONSOLIDADO GESTORES'!$G$6:$K$355,4,FALSE)</f>
        <v>120 DÍAS</v>
      </c>
      <c r="L1569" s="96" t="s">
        <v>2004</v>
      </c>
      <c r="M1569" s="172" t="s">
        <v>1902</v>
      </c>
      <c r="N1569" s="227" t="s">
        <v>10</v>
      </c>
      <c r="O1569" s="227" t="s">
        <v>2700</v>
      </c>
      <c r="P1569" s="171"/>
      <c r="Q1569" s="171"/>
      <c r="R1569" s="171"/>
      <c r="S1569" s="171"/>
      <c r="T1569" s="171"/>
      <c r="U1569" s="171"/>
      <c r="V1569" s="171"/>
      <c r="W1569" s="171"/>
      <c r="X1569" s="171"/>
    </row>
    <row r="1570" spans="2:24" ht="66" x14ac:dyDescent="0.3">
      <c r="B1570" s="96">
        <f t="shared" si="24"/>
        <v>1564</v>
      </c>
      <c r="C1570" s="227" t="s">
        <v>16</v>
      </c>
      <c r="D1570" s="172" t="s">
        <v>959</v>
      </c>
      <c r="E1570" s="175" t="s">
        <v>1274</v>
      </c>
      <c r="F1570" s="252" t="s">
        <v>1590</v>
      </c>
      <c r="G1570" s="255">
        <v>37596314</v>
      </c>
      <c r="H1570" s="255">
        <v>0</v>
      </c>
      <c r="I1570" s="255">
        <f>+G1570+H1570</f>
        <v>37596314</v>
      </c>
      <c r="J1570" s="234" t="s">
        <v>20</v>
      </c>
      <c r="K1570" s="253">
        <f>VLOOKUP(D1570,'[1]CONSOLIDADO GESTORES'!$G$6:$K$355,4,FALSE)</f>
        <v>44561</v>
      </c>
      <c r="L1570" s="96" t="s">
        <v>2004</v>
      </c>
      <c r="M1570" s="172" t="s">
        <v>1897</v>
      </c>
      <c r="N1570" s="227" t="s">
        <v>11</v>
      </c>
      <c r="O1570" s="227" t="s">
        <v>2700</v>
      </c>
      <c r="P1570" s="171"/>
      <c r="Q1570" s="171"/>
      <c r="R1570" s="171"/>
      <c r="S1570" s="171"/>
      <c r="T1570" s="171"/>
      <c r="U1570" s="171"/>
      <c r="V1570" s="171"/>
      <c r="W1570" s="171"/>
      <c r="X1570" s="171"/>
    </row>
    <row r="1571" spans="2:24" ht="39.6" x14ac:dyDescent="0.3">
      <c r="B1571" s="96">
        <f t="shared" si="24"/>
        <v>1565</v>
      </c>
      <c r="C1571" s="227" t="s">
        <v>16</v>
      </c>
      <c r="D1571" s="173" t="s">
        <v>6218</v>
      </c>
      <c r="E1571" s="175" t="s">
        <v>1276</v>
      </c>
      <c r="F1571" s="252" t="s">
        <v>1592</v>
      </c>
      <c r="G1571" s="255">
        <v>177640700</v>
      </c>
      <c r="H1571" s="255">
        <v>0</v>
      </c>
      <c r="I1571" s="255">
        <f>+G1571+H1571</f>
        <v>177640700</v>
      </c>
      <c r="J1571" s="234" t="s">
        <v>20</v>
      </c>
      <c r="K1571" s="253" t="e">
        <f>VLOOKUP(D1571,'[1]CONSOLIDADO GESTORES'!$G$6:$K$355,4,FALSE)</f>
        <v>#N/A</v>
      </c>
      <c r="L1571" s="96" t="s">
        <v>2004</v>
      </c>
      <c r="M1571" s="172" t="s">
        <v>1899</v>
      </c>
      <c r="N1571" s="227" t="s">
        <v>10</v>
      </c>
      <c r="O1571" s="227" t="s">
        <v>2700</v>
      </c>
      <c r="P1571" s="171"/>
      <c r="Q1571" s="171"/>
      <c r="R1571" s="171"/>
      <c r="S1571" s="171"/>
      <c r="T1571" s="171"/>
      <c r="U1571" s="171"/>
      <c r="V1571" s="171"/>
      <c r="W1571" s="171"/>
      <c r="X1571" s="171"/>
    </row>
    <row r="1572" spans="2:24" ht="105.6" x14ac:dyDescent="0.3">
      <c r="B1572" s="96">
        <f t="shared" si="24"/>
        <v>1566</v>
      </c>
      <c r="C1572" s="227" t="s">
        <v>16</v>
      </c>
      <c r="D1572" s="173" t="s">
        <v>6219</v>
      </c>
      <c r="E1572" s="175" t="s">
        <v>1275</v>
      </c>
      <c r="F1572" s="252" t="s">
        <v>1591</v>
      </c>
      <c r="G1572" s="255">
        <v>430024320</v>
      </c>
      <c r="H1572" s="255">
        <v>0</v>
      </c>
      <c r="I1572" s="255">
        <f>+G1572+H1572</f>
        <v>430024320</v>
      </c>
      <c r="J1572" s="234" t="s">
        <v>20</v>
      </c>
      <c r="K1572" s="253">
        <v>44561</v>
      </c>
      <c r="L1572" s="96" t="s">
        <v>2004</v>
      </c>
      <c r="M1572" s="172" t="s">
        <v>1898</v>
      </c>
      <c r="N1572" s="227" t="s">
        <v>10</v>
      </c>
      <c r="O1572" s="227" t="s">
        <v>2700</v>
      </c>
      <c r="P1572" s="171"/>
      <c r="Q1572" s="171"/>
      <c r="R1572" s="171"/>
      <c r="S1572" s="171"/>
      <c r="T1572" s="171"/>
      <c r="U1572" s="171"/>
      <c r="V1572" s="171"/>
      <c r="W1572" s="171"/>
      <c r="X1572" s="171"/>
    </row>
    <row r="1573" spans="2:24" ht="39.6" x14ac:dyDescent="0.3">
      <c r="B1573" s="96">
        <f t="shared" si="24"/>
        <v>1567</v>
      </c>
      <c r="C1573" s="227" t="s">
        <v>16</v>
      </c>
      <c r="D1573" s="173" t="s">
        <v>960</v>
      </c>
      <c r="E1573" s="175" t="s">
        <v>1277</v>
      </c>
      <c r="F1573" s="252" t="s">
        <v>1593</v>
      </c>
      <c r="G1573" s="255">
        <v>64983520</v>
      </c>
      <c r="H1573" s="255">
        <v>0</v>
      </c>
      <c r="I1573" s="255">
        <f>+G1573+H1573</f>
        <v>64983520</v>
      </c>
      <c r="J1573" s="234" t="s">
        <v>20</v>
      </c>
      <c r="K1573" s="253">
        <f>VLOOKUP(D1573,'[1]CONSOLIDADO GESTORES'!$G$6:$K$355,4,FALSE)</f>
        <v>44492</v>
      </c>
      <c r="L1573" s="96" t="s">
        <v>2004</v>
      </c>
      <c r="M1573" s="172" t="s">
        <v>1900</v>
      </c>
      <c r="N1573" s="227" t="s">
        <v>10</v>
      </c>
      <c r="O1573" s="227" t="s">
        <v>2700</v>
      </c>
      <c r="P1573" s="171"/>
      <c r="Q1573" s="171"/>
      <c r="R1573" s="171"/>
      <c r="S1573" s="171"/>
      <c r="T1573" s="171"/>
      <c r="U1573" s="171"/>
      <c r="V1573" s="171"/>
      <c r="W1573" s="171"/>
      <c r="X1573" s="171"/>
    </row>
    <row r="1574" spans="2:24" ht="39.6" x14ac:dyDescent="0.3">
      <c r="B1574" s="96">
        <f t="shared" si="24"/>
        <v>1568</v>
      </c>
      <c r="C1574" s="227" t="s">
        <v>16</v>
      </c>
      <c r="D1574" s="173" t="s">
        <v>963</v>
      </c>
      <c r="E1574" s="172" t="s">
        <v>1279</v>
      </c>
      <c r="F1574" s="252" t="s">
        <v>1596</v>
      </c>
      <c r="G1574" s="255">
        <v>179883210</v>
      </c>
      <c r="H1574" s="255">
        <v>0</v>
      </c>
      <c r="I1574" s="255">
        <f>+G1574+H1574</f>
        <v>179883210</v>
      </c>
      <c r="J1574" s="234" t="s">
        <v>20</v>
      </c>
      <c r="K1574" s="253">
        <f>VLOOKUP(D1574,'[1]CONSOLIDADO GESTORES'!$G$6:$K$355,4,FALSE)</f>
        <v>44502</v>
      </c>
      <c r="L1574" s="96" t="s">
        <v>2004</v>
      </c>
      <c r="M1574" s="172" t="s">
        <v>1903</v>
      </c>
      <c r="N1574" s="227" t="s">
        <v>3180</v>
      </c>
      <c r="O1574" s="227" t="s">
        <v>2700</v>
      </c>
      <c r="P1574" s="171"/>
      <c r="Q1574" s="171"/>
      <c r="R1574" s="171"/>
      <c r="S1574" s="171"/>
      <c r="T1574" s="171"/>
      <c r="U1574" s="171"/>
      <c r="V1574" s="171"/>
      <c r="W1574" s="171"/>
      <c r="X1574" s="171"/>
    </row>
    <row r="1575" spans="2:24" ht="39.6" x14ac:dyDescent="0.3">
      <c r="B1575" s="96">
        <f t="shared" si="24"/>
        <v>1569</v>
      </c>
      <c r="C1575" s="227" t="s">
        <v>16</v>
      </c>
      <c r="D1575" s="172" t="s">
        <v>971</v>
      </c>
      <c r="E1575" s="172" t="s">
        <v>1287</v>
      </c>
      <c r="F1575" s="252" t="s">
        <v>1604</v>
      </c>
      <c r="G1575" s="255">
        <v>12999998</v>
      </c>
      <c r="H1575" s="255">
        <v>0</v>
      </c>
      <c r="I1575" s="255">
        <f>+G1575+H1575</f>
        <v>12999998</v>
      </c>
      <c r="J1575" s="234" t="s">
        <v>20</v>
      </c>
      <c r="K1575" s="253">
        <f>VLOOKUP(D1575,'[1]CONSOLIDADO GESTORES'!$G$6:$K$355,4,FALSE)</f>
        <v>44561</v>
      </c>
      <c r="L1575" s="96" t="s">
        <v>2004</v>
      </c>
      <c r="M1575" s="172" t="s">
        <v>1909</v>
      </c>
      <c r="N1575" s="227" t="s">
        <v>11</v>
      </c>
      <c r="O1575" s="227" t="s">
        <v>2700</v>
      </c>
      <c r="P1575" s="171"/>
      <c r="Q1575" s="171"/>
      <c r="R1575" s="171"/>
      <c r="S1575" s="171"/>
      <c r="T1575" s="171"/>
      <c r="U1575" s="171"/>
      <c r="V1575" s="171"/>
      <c r="W1575" s="171"/>
      <c r="X1575" s="171"/>
    </row>
    <row r="1576" spans="2:24" ht="39.6" x14ac:dyDescent="0.3">
      <c r="B1576" s="96">
        <f t="shared" si="24"/>
        <v>1570</v>
      </c>
      <c r="C1576" s="227" t="s">
        <v>16</v>
      </c>
      <c r="D1576" s="173" t="s">
        <v>972</v>
      </c>
      <c r="E1576" s="175" t="s">
        <v>1288</v>
      </c>
      <c r="F1576" s="252" t="s">
        <v>1605</v>
      </c>
      <c r="G1576" s="255">
        <v>68487302</v>
      </c>
      <c r="H1576" s="255">
        <v>0</v>
      </c>
      <c r="I1576" s="255">
        <f>+G1576+H1576</f>
        <v>68487302</v>
      </c>
      <c r="J1576" s="234" t="s">
        <v>20</v>
      </c>
      <c r="K1576" s="253">
        <f>VLOOKUP(D1576,'[1]CONSOLIDADO GESTORES'!$G$6:$K$355,4,FALSE)</f>
        <v>44561</v>
      </c>
      <c r="L1576" s="96" t="s">
        <v>2004</v>
      </c>
      <c r="M1576" s="172" t="s">
        <v>1817</v>
      </c>
      <c r="N1576" s="227" t="s">
        <v>11</v>
      </c>
      <c r="O1576" s="227" t="s">
        <v>2700</v>
      </c>
      <c r="P1576" s="171"/>
      <c r="Q1576" s="171"/>
      <c r="R1576" s="171"/>
      <c r="S1576" s="171"/>
      <c r="T1576" s="171"/>
      <c r="U1576" s="171"/>
      <c r="V1576" s="171"/>
      <c r="W1576" s="171"/>
      <c r="X1576" s="171"/>
    </row>
    <row r="1577" spans="2:24" ht="79.2" x14ac:dyDescent="0.3">
      <c r="B1577" s="96">
        <f t="shared" si="24"/>
        <v>1571</v>
      </c>
      <c r="C1577" s="227" t="s">
        <v>16</v>
      </c>
      <c r="D1577" s="173" t="s">
        <v>973</v>
      </c>
      <c r="E1577" s="172" t="s">
        <v>1289</v>
      </c>
      <c r="F1577" s="252" t="s">
        <v>1606</v>
      </c>
      <c r="G1577" s="255">
        <v>298878490</v>
      </c>
      <c r="H1577" s="255">
        <v>0</v>
      </c>
      <c r="I1577" s="255">
        <f>+G1577+H1577</f>
        <v>298878490</v>
      </c>
      <c r="J1577" s="234" t="s">
        <v>20</v>
      </c>
      <c r="K1577" s="253" t="str">
        <f>VLOOKUP(D1577,'[1]CONSOLIDADO GESTORES'!$G$6:$K$355,4,FALSE)</f>
        <v>150 DÍAS</v>
      </c>
      <c r="L1577" s="96" t="s">
        <v>2004</v>
      </c>
      <c r="M1577" s="172" t="s">
        <v>1910</v>
      </c>
      <c r="N1577" s="227" t="s">
        <v>11</v>
      </c>
      <c r="O1577" s="227" t="s">
        <v>2700</v>
      </c>
      <c r="P1577" s="171"/>
      <c r="Q1577" s="171"/>
      <c r="R1577" s="171"/>
      <c r="S1577" s="171"/>
      <c r="T1577" s="171"/>
      <c r="U1577" s="171"/>
      <c r="V1577" s="171"/>
      <c r="W1577" s="171"/>
      <c r="X1577" s="171"/>
    </row>
    <row r="1578" spans="2:24" ht="39.6" x14ac:dyDescent="0.3">
      <c r="B1578" s="96">
        <f t="shared" si="24"/>
        <v>1572</v>
      </c>
      <c r="C1578" s="227" t="s">
        <v>16</v>
      </c>
      <c r="D1578" s="173" t="s">
        <v>975</v>
      </c>
      <c r="E1578" s="175" t="s">
        <v>1291</v>
      </c>
      <c r="F1578" s="252" t="s">
        <v>1608</v>
      </c>
      <c r="G1578" s="255">
        <v>160650000</v>
      </c>
      <c r="H1578" s="255">
        <v>0</v>
      </c>
      <c r="I1578" s="255">
        <f>+G1578+H1578</f>
        <v>160650000</v>
      </c>
      <c r="J1578" s="234" t="s">
        <v>20</v>
      </c>
      <c r="K1578" s="253" t="str">
        <f>VLOOKUP(D1578,'[1]CONSOLIDADO GESTORES'!$G$6:$K$355,4,FALSE)</f>
        <v>60 DÍAS</v>
      </c>
      <c r="L1578" s="96" t="s">
        <v>2004</v>
      </c>
      <c r="M1578" s="172" t="s">
        <v>1817</v>
      </c>
      <c r="N1578" s="227" t="s">
        <v>10</v>
      </c>
      <c r="O1578" s="227" t="s">
        <v>2700</v>
      </c>
      <c r="P1578" s="171"/>
      <c r="Q1578" s="171"/>
      <c r="R1578" s="171"/>
      <c r="S1578" s="171"/>
      <c r="T1578" s="171"/>
      <c r="U1578" s="171"/>
      <c r="V1578" s="171"/>
      <c r="W1578" s="171"/>
      <c r="X1578" s="171"/>
    </row>
    <row r="1579" spans="2:24" ht="39.6" x14ac:dyDescent="0.3">
      <c r="B1579" s="96">
        <f t="shared" si="24"/>
        <v>1573</v>
      </c>
      <c r="C1579" s="227" t="s">
        <v>16</v>
      </c>
      <c r="D1579" s="173" t="s">
        <v>976</v>
      </c>
      <c r="E1579" s="175" t="s">
        <v>1292</v>
      </c>
      <c r="F1579" s="252" t="s">
        <v>1609</v>
      </c>
      <c r="G1579" s="255">
        <v>449642745</v>
      </c>
      <c r="H1579" s="255">
        <v>0</v>
      </c>
      <c r="I1579" s="255">
        <f>+G1579+H1579</f>
        <v>449642745</v>
      </c>
      <c r="J1579" s="234" t="s">
        <v>20</v>
      </c>
      <c r="K1579" s="253">
        <f>VLOOKUP(D1579,'[1]CONSOLIDADO GESTORES'!$G$6:$K$355,4,FALSE)</f>
        <v>44539</v>
      </c>
      <c r="L1579" s="96" t="s">
        <v>2004</v>
      </c>
      <c r="M1579" s="172" t="s">
        <v>1912</v>
      </c>
      <c r="N1579" s="227" t="s">
        <v>3180</v>
      </c>
      <c r="O1579" s="227" t="s">
        <v>2700</v>
      </c>
      <c r="P1579" s="171"/>
      <c r="Q1579" s="171"/>
      <c r="R1579" s="171"/>
      <c r="S1579" s="171"/>
      <c r="T1579" s="171"/>
      <c r="U1579" s="171"/>
      <c r="V1579" s="171"/>
      <c r="W1579" s="171"/>
      <c r="X1579" s="171"/>
    </row>
    <row r="1580" spans="2:24" ht="39.6" x14ac:dyDescent="0.3">
      <c r="B1580" s="96">
        <f t="shared" si="24"/>
        <v>1574</v>
      </c>
      <c r="C1580" s="227" t="s">
        <v>16</v>
      </c>
      <c r="D1580" s="173" t="s">
        <v>982</v>
      </c>
      <c r="E1580" s="175" t="s">
        <v>1298</v>
      </c>
      <c r="F1580" s="252" t="s">
        <v>1615</v>
      </c>
      <c r="G1580" s="255">
        <v>432389925</v>
      </c>
      <c r="H1580" s="255">
        <v>0</v>
      </c>
      <c r="I1580" s="255">
        <f>+G1580+H1580</f>
        <v>432389925</v>
      </c>
      <c r="J1580" s="234" t="s">
        <v>20</v>
      </c>
      <c r="K1580" s="253" t="str">
        <f>VLOOKUP(D1580,'[1]CONSOLIDADO GESTORES'!$G$6:$K$355,4,FALSE)</f>
        <v>120 DÍAS</v>
      </c>
      <c r="L1580" s="96" t="s">
        <v>2004</v>
      </c>
      <c r="M1580" s="172" t="s">
        <v>1916</v>
      </c>
      <c r="N1580" s="227" t="s">
        <v>3180</v>
      </c>
      <c r="O1580" s="227" t="s">
        <v>2700</v>
      </c>
      <c r="P1580" s="171"/>
      <c r="Q1580" s="171"/>
      <c r="R1580" s="171"/>
      <c r="S1580" s="171"/>
      <c r="T1580" s="171"/>
      <c r="U1580" s="171"/>
      <c r="V1580" s="171"/>
      <c r="W1580" s="171"/>
      <c r="X1580" s="171"/>
    </row>
    <row r="1581" spans="2:24" ht="39.6" x14ac:dyDescent="0.3">
      <c r="B1581" s="96">
        <f t="shared" si="24"/>
        <v>1575</v>
      </c>
      <c r="C1581" s="227" t="s">
        <v>16</v>
      </c>
      <c r="D1581" s="173" t="s">
        <v>979</v>
      </c>
      <c r="E1581" s="175" t="s">
        <v>1295</v>
      </c>
      <c r="F1581" s="252" t="s">
        <v>1612</v>
      </c>
      <c r="G1581" s="255">
        <v>16952740</v>
      </c>
      <c r="H1581" s="255">
        <v>0</v>
      </c>
      <c r="I1581" s="255">
        <f>+G1581+H1581</f>
        <v>16952740</v>
      </c>
      <c r="J1581" s="234" t="s">
        <v>20</v>
      </c>
      <c r="K1581" s="253">
        <f>VLOOKUP(D1581,'[1]CONSOLIDADO GESTORES'!$G$6:$K$355,4,FALSE)</f>
        <v>44517</v>
      </c>
      <c r="L1581" s="96" t="s">
        <v>2004</v>
      </c>
      <c r="M1581" s="172" t="s">
        <v>1739</v>
      </c>
      <c r="N1581" s="227" t="s">
        <v>11</v>
      </c>
      <c r="O1581" s="227" t="s">
        <v>2700</v>
      </c>
      <c r="P1581" s="171"/>
      <c r="Q1581" s="171"/>
      <c r="R1581" s="171"/>
      <c r="S1581" s="171"/>
      <c r="T1581" s="171"/>
      <c r="U1581" s="171"/>
      <c r="V1581" s="171"/>
      <c r="W1581" s="171"/>
      <c r="X1581" s="171"/>
    </row>
    <row r="1582" spans="2:24" ht="39.6" x14ac:dyDescent="0.3">
      <c r="B1582" s="96">
        <f t="shared" si="24"/>
        <v>1576</v>
      </c>
      <c r="C1582" s="227" t="s">
        <v>16</v>
      </c>
      <c r="D1582" s="173" t="s">
        <v>977</v>
      </c>
      <c r="E1582" s="175" t="s">
        <v>1293</v>
      </c>
      <c r="F1582" s="252" t="s">
        <v>1610</v>
      </c>
      <c r="G1582" s="255">
        <v>383189036</v>
      </c>
      <c r="H1582" s="255">
        <v>0</v>
      </c>
      <c r="I1582" s="255">
        <f>+G1582+H1582</f>
        <v>383189036</v>
      </c>
      <c r="J1582" s="234" t="s">
        <v>20</v>
      </c>
      <c r="K1582" s="253">
        <f>VLOOKUP(D1582,'[1]CONSOLIDADO GESTORES'!$G$6:$K$355,4,FALSE)</f>
        <v>44548</v>
      </c>
      <c r="L1582" s="96" t="s">
        <v>2004</v>
      </c>
      <c r="M1582" s="172" t="s">
        <v>1913</v>
      </c>
      <c r="N1582" s="227" t="s">
        <v>3180</v>
      </c>
      <c r="O1582" s="227" t="s">
        <v>2700</v>
      </c>
      <c r="P1582" s="171"/>
      <c r="Q1582" s="171"/>
      <c r="R1582" s="171"/>
      <c r="S1582" s="171"/>
      <c r="T1582" s="171"/>
      <c r="U1582" s="171"/>
      <c r="V1582" s="171"/>
      <c r="W1582" s="171"/>
      <c r="X1582" s="171"/>
    </row>
    <row r="1583" spans="2:24" ht="39.6" x14ac:dyDescent="0.3">
      <c r="B1583" s="96">
        <f t="shared" si="24"/>
        <v>1577</v>
      </c>
      <c r="C1583" s="227" t="s">
        <v>16</v>
      </c>
      <c r="D1583" s="173" t="s">
        <v>981</v>
      </c>
      <c r="E1583" s="175" t="s">
        <v>1297</v>
      </c>
      <c r="F1583" s="252" t="s">
        <v>1614</v>
      </c>
      <c r="G1583" s="255">
        <v>177640820</v>
      </c>
      <c r="H1583" s="255">
        <v>0</v>
      </c>
      <c r="I1583" s="255">
        <f>+G1583+H1583</f>
        <v>177640820</v>
      </c>
      <c r="J1583" s="234" t="s">
        <v>20</v>
      </c>
      <c r="K1583" s="253">
        <f>VLOOKUP(D1583,'[1]CONSOLIDADO GESTORES'!$G$6:$K$355,4,FALSE)</f>
        <v>44561</v>
      </c>
      <c r="L1583" s="96" t="s">
        <v>2004</v>
      </c>
      <c r="M1583" s="172" t="s">
        <v>1915</v>
      </c>
      <c r="N1583" s="227" t="s">
        <v>11</v>
      </c>
      <c r="O1583" s="227" t="s">
        <v>2700</v>
      </c>
      <c r="P1583" s="171"/>
      <c r="Q1583" s="171"/>
      <c r="R1583" s="171"/>
      <c r="S1583" s="171"/>
      <c r="T1583" s="171"/>
      <c r="U1583" s="171"/>
      <c r="V1583" s="171"/>
      <c r="W1583" s="171"/>
      <c r="X1583" s="171"/>
    </row>
    <row r="1584" spans="2:24" ht="39.6" x14ac:dyDescent="0.3">
      <c r="B1584" s="96">
        <f t="shared" si="24"/>
        <v>1578</v>
      </c>
      <c r="C1584" s="227" t="s">
        <v>16</v>
      </c>
      <c r="D1584" s="173" t="s">
        <v>978</v>
      </c>
      <c r="E1584" s="175" t="s">
        <v>1294</v>
      </c>
      <c r="F1584" s="252" t="s">
        <v>1611</v>
      </c>
      <c r="G1584" s="255">
        <v>25858800</v>
      </c>
      <c r="H1584" s="255">
        <v>0</v>
      </c>
      <c r="I1584" s="255">
        <f>+G1584+H1584</f>
        <v>25858800</v>
      </c>
      <c r="J1584" s="234" t="s">
        <v>20</v>
      </c>
      <c r="K1584" s="253">
        <f>VLOOKUP(D1584,'[1]CONSOLIDADO GESTORES'!$G$6:$K$355,4,FALSE)</f>
        <v>44540</v>
      </c>
      <c r="L1584" s="96" t="s">
        <v>2004</v>
      </c>
      <c r="M1584" s="172" t="s">
        <v>1807</v>
      </c>
      <c r="N1584" s="227" t="s">
        <v>11</v>
      </c>
      <c r="O1584" s="227" t="s">
        <v>2700</v>
      </c>
      <c r="P1584" s="171"/>
      <c r="Q1584" s="171"/>
      <c r="R1584" s="171"/>
      <c r="S1584" s="171"/>
      <c r="T1584" s="171"/>
      <c r="U1584" s="171"/>
      <c r="V1584" s="171"/>
      <c r="W1584" s="171"/>
      <c r="X1584" s="171"/>
    </row>
    <row r="1585" spans="2:24" ht="39.6" x14ac:dyDescent="0.3">
      <c r="B1585" s="96">
        <f t="shared" si="24"/>
        <v>1579</v>
      </c>
      <c r="C1585" s="227" t="s">
        <v>16</v>
      </c>
      <c r="D1585" s="173" t="s">
        <v>969</v>
      </c>
      <c r="E1585" s="172" t="s">
        <v>1285</v>
      </c>
      <c r="F1585" s="252" t="s">
        <v>1602</v>
      </c>
      <c r="G1585" s="255">
        <v>62675198</v>
      </c>
      <c r="H1585" s="255">
        <v>0</v>
      </c>
      <c r="I1585" s="255">
        <f>+G1585+H1585</f>
        <v>62675198</v>
      </c>
      <c r="J1585" s="234" t="s">
        <v>20</v>
      </c>
      <c r="K1585" s="253">
        <f>VLOOKUP(D1585,'[1]CONSOLIDADO GESTORES'!$G$6:$K$355,4,FALSE)</f>
        <v>44459</v>
      </c>
      <c r="L1585" s="96" t="s">
        <v>2004</v>
      </c>
      <c r="M1585" s="172" t="s">
        <v>1908</v>
      </c>
      <c r="N1585" s="227" t="s">
        <v>10</v>
      </c>
      <c r="O1585" s="227" t="s">
        <v>2700</v>
      </c>
      <c r="P1585" s="171"/>
      <c r="Q1585" s="171"/>
      <c r="R1585" s="171"/>
      <c r="S1585" s="171"/>
      <c r="T1585" s="171"/>
      <c r="U1585" s="171"/>
      <c r="V1585" s="171"/>
      <c r="W1585" s="171"/>
      <c r="X1585" s="171"/>
    </row>
    <row r="1586" spans="2:24" ht="39.6" x14ac:dyDescent="0.3">
      <c r="B1586" s="96">
        <f t="shared" si="24"/>
        <v>1580</v>
      </c>
      <c r="C1586" s="227" t="s">
        <v>16</v>
      </c>
      <c r="D1586" s="173" t="s">
        <v>980</v>
      </c>
      <c r="E1586" s="175" t="s">
        <v>1296</v>
      </c>
      <c r="F1586" s="252" t="s">
        <v>1613</v>
      </c>
      <c r="G1586" s="255">
        <v>1606500</v>
      </c>
      <c r="H1586" s="255">
        <v>0</v>
      </c>
      <c r="I1586" s="255">
        <f>+G1586+H1586</f>
        <v>1606500</v>
      </c>
      <c r="J1586" s="234" t="s">
        <v>20</v>
      </c>
      <c r="K1586" s="253">
        <f>VLOOKUP(D1586,'[1]CONSOLIDADO GESTORES'!$G$6:$K$355,4,FALSE)</f>
        <v>44524</v>
      </c>
      <c r="L1586" s="96" t="s">
        <v>2004</v>
      </c>
      <c r="M1586" s="172" t="s">
        <v>1914</v>
      </c>
      <c r="N1586" s="227" t="s">
        <v>11</v>
      </c>
      <c r="O1586" s="227" t="s">
        <v>2700</v>
      </c>
      <c r="P1586" s="171"/>
      <c r="Q1586" s="171"/>
      <c r="R1586" s="171"/>
      <c r="S1586" s="171"/>
      <c r="T1586" s="171"/>
      <c r="U1586" s="171"/>
      <c r="V1586" s="171"/>
      <c r="W1586" s="171"/>
      <c r="X1586" s="171"/>
    </row>
    <row r="1587" spans="2:24" ht="39.6" x14ac:dyDescent="0.3">
      <c r="B1587" s="96">
        <f t="shared" si="24"/>
        <v>1581</v>
      </c>
      <c r="C1587" s="227" t="s">
        <v>16</v>
      </c>
      <c r="D1587" s="173" t="s">
        <v>992</v>
      </c>
      <c r="E1587" s="172" t="s">
        <v>1308</v>
      </c>
      <c r="F1587" s="252" t="s">
        <v>1625</v>
      </c>
      <c r="G1587" s="255">
        <v>770672215</v>
      </c>
      <c r="H1587" s="255">
        <v>0</v>
      </c>
      <c r="I1587" s="255">
        <f>+G1587+H1587</f>
        <v>770672215</v>
      </c>
      <c r="J1587" s="234" t="s">
        <v>20</v>
      </c>
      <c r="K1587" s="253">
        <f>VLOOKUP(D1587,'[1]CONSOLIDADO GESTORES'!$G$6:$K$355,4,FALSE)</f>
        <v>44510</v>
      </c>
      <c r="L1587" s="96" t="s">
        <v>2004</v>
      </c>
      <c r="M1587" s="172" t="s">
        <v>1925</v>
      </c>
      <c r="N1587" s="227" t="s">
        <v>11</v>
      </c>
      <c r="O1587" s="227" t="s">
        <v>2700</v>
      </c>
      <c r="P1587" s="171"/>
      <c r="Q1587" s="171"/>
      <c r="R1587" s="171"/>
      <c r="S1587" s="171"/>
      <c r="T1587" s="171"/>
      <c r="U1587" s="171"/>
      <c r="V1587" s="171"/>
      <c r="W1587" s="171"/>
      <c r="X1587" s="171"/>
    </row>
    <row r="1588" spans="2:24" ht="39.6" x14ac:dyDescent="0.3">
      <c r="B1588" s="96">
        <f t="shared" si="24"/>
        <v>1582</v>
      </c>
      <c r="C1588" s="227" t="s">
        <v>16</v>
      </c>
      <c r="D1588" s="173" t="s">
        <v>987</v>
      </c>
      <c r="E1588" s="172" t="s">
        <v>1303</v>
      </c>
      <c r="F1588" s="252" t="s">
        <v>1620</v>
      </c>
      <c r="G1588" s="255">
        <v>1166200</v>
      </c>
      <c r="H1588" s="255">
        <v>0</v>
      </c>
      <c r="I1588" s="255">
        <f>+G1588+H1588</f>
        <v>1166200</v>
      </c>
      <c r="J1588" s="234" t="s">
        <v>20</v>
      </c>
      <c r="K1588" s="253">
        <f>VLOOKUP(D1588,'[1]CONSOLIDADO GESTORES'!$G$6:$K$355,4,FALSE)</f>
        <v>44561</v>
      </c>
      <c r="L1588" s="96" t="s">
        <v>2004</v>
      </c>
      <c r="M1588" s="172" t="s">
        <v>1921</v>
      </c>
      <c r="N1588" s="227" t="s">
        <v>10</v>
      </c>
      <c r="O1588" s="227" t="s">
        <v>2700</v>
      </c>
      <c r="P1588" s="171"/>
      <c r="Q1588" s="171"/>
      <c r="R1588" s="171"/>
      <c r="S1588" s="171"/>
      <c r="T1588" s="171"/>
      <c r="U1588" s="171"/>
      <c r="V1588" s="171"/>
      <c r="W1588" s="171"/>
      <c r="X1588" s="171"/>
    </row>
    <row r="1589" spans="2:24" ht="39.6" x14ac:dyDescent="0.3">
      <c r="B1589" s="96">
        <f t="shared" si="24"/>
        <v>1583</v>
      </c>
      <c r="C1589" s="227" t="s">
        <v>16</v>
      </c>
      <c r="D1589" s="173" t="s">
        <v>983</v>
      </c>
      <c r="E1589" s="175" t="s">
        <v>1299</v>
      </c>
      <c r="F1589" s="252" t="s">
        <v>1616</v>
      </c>
      <c r="G1589" s="255">
        <v>1100750</v>
      </c>
      <c r="H1589" s="255">
        <v>0</v>
      </c>
      <c r="I1589" s="255">
        <f>+G1589+H1589</f>
        <v>1100750</v>
      </c>
      <c r="J1589" s="234" t="s">
        <v>20</v>
      </c>
      <c r="K1589" s="253">
        <f>VLOOKUP(D1589,'[1]CONSOLIDADO GESTORES'!$G$6:$K$355,4,FALSE)</f>
        <v>44466</v>
      </c>
      <c r="L1589" s="96" t="s">
        <v>2004</v>
      </c>
      <c r="M1589" s="172" t="s">
        <v>1917</v>
      </c>
      <c r="N1589" s="227" t="s">
        <v>11</v>
      </c>
      <c r="O1589" s="227" t="s">
        <v>2700</v>
      </c>
      <c r="P1589" s="171"/>
      <c r="Q1589" s="171"/>
      <c r="R1589" s="171"/>
      <c r="S1589" s="171"/>
      <c r="T1589" s="171"/>
      <c r="U1589" s="171"/>
      <c r="V1589" s="171"/>
      <c r="W1589" s="171"/>
      <c r="X1589" s="171"/>
    </row>
    <row r="1590" spans="2:24" ht="39.6" x14ac:dyDescent="0.3">
      <c r="B1590" s="96">
        <f t="shared" si="24"/>
        <v>1584</v>
      </c>
      <c r="C1590" s="227" t="s">
        <v>16</v>
      </c>
      <c r="D1590" s="173" t="s">
        <v>984</v>
      </c>
      <c r="E1590" s="172" t="s">
        <v>1300</v>
      </c>
      <c r="F1590" s="252" t="s">
        <v>1617</v>
      </c>
      <c r="G1590" s="255">
        <v>1071000</v>
      </c>
      <c r="H1590" s="255">
        <v>0</v>
      </c>
      <c r="I1590" s="255">
        <f>+G1590+H1590</f>
        <v>1071000</v>
      </c>
      <c r="J1590" s="234" t="s">
        <v>20</v>
      </c>
      <c r="K1590" s="253">
        <f>VLOOKUP(D1590,'[1]CONSOLIDADO GESTORES'!$G$6:$K$355,4,FALSE)</f>
        <v>44464</v>
      </c>
      <c r="L1590" s="96" t="s">
        <v>2004</v>
      </c>
      <c r="M1590" s="172" t="s">
        <v>1918</v>
      </c>
      <c r="N1590" s="227" t="s">
        <v>11</v>
      </c>
      <c r="O1590" s="227" t="s">
        <v>2700</v>
      </c>
      <c r="P1590" s="171"/>
      <c r="Q1590" s="171"/>
      <c r="R1590" s="171"/>
      <c r="S1590" s="171"/>
      <c r="T1590" s="171"/>
      <c r="U1590" s="171"/>
      <c r="V1590" s="171"/>
      <c r="W1590" s="171"/>
      <c r="X1590" s="171"/>
    </row>
    <row r="1591" spans="2:24" ht="39.6" x14ac:dyDescent="0.3">
      <c r="B1591" s="96">
        <f t="shared" si="24"/>
        <v>1585</v>
      </c>
      <c r="C1591" s="227" t="s">
        <v>16</v>
      </c>
      <c r="D1591" s="173" t="s">
        <v>990</v>
      </c>
      <c r="E1591" s="172" t="s">
        <v>1306</v>
      </c>
      <c r="F1591" s="252" t="s">
        <v>1623</v>
      </c>
      <c r="G1591" s="255">
        <v>43316000</v>
      </c>
      <c r="H1591" s="255">
        <v>0</v>
      </c>
      <c r="I1591" s="255">
        <f>+G1591+H1591</f>
        <v>43316000</v>
      </c>
      <c r="J1591" s="234" t="s">
        <v>20</v>
      </c>
      <c r="K1591" s="253">
        <f>VLOOKUP(D1591,'[1]CONSOLIDADO GESTORES'!$G$6:$K$355,4,FALSE)</f>
        <v>44454</v>
      </c>
      <c r="L1591" s="96" t="s">
        <v>2004</v>
      </c>
      <c r="M1591" s="172" t="s">
        <v>1923</v>
      </c>
      <c r="N1591" s="227" t="s">
        <v>11</v>
      </c>
      <c r="O1591" s="227" t="s">
        <v>2700</v>
      </c>
      <c r="P1591" s="171"/>
      <c r="Q1591" s="171"/>
      <c r="R1591" s="171"/>
      <c r="S1591" s="171"/>
      <c r="T1591" s="171"/>
      <c r="U1591" s="171"/>
      <c r="V1591" s="171"/>
      <c r="W1591" s="171"/>
      <c r="X1591" s="171"/>
    </row>
    <row r="1592" spans="2:24" ht="52.8" x14ac:dyDescent="0.3">
      <c r="B1592" s="96">
        <f t="shared" si="24"/>
        <v>1586</v>
      </c>
      <c r="C1592" s="227" t="s">
        <v>16</v>
      </c>
      <c r="D1592" s="228" t="s">
        <v>6086</v>
      </c>
      <c r="E1592" s="96" t="s">
        <v>6087</v>
      </c>
      <c r="F1592" s="252" t="s">
        <v>6044</v>
      </c>
      <c r="G1592" s="255">
        <v>26348300</v>
      </c>
      <c r="H1592" s="255">
        <v>0</v>
      </c>
      <c r="I1592" s="255">
        <f>+G1592+H1592</f>
        <v>26348300</v>
      </c>
      <c r="J1592" s="96" t="s">
        <v>20</v>
      </c>
      <c r="K1592" s="227" t="s">
        <v>6132</v>
      </c>
      <c r="L1592" s="96" t="s">
        <v>12</v>
      </c>
      <c r="M1592" s="235" t="s">
        <v>6088</v>
      </c>
      <c r="N1592" s="96" t="s">
        <v>11</v>
      </c>
      <c r="O1592" s="227" t="s">
        <v>2700</v>
      </c>
      <c r="P1592" s="171"/>
      <c r="Q1592" s="171"/>
      <c r="R1592" s="171"/>
      <c r="S1592" s="171"/>
      <c r="T1592" s="171"/>
      <c r="U1592" s="171"/>
      <c r="V1592" s="171"/>
      <c r="W1592" s="171"/>
      <c r="X1592" s="171"/>
    </row>
    <row r="1593" spans="2:24" ht="39.6" x14ac:dyDescent="0.3">
      <c r="B1593" s="96">
        <f t="shared" si="24"/>
        <v>1587</v>
      </c>
      <c r="C1593" s="227" t="s">
        <v>16</v>
      </c>
      <c r="D1593" s="173" t="s">
        <v>985</v>
      </c>
      <c r="E1593" s="175" t="s">
        <v>1301</v>
      </c>
      <c r="F1593" s="252" t="s">
        <v>1618</v>
      </c>
      <c r="G1593" s="255">
        <v>17151470</v>
      </c>
      <c r="H1593" s="255">
        <v>0</v>
      </c>
      <c r="I1593" s="255">
        <f>+G1593+H1593</f>
        <v>17151470</v>
      </c>
      <c r="J1593" s="234" t="s">
        <v>20</v>
      </c>
      <c r="K1593" s="253">
        <f>VLOOKUP(D1593,'[1]CONSOLIDADO GESTORES'!$G$6:$K$355,4,FALSE)</f>
        <v>44445</v>
      </c>
      <c r="L1593" s="96" t="s">
        <v>2004</v>
      </c>
      <c r="M1593" s="172" t="s">
        <v>1919</v>
      </c>
      <c r="N1593" s="227" t="s">
        <v>11</v>
      </c>
      <c r="O1593" s="227" t="s">
        <v>2700</v>
      </c>
      <c r="P1593" s="171"/>
      <c r="Q1593" s="171"/>
      <c r="R1593" s="171"/>
      <c r="S1593" s="171"/>
      <c r="T1593" s="171"/>
      <c r="U1593" s="171"/>
      <c r="V1593" s="171"/>
      <c r="W1593" s="171"/>
      <c r="X1593" s="171"/>
    </row>
    <row r="1594" spans="2:24" ht="39.6" x14ac:dyDescent="0.3">
      <c r="B1594" s="96">
        <f t="shared" si="24"/>
        <v>1588</v>
      </c>
      <c r="C1594" s="227" t="s">
        <v>16</v>
      </c>
      <c r="D1594" s="173" t="s">
        <v>986</v>
      </c>
      <c r="E1594" s="175" t="s">
        <v>1302</v>
      </c>
      <c r="F1594" s="252" t="s">
        <v>1619</v>
      </c>
      <c r="G1594" s="255">
        <v>45979220</v>
      </c>
      <c r="H1594" s="255">
        <v>0</v>
      </c>
      <c r="I1594" s="255">
        <f>+G1594+H1594</f>
        <v>45979220</v>
      </c>
      <c r="J1594" s="234" t="s">
        <v>20</v>
      </c>
      <c r="K1594" s="253">
        <f>VLOOKUP(D1594,'[1]CONSOLIDADO GESTORES'!$G$6:$K$355,4,FALSE)</f>
        <v>44510</v>
      </c>
      <c r="L1594" s="96" t="s">
        <v>2004</v>
      </c>
      <c r="M1594" s="172" t="s">
        <v>1920</v>
      </c>
      <c r="N1594" s="227" t="s">
        <v>10</v>
      </c>
      <c r="O1594" s="227" t="s">
        <v>2700</v>
      </c>
      <c r="P1594" s="171"/>
      <c r="Q1594" s="171"/>
      <c r="R1594" s="171"/>
      <c r="S1594" s="171"/>
      <c r="T1594" s="171"/>
      <c r="U1594" s="171"/>
      <c r="V1594" s="171"/>
      <c r="W1594" s="171"/>
      <c r="X1594" s="171"/>
    </row>
    <row r="1595" spans="2:24" ht="39.6" x14ac:dyDescent="0.3">
      <c r="B1595" s="96">
        <f t="shared" si="24"/>
        <v>1589</v>
      </c>
      <c r="C1595" s="227" t="s">
        <v>16</v>
      </c>
      <c r="D1595" s="173" t="s">
        <v>989</v>
      </c>
      <c r="E1595" s="175" t="s">
        <v>1305</v>
      </c>
      <c r="F1595" s="252" t="s">
        <v>1622</v>
      </c>
      <c r="G1595" s="255">
        <v>40067300</v>
      </c>
      <c r="H1595" s="255">
        <v>0</v>
      </c>
      <c r="I1595" s="255">
        <f>+G1595+H1595</f>
        <v>40067300</v>
      </c>
      <c r="J1595" s="234" t="s">
        <v>20</v>
      </c>
      <c r="K1595" s="253">
        <f>VLOOKUP(D1595,'[1]CONSOLIDADO GESTORES'!$G$6:$K$355,4,FALSE)</f>
        <v>44500</v>
      </c>
      <c r="L1595" s="96" t="s">
        <v>2004</v>
      </c>
      <c r="M1595" s="172" t="s">
        <v>1920</v>
      </c>
      <c r="N1595" s="227" t="s">
        <v>10</v>
      </c>
      <c r="O1595" s="227" t="s">
        <v>2700</v>
      </c>
      <c r="P1595" s="171"/>
      <c r="Q1595" s="171"/>
      <c r="R1595" s="171"/>
      <c r="S1595" s="171"/>
      <c r="T1595" s="171"/>
      <c r="U1595" s="171"/>
      <c r="V1595" s="171"/>
      <c r="W1595" s="171"/>
      <c r="X1595" s="171"/>
    </row>
    <row r="1596" spans="2:24" ht="39.6" x14ac:dyDescent="0.3">
      <c r="B1596" s="96">
        <f t="shared" si="24"/>
        <v>1590</v>
      </c>
      <c r="C1596" s="227" t="s">
        <v>16</v>
      </c>
      <c r="D1596" s="173" t="s">
        <v>991</v>
      </c>
      <c r="E1596" s="175" t="s">
        <v>1307</v>
      </c>
      <c r="F1596" s="252" t="s">
        <v>1624</v>
      </c>
      <c r="G1596" s="255">
        <v>84388528</v>
      </c>
      <c r="H1596" s="255">
        <v>0</v>
      </c>
      <c r="I1596" s="255">
        <f>+G1596+H1596</f>
        <v>84388528</v>
      </c>
      <c r="J1596" s="234" t="s">
        <v>20</v>
      </c>
      <c r="K1596" s="253">
        <f>VLOOKUP(D1596,'[1]CONSOLIDADO GESTORES'!$G$6:$K$355,4,FALSE)</f>
        <v>44457</v>
      </c>
      <c r="L1596" s="96" t="s">
        <v>2004</v>
      </c>
      <c r="M1596" s="172" t="s">
        <v>1924</v>
      </c>
      <c r="N1596" s="227" t="s">
        <v>11</v>
      </c>
      <c r="O1596" s="227" t="s">
        <v>2700</v>
      </c>
      <c r="P1596" s="171"/>
      <c r="Q1596" s="171"/>
      <c r="R1596" s="171"/>
      <c r="S1596" s="171"/>
      <c r="T1596" s="171"/>
      <c r="U1596" s="171"/>
      <c r="V1596" s="171"/>
      <c r="W1596" s="171"/>
      <c r="X1596" s="171"/>
    </row>
    <row r="1597" spans="2:24" ht="39.6" x14ac:dyDescent="0.3">
      <c r="B1597" s="96">
        <f t="shared" si="24"/>
        <v>1591</v>
      </c>
      <c r="C1597" s="227" t="s">
        <v>16</v>
      </c>
      <c r="D1597" s="173" t="s">
        <v>994</v>
      </c>
      <c r="E1597" s="172" t="s">
        <v>1310</v>
      </c>
      <c r="F1597" s="252" t="s">
        <v>1627</v>
      </c>
      <c r="G1597" s="255">
        <v>448859600</v>
      </c>
      <c r="H1597" s="255">
        <v>0</v>
      </c>
      <c r="I1597" s="255">
        <f>+G1597+H1597</f>
        <v>448859600</v>
      </c>
      <c r="J1597" s="234" t="s">
        <v>20</v>
      </c>
      <c r="K1597" s="253">
        <f>VLOOKUP(D1597,'[1]CONSOLIDADO GESTORES'!$G$6:$K$355,4,FALSE)</f>
        <v>44475</v>
      </c>
      <c r="L1597" s="96" t="s">
        <v>2004</v>
      </c>
      <c r="M1597" s="172" t="s">
        <v>1927</v>
      </c>
      <c r="N1597" s="227" t="s">
        <v>10</v>
      </c>
      <c r="O1597" s="227" t="s">
        <v>2700</v>
      </c>
      <c r="P1597" s="171"/>
      <c r="Q1597" s="171"/>
      <c r="R1597" s="171"/>
      <c r="S1597" s="171"/>
      <c r="T1597" s="171"/>
      <c r="U1597" s="171"/>
      <c r="V1597" s="171"/>
      <c r="W1597" s="171"/>
      <c r="X1597" s="171"/>
    </row>
    <row r="1598" spans="2:24" ht="39.6" x14ac:dyDescent="0.3">
      <c r="B1598" s="96">
        <f t="shared" si="24"/>
        <v>1592</v>
      </c>
      <c r="C1598" s="227" t="s">
        <v>16</v>
      </c>
      <c r="D1598" s="173" t="s">
        <v>993</v>
      </c>
      <c r="E1598" s="175" t="s">
        <v>1309</v>
      </c>
      <c r="F1598" s="252" t="s">
        <v>1626</v>
      </c>
      <c r="G1598" s="255">
        <v>14996975</v>
      </c>
      <c r="H1598" s="255">
        <v>0</v>
      </c>
      <c r="I1598" s="255">
        <f>+G1598+H1598</f>
        <v>14996975</v>
      </c>
      <c r="J1598" s="234" t="s">
        <v>20</v>
      </c>
      <c r="K1598" s="253" t="str">
        <f>VLOOKUP(D1598,'[1]CONSOLIDADO GESTORES'!$G$6:$K$355,4,FALSE)</f>
        <v>60 DÍAS</v>
      </c>
      <c r="L1598" s="96" t="s">
        <v>2004</v>
      </c>
      <c r="M1598" s="172" t="s">
        <v>1926</v>
      </c>
      <c r="N1598" s="227" t="s">
        <v>3180</v>
      </c>
      <c r="O1598" s="227" t="s">
        <v>2700</v>
      </c>
      <c r="P1598" s="171"/>
      <c r="Q1598" s="171"/>
      <c r="R1598" s="171"/>
      <c r="S1598" s="171"/>
      <c r="T1598" s="171"/>
      <c r="U1598" s="171"/>
      <c r="V1598" s="171"/>
      <c r="W1598" s="171"/>
      <c r="X1598" s="171"/>
    </row>
    <row r="1599" spans="2:24" ht="39.6" x14ac:dyDescent="0.3">
      <c r="B1599" s="96">
        <f t="shared" si="24"/>
        <v>1593</v>
      </c>
      <c r="C1599" s="227" t="s">
        <v>16</v>
      </c>
      <c r="D1599" s="173" t="s">
        <v>988</v>
      </c>
      <c r="E1599" s="175" t="s">
        <v>1304</v>
      </c>
      <c r="F1599" s="252" t="s">
        <v>1621</v>
      </c>
      <c r="G1599" s="255">
        <v>68863839</v>
      </c>
      <c r="H1599" s="255">
        <v>0</v>
      </c>
      <c r="I1599" s="255">
        <f>+G1599+H1599</f>
        <v>68863839</v>
      </c>
      <c r="J1599" s="234" t="s">
        <v>20</v>
      </c>
      <c r="K1599" s="253" t="str">
        <f>VLOOKUP(D1599,'[1]CONSOLIDADO GESTORES'!$G$6:$K$355,4,FALSE)</f>
        <v>90 DÍAS</v>
      </c>
      <c r="L1599" s="96" t="s">
        <v>2004</v>
      </c>
      <c r="M1599" s="172" t="s">
        <v>1922</v>
      </c>
      <c r="N1599" s="227" t="s">
        <v>11</v>
      </c>
      <c r="O1599" s="227" t="s">
        <v>2700</v>
      </c>
      <c r="P1599" s="171"/>
      <c r="Q1599" s="171"/>
      <c r="R1599" s="171"/>
      <c r="S1599" s="171"/>
      <c r="T1599" s="171"/>
      <c r="U1599" s="171"/>
      <c r="V1599" s="171"/>
      <c r="W1599" s="171"/>
      <c r="X1599" s="171"/>
    </row>
    <row r="1600" spans="2:24" ht="52.8" x14ac:dyDescent="0.3">
      <c r="B1600" s="96">
        <f t="shared" si="24"/>
        <v>1594</v>
      </c>
      <c r="C1600" s="227" t="s">
        <v>16</v>
      </c>
      <c r="D1600" s="232" t="s">
        <v>6168</v>
      </c>
      <c r="E1600" s="126" t="s">
        <v>6169</v>
      </c>
      <c r="F1600" s="252" t="s">
        <v>5991</v>
      </c>
      <c r="G1600" s="255">
        <v>27500000</v>
      </c>
      <c r="H1600" s="255">
        <v>0</v>
      </c>
      <c r="I1600" s="255">
        <f>+G1600+H1600</f>
        <v>27500000</v>
      </c>
      <c r="J1600" s="96" t="s">
        <v>20</v>
      </c>
      <c r="K1600" s="227" t="s">
        <v>6192</v>
      </c>
      <c r="L1600" s="96" t="s">
        <v>12</v>
      </c>
      <c r="M1600" s="235" t="s">
        <v>6124</v>
      </c>
      <c r="N1600" s="96" t="s">
        <v>11</v>
      </c>
      <c r="O1600" s="227" t="s">
        <v>2700</v>
      </c>
      <c r="P1600" s="171"/>
      <c r="Q1600" s="171"/>
      <c r="R1600" s="171"/>
      <c r="S1600" s="171"/>
      <c r="T1600" s="171"/>
      <c r="U1600" s="171"/>
      <c r="V1600" s="171"/>
      <c r="W1600" s="171"/>
      <c r="X1600" s="171"/>
    </row>
    <row r="1601" spans="2:24" ht="52.8" x14ac:dyDescent="0.3">
      <c r="B1601" s="96">
        <f t="shared" si="24"/>
        <v>1595</v>
      </c>
      <c r="C1601" s="227" t="s">
        <v>16</v>
      </c>
      <c r="D1601" s="232" t="s">
        <v>6160</v>
      </c>
      <c r="E1601" s="126" t="s">
        <v>6161</v>
      </c>
      <c r="F1601" s="252" t="s">
        <v>6044</v>
      </c>
      <c r="G1601" s="255">
        <v>27640388</v>
      </c>
      <c r="H1601" s="255">
        <v>0</v>
      </c>
      <c r="I1601" s="255">
        <f>+G1601+H1601</f>
        <v>27640388</v>
      </c>
      <c r="J1601" s="96" t="s">
        <v>20</v>
      </c>
      <c r="K1601" s="227" t="s">
        <v>6192</v>
      </c>
      <c r="L1601" s="96" t="s">
        <v>12</v>
      </c>
      <c r="M1601" s="235" t="s">
        <v>6107</v>
      </c>
      <c r="N1601" s="96" t="s">
        <v>11</v>
      </c>
      <c r="O1601" s="227" t="s">
        <v>2700</v>
      </c>
      <c r="P1601" s="171"/>
      <c r="Q1601" s="171"/>
      <c r="R1601" s="171"/>
      <c r="S1601" s="171"/>
      <c r="T1601" s="171"/>
      <c r="U1601" s="171"/>
      <c r="V1601" s="171"/>
      <c r="W1601" s="171"/>
      <c r="X1601" s="171"/>
    </row>
    <row r="1602" spans="2:24" ht="66" x14ac:dyDescent="0.3">
      <c r="B1602" s="96">
        <f t="shared" si="24"/>
        <v>1596</v>
      </c>
      <c r="C1602" s="227" t="s">
        <v>16</v>
      </c>
      <c r="D1602" s="232" t="s">
        <v>6166</v>
      </c>
      <c r="E1602" s="126" t="s">
        <v>6167</v>
      </c>
      <c r="F1602" s="252" t="s">
        <v>6127</v>
      </c>
      <c r="G1602" s="255">
        <v>39050000</v>
      </c>
      <c r="H1602" s="255">
        <v>0</v>
      </c>
      <c r="I1602" s="255">
        <f>+G1602+H1602</f>
        <v>39050000</v>
      </c>
      <c r="J1602" s="96" t="s">
        <v>20</v>
      </c>
      <c r="K1602" s="227" t="s">
        <v>6192</v>
      </c>
      <c r="L1602" s="96" t="s">
        <v>12</v>
      </c>
      <c r="M1602" s="235" t="s">
        <v>6130</v>
      </c>
      <c r="N1602" s="96" t="s">
        <v>11</v>
      </c>
      <c r="O1602" s="227" t="s">
        <v>2700</v>
      </c>
      <c r="P1602" s="171"/>
      <c r="Q1602" s="171"/>
      <c r="R1602" s="171"/>
      <c r="S1602" s="171"/>
      <c r="T1602" s="171"/>
      <c r="U1602" s="171"/>
      <c r="V1602" s="171"/>
      <c r="W1602" s="171"/>
      <c r="X1602" s="171"/>
    </row>
    <row r="1603" spans="2:24" ht="52.8" x14ac:dyDescent="0.3">
      <c r="B1603" s="96">
        <f t="shared" si="24"/>
        <v>1597</v>
      </c>
      <c r="C1603" s="227" t="s">
        <v>16</v>
      </c>
      <c r="D1603" s="232" t="s">
        <v>6162</v>
      </c>
      <c r="E1603" s="126" t="s">
        <v>6163</v>
      </c>
      <c r="F1603" s="252" t="s">
        <v>6100</v>
      </c>
      <c r="G1603" s="255">
        <v>38500000</v>
      </c>
      <c r="H1603" s="255">
        <v>0</v>
      </c>
      <c r="I1603" s="255">
        <f>+G1603+H1603</f>
        <v>38500000</v>
      </c>
      <c r="J1603" s="96" t="s">
        <v>20</v>
      </c>
      <c r="K1603" s="227" t="s">
        <v>6192</v>
      </c>
      <c r="L1603" s="96" t="s">
        <v>12</v>
      </c>
      <c r="M1603" s="235" t="s">
        <v>6101</v>
      </c>
      <c r="N1603" s="96" t="s">
        <v>11</v>
      </c>
      <c r="O1603" s="227" t="s">
        <v>2700</v>
      </c>
      <c r="P1603" s="171"/>
      <c r="Q1603" s="171"/>
      <c r="R1603" s="171"/>
      <c r="S1603" s="171"/>
      <c r="T1603" s="171"/>
      <c r="U1603" s="171"/>
      <c r="V1603" s="171"/>
      <c r="W1603" s="171"/>
      <c r="X1603" s="171"/>
    </row>
    <row r="1604" spans="2:24" ht="66" x14ac:dyDescent="0.3">
      <c r="B1604" s="96">
        <f t="shared" si="24"/>
        <v>1598</v>
      </c>
      <c r="C1604" s="227" t="s">
        <v>16</v>
      </c>
      <c r="D1604" s="232" t="s">
        <v>6164</v>
      </c>
      <c r="E1604" s="126" t="s">
        <v>6165</v>
      </c>
      <c r="F1604" s="252" t="s">
        <v>6127</v>
      </c>
      <c r="G1604" s="255">
        <v>41250000</v>
      </c>
      <c r="H1604" s="255">
        <v>0</v>
      </c>
      <c r="I1604" s="255">
        <f>+G1604+H1604</f>
        <v>41250000</v>
      </c>
      <c r="J1604" s="96" t="s">
        <v>20</v>
      </c>
      <c r="K1604" s="227" t="s">
        <v>6192</v>
      </c>
      <c r="L1604" s="96" t="s">
        <v>12</v>
      </c>
      <c r="M1604" s="235" t="s">
        <v>6128</v>
      </c>
      <c r="N1604" s="96" t="s">
        <v>11</v>
      </c>
      <c r="O1604" s="227" t="s">
        <v>2700</v>
      </c>
      <c r="P1604" s="171"/>
      <c r="Q1604" s="171"/>
      <c r="R1604" s="171"/>
      <c r="S1604" s="171"/>
      <c r="T1604" s="171"/>
      <c r="U1604" s="171"/>
      <c r="V1604" s="171"/>
      <c r="W1604" s="171"/>
      <c r="X1604" s="171"/>
    </row>
    <row r="1605" spans="2:24" ht="39.6" x14ac:dyDescent="0.3">
      <c r="B1605" s="96">
        <f t="shared" si="24"/>
        <v>1599</v>
      </c>
      <c r="C1605" s="227" t="s">
        <v>16</v>
      </c>
      <c r="D1605" s="173" t="s">
        <v>995</v>
      </c>
      <c r="E1605" s="175" t="s">
        <v>1311</v>
      </c>
      <c r="F1605" s="252" t="s">
        <v>1628</v>
      </c>
      <c r="G1605" s="255">
        <v>418825052</v>
      </c>
      <c r="H1605" s="255">
        <v>0</v>
      </c>
      <c r="I1605" s="255">
        <f>+G1605+H1605</f>
        <v>418825052</v>
      </c>
      <c r="J1605" s="234" t="s">
        <v>20</v>
      </c>
      <c r="K1605" s="253" t="str">
        <f>VLOOKUP(D1605,'[1]CONSOLIDADO GESTORES'!$G$6:$K$355,4,FALSE)</f>
        <v>120 DÍAS</v>
      </c>
      <c r="L1605" s="96" t="s">
        <v>2004</v>
      </c>
      <c r="M1605" s="172" t="s">
        <v>1928</v>
      </c>
      <c r="N1605" s="227" t="s">
        <v>3180</v>
      </c>
      <c r="O1605" s="227" t="s">
        <v>2700</v>
      </c>
      <c r="P1605" s="171"/>
      <c r="Q1605" s="171"/>
      <c r="R1605" s="171"/>
      <c r="S1605" s="171"/>
      <c r="T1605" s="171"/>
      <c r="U1605" s="171"/>
      <c r="V1605" s="171"/>
      <c r="W1605" s="171"/>
      <c r="X1605" s="171"/>
    </row>
    <row r="1606" spans="2:24" ht="92.4" x14ac:dyDescent="0.3">
      <c r="B1606" s="96">
        <f t="shared" si="24"/>
        <v>1600</v>
      </c>
      <c r="C1606" s="227" t="s">
        <v>16</v>
      </c>
      <c r="D1606" s="173" t="s">
        <v>999</v>
      </c>
      <c r="E1606" s="175" t="s">
        <v>1316</v>
      </c>
      <c r="F1606" s="252" t="s">
        <v>1633</v>
      </c>
      <c r="G1606" s="255">
        <v>405000000</v>
      </c>
      <c r="H1606" s="255">
        <v>0</v>
      </c>
      <c r="I1606" s="255">
        <f>+G1606+H1606</f>
        <v>405000000</v>
      </c>
      <c r="J1606" s="234" t="s">
        <v>20</v>
      </c>
      <c r="K1606" s="253">
        <f>VLOOKUP(D1606,'[1]CONSOLIDADO GESTORES'!$G$6:$K$355,4,FALSE)</f>
        <v>44561</v>
      </c>
      <c r="L1606" s="96" t="s">
        <v>2004</v>
      </c>
      <c r="M1606" s="172" t="s">
        <v>1932</v>
      </c>
      <c r="N1606" s="227" t="s">
        <v>11</v>
      </c>
      <c r="O1606" s="227" t="s">
        <v>2700</v>
      </c>
      <c r="P1606" s="171"/>
      <c r="Q1606" s="171"/>
      <c r="R1606" s="171"/>
      <c r="S1606" s="171"/>
      <c r="T1606" s="171"/>
      <c r="U1606" s="171"/>
      <c r="V1606" s="171"/>
      <c r="W1606" s="171"/>
      <c r="X1606" s="171"/>
    </row>
    <row r="1607" spans="2:24" ht="39.6" x14ac:dyDescent="0.3">
      <c r="B1607" s="96">
        <f t="shared" si="24"/>
        <v>1601</v>
      </c>
      <c r="C1607" s="227" t="s">
        <v>16</v>
      </c>
      <c r="D1607" s="173" t="s">
        <v>997</v>
      </c>
      <c r="E1607" s="175" t="s">
        <v>1314</v>
      </c>
      <c r="F1607" s="252" t="s">
        <v>1631</v>
      </c>
      <c r="G1607" s="255">
        <v>430000000</v>
      </c>
      <c r="H1607" s="255">
        <v>0</v>
      </c>
      <c r="I1607" s="255">
        <f>+G1607+H1607</f>
        <v>430000000</v>
      </c>
      <c r="J1607" s="234" t="s">
        <v>20</v>
      </c>
      <c r="K1607" s="253">
        <f>VLOOKUP(D1607,'[1]CONSOLIDADO GESTORES'!$G$6:$K$355,4,FALSE)</f>
        <v>44561</v>
      </c>
      <c r="L1607" s="96" t="s">
        <v>2004</v>
      </c>
      <c r="M1607" s="172" t="s">
        <v>1931</v>
      </c>
      <c r="N1607" s="227" t="s">
        <v>3180</v>
      </c>
      <c r="O1607" s="227" t="s">
        <v>2700</v>
      </c>
      <c r="P1607" s="171"/>
      <c r="Q1607" s="171"/>
      <c r="R1607" s="171"/>
      <c r="S1607" s="171"/>
      <c r="T1607" s="171"/>
      <c r="U1607" s="171"/>
      <c r="V1607" s="171"/>
      <c r="W1607" s="171"/>
      <c r="X1607" s="171"/>
    </row>
    <row r="1608" spans="2:24" ht="39.6" x14ac:dyDescent="0.3">
      <c r="B1608" s="96">
        <f t="shared" si="24"/>
        <v>1602</v>
      </c>
      <c r="C1608" s="227" t="s">
        <v>16</v>
      </c>
      <c r="D1608" s="173" t="s">
        <v>996</v>
      </c>
      <c r="E1608" s="175" t="s">
        <v>1313</v>
      </c>
      <c r="F1608" s="252" t="s">
        <v>1630</v>
      </c>
      <c r="G1608" s="255">
        <v>15961875</v>
      </c>
      <c r="H1608" s="255">
        <v>0</v>
      </c>
      <c r="I1608" s="255">
        <f>+G1608+H1608</f>
        <v>15961875</v>
      </c>
      <c r="J1608" s="234" t="s">
        <v>20</v>
      </c>
      <c r="K1608" s="253">
        <f>VLOOKUP(D1608,'[1]CONSOLIDADO GESTORES'!$G$6:$K$355,4,FALSE)</f>
        <v>44515</v>
      </c>
      <c r="L1608" s="96" t="s">
        <v>2004</v>
      </c>
      <c r="M1608" s="172" t="s">
        <v>1930</v>
      </c>
      <c r="N1608" s="227" t="s">
        <v>10</v>
      </c>
      <c r="O1608" s="227" t="s">
        <v>2700</v>
      </c>
      <c r="P1608" s="171"/>
      <c r="Q1608" s="171"/>
      <c r="R1608" s="171"/>
      <c r="S1608" s="171"/>
      <c r="T1608" s="171"/>
      <c r="U1608" s="171"/>
      <c r="V1608" s="171"/>
      <c r="W1608" s="171"/>
      <c r="X1608" s="171"/>
    </row>
    <row r="1609" spans="2:24" ht="39.6" x14ac:dyDescent="0.3">
      <c r="B1609" s="96">
        <f t="shared" ref="B1609:B1672" si="25">+B1608+1</f>
        <v>1603</v>
      </c>
      <c r="C1609" s="227" t="s">
        <v>16</v>
      </c>
      <c r="D1609" s="173" t="s">
        <v>6220</v>
      </c>
      <c r="E1609" s="175" t="s">
        <v>1312</v>
      </c>
      <c r="F1609" s="252" t="s">
        <v>1629</v>
      </c>
      <c r="G1609" s="255">
        <v>28839998</v>
      </c>
      <c r="H1609" s="255">
        <v>0</v>
      </c>
      <c r="I1609" s="255">
        <f>+G1609+H1609</f>
        <v>28839998</v>
      </c>
      <c r="J1609" s="234" t="s">
        <v>20</v>
      </c>
      <c r="K1609" s="253" t="e">
        <f>VLOOKUP(D1609,'[1]CONSOLIDADO GESTORES'!$G$6:$K$355,4,FALSE)</f>
        <v>#N/A</v>
      </c>
      <c r="L1609" s="96" t="s">
        <v>2004</v>
      </c>
      <c r="M1609" s="172" t="s">
        <v>1929</v>
      </c>
      <c r="N1609" s="227" t="s">
        <v>10</v>
      </c>
      <c r="O1609" s="227" t="s">
        <v>2700</v>
      </c>
      <c r="P1609" s="171"/>
      <c r="Q1609" s="171"/>
      <c r="R1609" s="171"/>
      <c r="S1609" s="171"/>
      <c r="T1609" s="171"/>
      <c r="U1609" s="171"/>
      <c r="V1609" s="171"/>
      <c r="W1609" s="171"/>
      <c r="X1609" s="171"/>
    </row>
    <row r="1610" spans="2:24" ht="39.6" x14ac:dyDescent="0.3">
      <c r="B1610" s="96">
        <f t="shared" si="25"/>
        <v>1604</v>
      </c>
      <c r="C1610" s="227" t="s">
        <v>16</v>
      </c>
      <c r="D1610" s="173" t="s">
        <v>1000</v>
      </c>
      <c r="E1610" s="175" t="s">
        <v>1317</v>
      </c>
      <c r="F1610" s="252" t="s">
        <v>1634</v>
      </c>
      <c r="G1610" s="255">
        <v>59153624</v>
      </c>
      <c r="H1610" s="255">
        <v>0</v>
      </c>
      <c r="I1610" s="255">
        <f>+G1610+H1610</f>
        <v>59153624</v>
      </c>
      <c r="J1610" s="234" t="s">
        <v>20</v>
      </c>
      <c r="K1610" s="253" t="str">
        <f>VLOOKUP(D1610,'[1]CONSOLIDADO GESTORES'!$G$6:$K$355,4,FALSE)</f>
        <v>90 DÍAS</v>
      </c>
      <c r="L1610" s="96" t="s">
        <v>2004</v>
      </c>
      <c r="M1610" s="172" t="s">
        <v>1933</v>
      </c>
      <c r="N1610" s="227" t="s">
        <v>11</v>
      </c>
      <c r="O1610" s="227" t="s">
        <v>2700</v>
      </c>
      <c r="P1610" s="171"/>
      <c r="Q1610" s="171"/>
      <c r="R1610" s="171"/>
      <c r="S1610" s="171"/>
      <c r="T1610" s="171"/>
      <c r="U1610" s="171"/>
      <c r="V1610" s="171"/>
      <c r="W1610" s="171"/>
      <c r="X1610" s="171"/>
    </row>
    <row r="1611" spans="2:24" ht="39.6" x14ac:dyDescent="0.3">
      <c r="B1611" s="96">
        <f t="shared" si="25"/>
        <v>1605</v>
      </c>
      <c r="C1611" s="227" t="s">
        <v>16</v>
      </c>
      <c r="D1611" s="173" t="s">
        <v>1005</v>
      </c>
      <c r="E1611" s="175" t="s">
        <v>1322</v>
      </c>
      <c r="F1611" s="252" t="s">
        <v>1639</v>
      </c>
      <c r="G1611" s="255">
        <v>415525222</v>
      </c>
      <c r="H1611" s="255">
        <v>0</v>
      </c>
      <c r="I1611" s="255">
        <f>+G1611+H1611</f>
        <v>415525222</v>
      </c>
      <c r="J1611" s="234" t="s">
        <v>20</v>
      </c>
      <c r="K1611" s="253">
        <f>VLOOKUP(D1611,'[1]CONSOLIDADO GESTORES'!$G$6:$K$355,4,FALSE)</f>
        <v>44561</v>
      </c>
      <c r="L1611" s="96" t="s">
        <v>2004</v>
      </c>
      <c r="M1611" s="172" t="s">
        <v>1937</v>
      </c>
      <c r="N1611" s="227" t="s">
        <v>10</v>
      </c>
      <c r="O1611" s="227" t="s">
        <v>2700</v>
      </c>
      <c r="P1611" s="171"/>
      <c r="Q1611" s="171"/>
      <c r="R1611" s="171"/>
      <c r="S1611" s="171"/>
      <c r="T1611" s="171"/>
      <c r="U1611" s="171"/>
      <c r="V1611" s="171"/>
      <c r="W1611" s="171"/>
      <c r="X1611" s="171"/>
    </row>
    <row r="1612" spans="2:24" ht="79.2" x14ac:dyDescent="0.3">
      <c r="B1612" s="96">
        <f t="shared" si="25"/>
        <v>1606</v>
      </c>
      <c r="C1612" s="227" t="s">
        <v>16</v>
      </c>
      <c r="D1612" s="173" t="s">
        <v>1004</v>
      </c>
      <c r="E1612" s="175" t="s">
        <v>1321</v>
      </c>
      <c r="F1612" s="252" t="s">
        <v>1638</v>
      </c>
      <c r="G1612" s="255">
        <v>325151331</v>
      </c>
      <c r="H1612" s="255">
        <v>0</v>
      </c>
      <c r="I1612" s="255">
        <f>+G1612+H1612</f>
        <v>325151331</v>
      </c>
      <c r="J1612" s="234" t="s">
        <v>20</v>
      </c>
      <c r="K1612" s="253">
        <v>44561</v>
      </c>
      <c r="L1612" s="96" t="s">
        <v>2004</v>
      </c>
      <c r="M1612" s="172" t="s">
        <v>1936</v>
      </c>
      <c r="N1612" s="227" t="s">
        <v>10</v>
      </c>
      <c r="O1612" s="227" t="s">
        <v>2700</v>
      </c>
      <c r="P1612" s="171"/>
      <c r="Q1612" s="171"/>
      <c r="R1612" s="171"/>
      <c r="S1612" s="171"/>
      <c r="T1612" s="171"/>
      <c r="U1612" s="171"/>
      <c r="V1612" s="171"/>
      <c r="W1612" s="171"/>
      <c r="X1612" s="171"/>
    </row>
    <row r="1613" spans="2:24" ht="39.6" x14ac:dyDescent="0.3">
      <c r="B1613" s="96">
        <f t="shared" si="25"/>
        <v>1607</v>
      </c>
      <c r="C1613" s="227" t="s">
        <v>16</v>
      </c>
      <c r="D1613" s="173" t="s">
        <v>1002</v>
      </c>
      <c r="E1613" s="175" t="s">
        <v>1319</v>
      </c>
      <c r="F1613" s="252" t="s">
        <v>1636</v>
      </c>
      <c r="G1613" s="255">
        <v>371836920</v>
      </c>
      <c r="H1613" s="255">
        <v>0</v>
      </c>
      <c r="I1613" s="255">
        <f>+G1613+H1613</f>
        <v>371836920</v>
      </c>
      <c r="J1613" s="234" t="s">
        <v>20</v>
      </c>
      <c r="K1613" s="253">
        <f>VLOOKUP(D1613,'[1]CONSOLIDADO GESTORES'!$G$6:$K$355,4,FALSE)</f>
        <v>44502</v>
      </c>
      <c r="L1613" s="96" t="s">
        <v>2004</v>
      </c>
      <c r="M1613" s="172" t="s">
        <v>1935</v>
      </c>
      <c r="N1613" s="227" t="s">
        <v>11</v>
      </c>
      <c r="O1613" s="227" t="s">
        <v>2700</v>
      </c>
      <c r="P1613" s="171"/>
      <c r="Q1613" s="171"/>
      <c r="R1613" s="171"/>
      <c r="S1613" s="171"/>
      <c r="T1613" s="171"/>
      <c r="U1613" s="171"/>
      <c r="V1613" s="171"/>
      <c r="W1613" s="171"/>
      <c r="X1613" s="171"/>
    </row>
    <row r="1614" spans="2:24" ht="39.6" x14ac:dyDescent="0.3">
      <c r="B1614" s="96">
        <f t="shared" si="25"/>
        <v>1608</v>
      </c>
      <c r="C1614" s="227" t="s">
        <v>16</v>
      </c>
      <c r="D1614" s="173" t="s">
        <v>1006</v>
      </c>
      <c r="E1614" s="172" t="s">
        <v>1323</v>
      </c>
      <c r="F1614" s="252" t="s">
        <v>1640</v>
      </c>
      <c r="G1614" s="255">
        <v>378926405</v>
      </c>
      <c r="H1614" s="255">
        <v>0</v>
      </c>
      <c r="I1614" s="255">
        <f>+G1614+H1614</f>
        <v>378926405</v>
      </c>
      <c r="J1614" s="234" t="s">
        <v>20</v>
      </c>
      <c r="K1614" s="253">
        <f>VLOOKUP(D1614,'[1]CONSOLIDADO GESTORES'!$G$6:$K$355,4,FALSE)</f>
        <v>44561</v>
      </c>
      <c r="L1614" s="96" t="s">
        <v>2004</v>
      </c>
      <c r="M1614" s="172" t="s">
        <v>1938</v>
      </c>
      <c r="N1614" s="227" t="s">
        <v>11</v>
      </c>
      <c r="O1614" s="227" t="s">
        <v>2700</v>
      </c>
      <c r="P1614" s="171"/>
      <c r="Q1614" s="171"/>
      <c r="R1614" s="171"/>
      <c r="S1614" s="171"/>
      <c r="T1614" s="171"/>
      <c r="U1614" s="171"/>
      <c r="V1614" s="171"/>
      <c r="W1614" s="171"/>
      <c r="X1614" s="171"/>
    </row>
    <row r="1615" spans="2:24" ht="39.6" x14ac:dyDescent="0.3">
      <c r="B1615" s="96">
        <f t="shared" si="25"/>
        <v>1609</v>
      </c>
      <c r="C1615" s="227" t="s">
        <v>16</v>
      </c>
      <c r="D1615" s="173" t="s">
        <v>1001</v>
      </c>
      <c r="E1615" s="175" t="s">
        <v>1318</v>
      </c>
      <c r="F1615" s="252" t="s">
        <v>1635</v>
      </c>
      <c r="G1615" s="255">
        <v>18718700</v>
      </c>
      <c r="H1615" s="255">
        <v>0</v>
      </c>
      <c r="I1615" s="255">
        <f>+G1615+H1615</f>
        <v>18718700</v>
      </c>
      <c r="J1615" s="234" t="s">
        <v>20</v>
      </c>
      <c r="K1615" s="253">
        <f>VLOOKUP(D1615,'[1]CONSOLIDADO GESTORES'!$G$6:$K$355,4,FALSE)</f>
        <v>44524</v>
      </c>
      <c r="L1615" s="96" t="s">
        <v>2004</v>
      </c>
      <c r="M1615" s="172" t="s">
        <v>1934</v>
      </c>
      <c r="N1615" s="227" t="s">
        <v>11</v>
      </c>
      <c r="O1615" s="227" t="s">
        <v>2700</v>
      </c>
      <c r="P1615" s="171"/>
      <c r="Q1615" s="171"/>
      <c r="R1615" s="171"/>
      <c r="S1615" s="171"/>
      <c r="T1615" s="171"/>
      <c r="U1615" s="171"/>
      <c r="V1615" s="171"/>
      <c r="W1615" s="171"/>
      <c r="X1615" s="171"/>
    </row>
    <row r="1616" spans="2:24" ht="39.6" x14ac:dyDescent="0.3">
      <c r="B1616" s="96">
        <f t="shared" si="25"/>
        <v>1610</v>
      </c>
      <c r="C1616" s="227" t="s">
        <v>16</v>
      </c>
      <c r="D1616" s="173" t="s">
        <v>1008</v>
      </c>
      <c r="E1616" s="175" t="s">
        <v>1325</v>
      </c>
      <c r="F1616" s="252" t="s">
        <v>1642</v>
      </c>
      <c r="G1616" s="255">
        <v>200000000</v>
      </c>
      <c r="H1616" s="255">
        <v>0</v>
      </c>
      <c r="I1616" s="255">
        <f>+G1616+H1616</f>
        <v>200000000</v>
      </c>
      <c r="J1616" s="234" t="s">
        <v>20</v>
      </c>
      <c r="K1616" s="253">
        <f>VLOOKUP(D1616,'[1]CONSOLIDADO GESTORES'!$G$6:$K$355,4,FALSE)</f>
        <v>44469</v>
      </c>
      <c r="L1616" s="96" t="s">
        <v>2004</v>
      </c>
      <c r="M1616" s="172" t="s">
        <v>1940</v>
      </c>
      <c r="N1616" s="227" t="s">
        <v>11</v>
      </c>
      <c r="O1616" s="227" t="s">
        <v>2700</v>
      </c>
      <c r="P1616" s="171"/>
      <c r="Q1616" s="171"/>
      <c r="R1616" s="171"/>
      <c r="S1616" s="171"/>
      <c r="T1616" s="171"/>
      <c r="U1616" s="171"/>
      <c r="V1616" s="171"/>
      <c r="W1616" s="171"/>
      <c r="X1616" s="171"/>
    </row>
    <row r="1617" spans="2:24" ht="39.6" x14ac:dyDescent="0.3">
      <c r="B1617" s="96">
        <f t="shared" si="25"/>
        <v>1611</v>
      </c>
      <c r="C1617" s="227" t="s">
        <v>16</v>
      </c>
      <c r="D1617" s="173" t="s">
        <v>1007</v>
      </c>
      <c r="E1617" s="175" t="s">
        <v>1324</v>
      </c>
      <c r="F1617" s="252" t="s">
        <v>1641</v>
      </c>
      <c r="G1617" s="255">
        <v>38481982</v>
      </c>
      <c r="H1617" s="255">
        <v>0</v>
      </c>
      <c r="I1617" s="255">
        <f>+G1617+H1617</f>
        <v>38481982</v>
      </c>
      <c r="J1617" s="234" t="s">
        <v>20</v>
      </c>
      <c r="K1617" s="253" t="str">
        <f>VLOOKUP(D1617,'[1]CONSOLIDADO GESTORES'!$G$6:$K$355,4,FALSE)</f>
        <v>60 DÍAS</v>
      </c>
      <c r="L1617" s="96" t="s">
        <v>2004</v>
      </c>
      <c r="M1617" s="172" t="s">
        <v>1939</v>
      </c>
      <c r="N1617" s="227" t="s">
        <v>10</v>
      </c>
      <c r="O1617" s="227" t="s">
        <v>2700</v>
      </c>
      <c r="P1617" s="171"/>
      <c r="Q1617" s="171"/>
      <c r="R1617" s="171"/>
      <c r="S1617" s="171"/>
      <c r="T1617" s="171"/>
      <c r="U1617" s="171"/>
      <c r="V1617" s="171"/>
      <c r="W1617" s="171"/>
      <c r="X1617" s="171"/>
    </row>
    <row r="1618" spans="2:24" ht="39.6" x14ac:dyDescent="0.3">
      <c r="B1618" s="96">
        <f t="shared" si="25"/>
        <v>1612</v>
      </c>
      <c r="C1618" s="227" t="s">
        <v>16</v>
      </c>
      <c r="D1618" s="173" t="s">
        <v>1010</v>
      </c>
      <c r="E1618" s="175" t="s">
        <v>1327</v>
      </c>
      <c r="F1618" s="252" t="s">
        <v>1644</v>
      </c>
      <c r="G1618" s="255">
        <v>143853862</v>
      </c>
      <c r="H1618" s="255">
        <v>0</v>
      </c>
      <c r="I1618" s="255">
        <f>+G1618+H1618</f>
        <v>143853862</v>
      </c>
      <c r="J1618" s="234" t="s">
        <v>20</v>
      </c>
      <c r="K1618" s="253" t="str">
        <f>VLOOKUP(D1618,'[1]CONSOLIDADO GESTORES'!$G$6:$K$355,4,FALSE)</f>
        <v>30 DÍAS</v>
      </c>
      <c r="L1618" s="96" t="s">
        <v>2004</v>
      </c>
      <c r="M1618" s="172" t="s">
        <v>1942</v>
      </c>
      <c r="N1618" s="227" t="s">
        <v>11</v>
      </c>
      <c r="O1618" s="227" t="s">
        <v>2700</v>
      </c>
      <c r="P1618" s="171"/>
      <c r="Q1618" s="171"/>
      <c r="R1618" s="171"/>
      <c r="S1618" s="171"/>
      <c r="T1618" s="171"/>
      <c r="U1618" s="171"/>
      <c r="V1618" s="171"/>
      <c r="W1618" s="171"/>
      <c r="X1618" s="171"/>
    </row>
    <row r="1619" spans="2:24" ht="39.6" x14ac:dyDescent="0.3">
      <c r="B1619" s="96">
        <f t="shared" si="25"/>
        <v>1613</v>
      </c>
      <c r="C1619" s="227" t="s">
        <v>16</v>
      </c>
      <c r="D1619" s="173" t="s">
        <v>1011</v>
      </c>
      <c r="E1619" s="175" t="s">
        <v>1328</v>
      </c>
      <c r="F1619" s="252" t="s">
        <v>1645</v>
      </c>
      <c r="G1619" s="255">
        <v>112934651</v>
      </c>
      <c r="H1619" s="255">
        <v>0</v>
      </c>
      <c r="I1619" s="255">
        <f>+G1619+H1619</f>
        <v>112934651</v>
      </c>
      <c r="J1619" s="234" t="s">
        <v>20</v>
      </c>
      <c r="K1619" s="253">
        <f>VLOOKUP(D1619,'[1]CONSOLIDADO GESTORES'!$G$6:$K$355,4,FALSE)</f>
        <v>44484</v>
      </c>
      <c r="L1619" s="96" t="s">
        <v>2004</v>
      </c>
      <c r="M1619" s="172" t="s">
        <v>1943</v>
      </c>
      <c r="N1619" s="227" t="s">
        <v>10</v>
      </c>
      <c r="O1619" s="227" t="s">
        <v>2700</v>
      </c>
      <c r="P1619" s="171"/>
      <c r="Q1619" s="171"/>
      <c r="R1619" s="171"/>
      <c r="S1619" s="171"/>
      <c r="T1619" s="171"/>
      <c r="U1619" s="171"/>
      <c r="V1619" s="171"/>
      <c r="W1619" s="171"/>
      <c r="X1619" s="171"/>
    </row>
    <row r="1620" spans="2:24" ht="39.6" x14ac:dyDescent="0.3">
      <c r="B1620" s="96">
        <f t="shared" si="25"/>
        <v>1614</v>
      </c>
      <c r="C1620" s="227" t="s">
        <v>16</v>
      </c>
      <c r="D1620" s="172" t="s">
        <v>1009</v>
      </c>
      <c r="E1620" s="175" t="s">
        <v>1326</v>
      </c>
      <c r="F1620" s="252" t="s">
        <v>1643</v>
      </c>
      <c r="G1620" s="255">
        <v>1407920576</v>
      </c>
      <c r="H1620" s="255">
        <v>0</v>
      </c>
      <c r="I1620" s="255">
        <f>+G1620+H1620</f>
        <v>1407920576</v>
      </c>
      <c r="J1620" s="234" t="s">
        <v>20</v>
      </c>
      <c r="K1620" s="253" t="str">
        <f>VLOOKUP(D1620,'[1]CONSOLIDADO GESTORES'!$G$6:$K$355,4,FALSE)</f>
        <v>30 DÍAS</v>
      </c>
      <c r="L1620" s="96" t="s">
        <v>2004</v>
      </c>
      <c r="M1620" s="172" t="s">
        <v>1941</v>
      </c>
      <c r="N1620" s="227" t="s">
        <v>11</v>
      </c>
      <c r="O1620" s="227" t="s">
        <v>2700</v>
      </c>
      <c r="P1620" s="171"/>
      <c r="Q1620" s="171"/>
      <c r="R1620" s="171"/>
      <c r="S1620" s="171"/>
      <c r="T1620" s="171"/>
      <c r="U1620" s="171"/>
      <c r="V1620" s="171"/>
      <c r="W1620" s="171"/>
      <c r="X1620" s="171"/>
    </row>
    <row r="1621" spans="2:24" ht="39.6" x14ac:dyDescent="0.3">
      <c r="B1621" s="96">
        <f t="shared" si="25"/>
        <v>1615</v>
      </c>
      <c r="C1621" s="227" t="s">
        <v>16</v>
      </c>
      <c r="D1621" s="173" t="s">
        <v>1013</v>
      </c>
      <c r="E1621" s="175" t="s">
        <v>1330</v>
      </c>
      <c r="F1621" s="252" t="s">
        <v>1647</v>
      </c>
      <c r="G1621" s="255">
        <v>159553542</v>
      </c>
      <c r="H1621" s="255">
        <v>0</v>
      </c>
      <c r="I1621" s="255">
        <f>+G1621+H1621</f>
        <v>159553542</v>
      </c>
      <c r="J1621" s="234" t="s">
        <v>20</v>
      </c>
      <c r="K1621" s="253">
        <f>VLOOKUP(D1621,'[1]CONSOLIDADO GESTORES'!$G$6:$K$355,4,FALSE)</f>
        <v>44523</v>
      </c>
      <c r="L1621" s="96" t="s">
        <v>2004</v>
      </c>
      <c r="M1621" s="172" t="s">
        <v>1944</v>
      </c>
      <c r="N1621" s="227" t="s">
        <v>11</v>
      </c>
      <c r="O1621" s="227" t="s">
        <v>2700</v>
      </c>
      <c r="P1621" s="171"/>
      <c r="Q1621" s="171"/>
      <c r="R1621" s="171"/>
      <c r="S1621" s="171"/>
      <c r="T1621" s="171"/>
      <c r="U1621" s="171"/>
      <c r="V1621" s="171"/>
      <c r="W1621" s="171"/>
      <c r="X1621" s="171"/>
    </row>
    <row r="1622" spans="2:24" ht="39.6" x14ac:dyDescent="0.3">
      <c r="B1622" s="96">
        <f t="shared" si="25"/>
        <v>1616</v>
      </c>
      <c r="C1622" s="227" t="s">
        <v>16</v>
      </c>
      <c r="D1622" s="173" t="s">
        <v>1012</v>
      </c>
      <c r="E1622" s="175" t="s">
        <v>1329</v>
      </c>
      <c r="F1622" s="252" t="s">
        <v>1646</v>
      </c>
      <c r="G1622" s="255">
        <v>268420117</v>
      </c>
      <c r="H1622" s="255">
        <v>0</v>
      </c>
      <c r="I1622" s="255">
        <f>+G1622+H1622</f>
        <v>268420117</v>
      </c>
      <c r="J1622" s="234" t="s">
        <v>20</v>
      </c>
      <c r="K1622" s="253">
        <f>VLOOKUP(D1622,'[1]CONSOLIDADO GESTORES'!$G$6:$K$355,4,FALSE)</f>
        <v>44530</v>
      </c>
      <c r="L1622" s="96" t="s">
        <v>2004</v>
      </c>
      <c r="M1622" s="172" t="s">
        <v>1859</v>
      </c>
      <c r="N1622" s="227" t="s">
        <v>10</v>
      </c>
      <c r="O1622" s="227" t="s">
        <v>2700</v>
      </c>
      <c r="P1622" s="171"/>
      <c r="Q1622" s="171"/>
      <c r="R1622" s="171"/>
      <c r="S1622" s="171"/>
      <c r="T1622" s="171"/>
      <c r="U1622" s="171"/>
      <c r="V1622" s="171"/>
      <c r="W1622" s="171"/>
      <c r="X1622" s="171"/>
    </row>
    <row r="1623" spans="2:24" ht="39.6" x14ac:dyDescent="0.3">
      <c r="B1623" s="96">
        <f t="shared" si="25"/>
        <v>1617</v>
      </c>
      <c r="C1623" s="227" t="s">
        <v>16</v>
      </c>
      <c r="D1623" s="173" t="s">
        <v>6233</v>
      </c>
      <c r="E1623" s="175" t="s">
        <v>6235</v>
      </c>
      <c r="F1623" s="252" t="s">
        <v>6234</v>
      </c>
      <c r="G1623" s="315">
        <v>385000000</v>
      </c>
      <c r="H1623" s="255">
        <v>0</v>
      </c>
      <c r="I1623" s="255">
        <f>+G1623+H1623</f>
        <v>385000000</v>
      </c>
      <c r="J1623" s="234" t="s">
        <v>20</v>
      </c>
      <c r="K1623" s="253">
        <v>44925</v>
      </c>
      <c r="L1623" s="96" t="s">
        <v>2004</v>
      </c>
      <c r="M1623" s="172" t="s">
        <v>1932</v>
      </c>
      <c r="N1623" s="227" t="s">
        <v>11</v>
      </c>
      <c r="O1623" s="227" t="s">
        <v>2700</v>
      </c>
      <c r="P1623" s="171"/>
      <c r="Q1623" s="171"/>
      <c r="R1623" s="171"/>
      <c r="S1623" s="171"/>
      <c r="T1623" s="171"/>
      <c r="U1623" s="171"/>
      <c r="V1623" s="171"/>
      <c r="W1623" s="171"/>
      <c r="X1623" s="171"/>
    </row>
    <row r="1624" spans="2:24" ht="39.6" x14ac:dyDescent="0.3">
      <c r="B1624" s="96">
        <f t="shared" si="25"/>
        <v>1618</v>
      </c>
      <c r="C1624" s="227" t="s">
        <v>16</v>
      </c>
      <c r="D1624" s="172" t="s">
        <v>1018</v>
      </c>
      <c r="E1624" s="175" t="s">
        <v>1335</v>
      </c>
      <c r="F1624" s="252" t="s">
        <v>1652</v>
      </c>
      <c r="G1624" s="255">
        <v>897156470</v>
      </c>
      <c r="H1624" s="255">
        <v>0</v>
      </c>
      <c r="I1624" s="255">
        <f>+G1624+H1624</f>
        <v>897156470</v>
      </c>
      <c r="J1624" s="234" t="s">
        <v>20</v>
      </c>
      <c r="K1624" s="253" t="str">
        <f>VLOOKUP(D1624,'[1]CONSOLIDADO GESTORES'!$G$6:$K$355,4,FALSE)</f>
        <v>60 DÍAS</v>
      </c>
      <c r="L1624" s="96" t="s">
        <v>2004</v>
      </c>
      <c r="M1624" s="172" t="s">
        <v>1947</v>
      </c>
      <c r="N1624" s="227" t="s">
        <v>10</v>
      </c>
      <c r="O1624" s="227" t="s">
        <v>2700</v>
      </c>
      <c r="P1624" s="171"/>
      <c r="Q1624" s="171"/>
      <c r="R1624" s="171"/>
      <c r="S1624" s="171"/>
      <c r="T1624" s="171"/>
      <c r="U1624" s="171"/>
      <c r="V1624" s="171"/>
      <c r="W1624" s="171"/>
      <c r="X1624" s="171"/>
    </row>
    <row r="1625" spans="2:24" ht="39.6" x14ac:dyDescent="0.3">
      <c r="B1625" s="96">
        <f t="shared" si="25"/>
        <v>1619</v>
      </c>
      <c r="C1625" s="227" t="s">
        <v>16</v>
      </c>
      <c r="D1625" s="173" t="s">
        <v>1019</v>
      </c>
      <c r="E1625" s="175" t="s">
        <v>1336</v>
      </c>
      <c r="F1625" s="252" t="s">
        <v>1653</v>
      </c>
      <c r="G1625" s="255">
        <v>17999997</v>
      </c>
      <c r="H1625" s="255">
        <v>0</v>
      </c>
      <c r="I1625" s="255">
        <f>+G1625+H1625</f>
        <v>17999997</v>
      </c>
      <c r="J1625" s="234" t="s">
        <v>20</v>
      </c>
      <c r="K1625" s="253" t="str">
        <f>VLOOKUP(D1625,'[1]CONSOLIDADO GESTORES'!$G$6:$K$355,4,FALSE)</f>
        <v>60 DÍAS</v>
      </c>
      <c r="L1625" s="96" t="s">
        <v>2004</v>
      </c>
      <c r="M1625" s="172" t="s">
        <v>1948</v>
      </c>
      <c r="N1625" s="227" t="s">
        <v>10</v>
      </c>
      <c r="O1625" s="227" t="s">
        <v>2700</v>
      </c>
      <c r="P1625" s="171"/>
      <c r="Q1625" s="171"/>
      <c r="R1625" s="171"/>
      <c r="S1625" s="171"/>
      <c r="T1625" s="171"/>
      <c r="U1625" s="171"/>
      <c r="V1625" s="171"/>
      <c r="W1625" s="171"/>
      <c r="X1625" s="171"/>
    </row>
    <row r="1626" spans="2:24" ht="39.6" x14ac:dyDescent="0.3">
      <c r="B1626" s="96">
        <f t="shared" si="25"/>
        <v>1620</v>
      </c>
      <c r="C1626" s="227" t="s">
        <v>16</v>
      </c>
      <c r="D1626" s="173" t="s">
        <v>1023</v>
      </c>
      <c r="E1626" s="175" t="s">
        <v>1340</v>
      </c>
      <c r="F1626" s="252" t="s">
        <v>1657</v>
      </c>
      <c r="G1626" s="255">
        <v>18547340</v>
      </c>
      <c r="H1626" s="255">
        <v>0</v>
      </c>
      <c r="I1626" s="255">
        <f>+G1626+H1626</f>
        <v>18547340</v>
      </c>
      <c r="J1626" s="234" t="s">
        <v>20</v>
      </c>
      <c r="K1626" s="253" t="str">
        <f>VLOOKUP(D1626,'[1]CONSOLIDADO GESTORES'!$G$6:$K$355,4,FALSE)</f>
        <v>120 DÍAS</v>
      </c>
      <c r="L1626" s="96" t="s">
        <v>2004</v>
      </c>
      <c r="M1626" s="172" t="s">
        <v>1951</v>
      </c>
      <c r="N1626" s="227" t="s">
        <v>11</v>
      </c>
      <c r="O1626" s="227" t="s">
        <v>2700</v>
      </c>
      <c r="P1626" s="171"/>
      <c r="Q1626" s="171"/>
      <c r="R1626" s="171"/>
      <c r="S1626" s="171"/>
      <c r="T1626" s="171"/>
      <c r="U1626" s="171"/>
      <c r="V1626" s="171"/>
      <c r="W1626" s="171"/>
      <c r="X1626" s="171"/>
    </row>
    <row r="1627" spans="2:24" ht="39.6" x14ac:dyDescent="0.3">
      <c r="B1627" s="96">
        <f t="shared" si="25"/>
        <v>1621</v>
      </c>
      <c r="C1627" s="227" t="s">
        <v>16</v>
      </c>
      <c r="D1627" s="173" t="s">
        <v>1022</v>
      </c>
      <c r="E1627" s="175" t="s">
        <v>1339</v>
      </c>
      <c r="F1627" s="252" t="s">
        <v>1656</v>
      </c>
      <c r="G1627" s="255">
        <v>1699320</v>
      </c>
      <c r="H1627" s="255">
        <v>0</v>
      </c>
      <c r="I1627" s="255">
        <f>+G1627+H1627</f>
        <v>1699320</v>
      </c>
      <c r="J1627" s="234" t="s">
        <v>20</v>
      </c>
      <c r="K1627" s="253">
        <f>VLOOKUP(D1627,'[1]CONSOLIDADO GESTORES'!$G$6:$K$355,4,FALSE)</f>
        <v>44510</v>
      </c>
      <c r="L1627" s="96" t="s">
        <v>2004</v>
      </c>
      <c r="M1627" s="172" t="s">
        <v>1739</v>
      </c>
      <c r="N1627" s="227" t="s">
        <v>11</v>
      </c>
      <c r="O1627" s="227" t="s">
        <v>2700</v>
      </c>
      <c r="P1627" s="171"/>
      <c r="Q1627" s="171"/>
      <c r="R1627" s="171"/>
      <c r="S1627" s="171"/>
      <c r="T1627" s="171"/>
      <c r="U1627" s="171"/>
      <c r="V1627" s="171"/>
      <c r="W1627" s="171"/>
      <c r="X1627" s="171"/>
    </row>
    <row r="1628" spans="2:24" ht="39.6" x14ac:dyDescent="0.3">
      <c r="B1628" s="96">
        <f t="shared" si="25"/>
        <v>1622</v>
      </c>
      <c r="C1628" s="227" t="s">
        <v>16</v>
      </c>
      <c r="D1628" s="173" t="s">
        <v>1024</v>
      </c>
      <c r="E1628" s="175" t="s">
        <v>1341</v>
      </c>
      <c r="F1628" s="252" t="s">
        <v>1658</v>
      </c>
      <c r="G1628" s="255">
        <v>55311200</v>
      </c>
      <c r="H1628" s="255">
        <v>0</v>
      </c>
      <c r="I1628" s="255">
        <f>+G1628+H1628</f>
        <v>55311200</v>
      </c>
      <c r="J1628" s="234" t="s">
        <v>20</v>
      </c>
      <c r="K1628" s="253">
        <f>VLOOKUP(D1628,'[1]CONSOLIDADO GESTORES'!$G$6:$K$355,4,FALSE)</f>
        <v>44561</v>
      </c>
      <c r="L1628" s="96" t="s">
        <v>2004</v>
      </c>
      <c r="M1628" s="172" t="s">
        <v>1952</v>
      </c>
      <c r="N1628" s="227" t="s">
        <v>11</v>
      </c>
      <c r="O1628" s="227" t="s">
        <v>2700</v>
      </c>
      <c r="P1628" s="171"/>
      <c r="Q1628" s="171"/>
      <c r="R1628" s="171"/>
      <c r="S1628" s="171"/>
      <c r="T1628" s="171"/>
      <c r="U1628" s="171"/>
      <c r="V1628" s="171"/>
      <c r="W1628" s="171"/>
      <c r="X1628" s="171"/>
    </row>
    <row r="1629" spans="2:24" ht="39.6" x14ac:dyDescent="0.3">
      <c r="B1629" s="96">
        <f t="shared" si="25"/>
        <v>1623</v>
      </c>
      <c r="C1629" s="227" t="s">
        <v>16</v>
      </c>
      <c r="D1629" s="173" t="s">
        <v>1020</v>
      </c>
      <c r="E1629" s="172" t="s">
        <v>1337</v>
      </c>
      <c r="F1629" s="252" t="s">
        <v>1654</v>
      </c>
      <c r="G1629" s="255">
        <v>7837316</v>
      </c>
      <c r="H1629" s="255">
        <v>0</v>
      </c>
      <c r="I1629" s="255">
        <f>+G1629+H1629</f>
        <v>7837316</v>
      </c>
      <c r="J1629" s="234" t="s">
        <v>20</v>
      </c>
      <c r="K1629" s="253">
        <f>VLOOKUP(D1629,'[1]CONSOLIDADO GESTORES'!$G$6:$K$355,4,FALSE)</f>
        <v>44492</v>
      </c>
      <c r="L1629" s="96" t="s">
        <v>2004</v>
      </c>
      <c r="M1629" s="172" t="s">
        <v>1949</v>
      </c>
      <c r="N1629" s="227" t="s">
        <v>10</v>
      </c>
      <c r="O1629" s="227" t="s">
        <v>2700</v>
      </c>
      <c r="P1629" s="171"/>
      <c r="Q1629" s="171"/>
      <c r="R1629" s="171"/>
      <c r="S1629" s="171"/>
      <c r="T1629" s="171"/>
      <c r="U1629" s="171"/>
      <c r="V1629" s="171"/>
      <c r="W1629" s="171"/>
      <c r="X1629" s="171"/>
    </row>
    <row r="1630" spans="2:24" ht="79.2" x14ac:dyDescent="0.3">
      <c r="B1630" s="96">
        <f t="shared" si="25"/>
        <v>1624</v>
      </c>
      <c r="C1630" s="227" t="s">
        <v>16</v>
      </c>
      <c r="D1630" s="172" t="s">
        <v>1003</v>
      </c>
      <c r="E1630" s="175" t="s">
        <v>1320</v>
      </c>
      <c r="F1630" s="252" t="s">
        <v>1637</v>
      </c>
      <c r="G1630" s="255">
        <v>426460338</v>
      </c>
      <c r="H1630" s="255">
        <v>0</v>
      </c>
      <c r="I1630" s="255">
        <f>+G1630+H1630</f>
        <v>426460338</v>
      </c>
      <c r="J1630" s="234" t="s">
        <v>20</v>
      </c>
      <c r="K1630" s="253">
        <f>VLOOKUP(D1630,'[1]CONSOLIDADO GESTORES'!$G$6:$K$355,4,FALSE)</f>
        <v>44561</v>
      </c>
      <c r="L1630" s="96" t="s">
        <v>2004</v>
      </c>
      <c r="M1630" s="172" t="s">
        <v>1936</v>
      </c>
      <c r="N1630" s="227" t="s">
        <v>10</v>
      </c>
      <c r="O1630" s="227" t="s">
        <v>2700</v>
      </c>
      <c r="P1630" s="171"/>
      <c r="Q1630" s="171"/>
      <c r="R1630" s="171"/>
      <c r="S1630" s="171"/>
      <c r="T1630" s="171"/>
      <c r="U1630" s="171"/>
      <c r="V1630" s="171"/>
      <c r="W1630" s="171"/>
      <c r="X1630" s="171"/>
    </row>
    <row r="1631" spans="2:24" ht="39.6" x14ac:dyDescent="0.3">
      <c r="B1631" s="96">
        <f t="shared" si="25"/>
        <v>1625</v>
      </c>
      <c r="C1631" s="227" t="s">
        <v>16</v>
      </c>
      <c r="D1631" s="173" t="s">
        <v>1021</v>
      </c>
      <c r="E1631" s="175" t="s">
        <v>1338</v>
      </c>
      <c r="F1631" s="252" t="s">
        <v>1655</v>
      </c>
      <c r="G1631" s="255">
        <v>66402571</v>
      </c>
      <c r="H1631" s="255">
        <v>0</v>
      </c>
      <c r="I1631" s="255">
        <f>+G1631+H1631</f>
        <v>66402571</v>
      </c>
      <c r="J1631" s="234" t="s">
        <v>20</v>
      </c>
      <c r="K1631" s="253">
        <f>VLOOKUP(D1631,'[1]CONSOLIDADO GESTORES'!$G$6:$K$355,4,FALSE)</f>
        <v>44530</v>
      </c>
      <c r="L1631" s="96" t="s">
        <v>2004</v>
      </c>
      <c r="M1631" s="172" t="s">
        <v>1950</v>
      </c>
      <c r="N1631" s="227" t="s">
        <v>10</v>
      </c>
      <c r="O1631" s="227" t="s">
        <v>2700</v>
      </c>
      <c r="P1631" s="171"/>
      <c r="Q1631" s="171"/>
      <c r="R1631" s="171"/>
      <c r="S1631" s="171"/>
      <c r="T1631" s="171"/>
      <c r="U1631" s="171"/>
      <c r="V1631" s="171"/>
      <c r="W1631" s="171"/>
      <c r="X1631" s="171"/>
    </row>
    <row r="1632" spans="2:24" ht="39.6" x14ac:dyDescent="0.3">
      <c r="B1632" s="96">
        <f t="shared" si="25"/>
        <v>1626</v>
      </c>
      <c r="C1632" s="227" t="s">
        <v>16</v>
      </c>
      <c r="D1632" s="173" t="s">
        <v>1016</v>
      </c>
      <c r="E1632" s="175" t="s">
        <v>1333</v>
      </c>
      <c r="F1632" s="252" t="s">
        <v>1650</v>
      </c>
      <c r="G1632" s="255">
        <v>6860826</v>
      </c>
      <c r="H1632" s="255">
        <v>0</v>
      </c>
      <c r="I1632" s="255">
        <f>+G1632+H1632</f>
        <v>6860826</v>
      </c>
      <c r="J1632" s="234" t="s">
        <v>20</v>
      </c>
      <c r="K1632" s="253">
        <f>VLOOKUP(D1632,'[1]CONSOLIDADO GESTORES'!$G$6:$K$355,4,FALSE)</f>
        <v>44484</v>
      </c>
      <c r="L1632" s="96" t="s">
        <v>2004</v>
      </c>
      <c r="M1632" s="172" t="s">
        <v>1946</v>
      </c>
      <c r="N1632" s="227" t="s">
        <v>10</v>
      </c>
      <c r="O1632" s="227" t="s">
        <v>2700</v>
      </c>
      <c r="P1632" s="171"/>
      <c r="Q1632" s="171"/>
      <c r="R1632" s="171"/>
      <c r="S1632" s="171"/>
      <c r="T1632" s="171"/>
      <c r="U1632" s="171"/>
      <c r="V1632" s="171"/>
      <c r="W1632" s="171"/>
      <c r="X1632" s="171"/>
    </row>
    <row r="1633" spans="2:24" ht="39.6" x14ac:dyDescent="0.3">
      <c r="B1633" s="96">
        <f t="shared" si="25"/>
        <v>1627</v>
      </c>
      <c r="C1633" s="227" t="s">
        <v>16</v>
      </c>
      <c r="D1633" s="173" t="s">
        <v>1027</v>
      </c>
      <c r="E1633" s="175" t="s">
        <v>1344</v>
      </c>
      <c r="F1633" s="252" t="s">
        <v>1661</v>
      </c>
      <c r="G1633" s="255">
        <v>112359328</v>
      </c>
      <c r="H1633" s="255">
        <v>0</v>
      </c>
      <c r="I1633" s="255">
        <f>+G1633+H1633</f>
        <v>112359328</v>
      </c>
      <c r="J1633" s="234" t="s">
        <v>20</v>
      </c>
      <c r="K1633" s="253" t="str">
        <f>VLOOKUP(D1633,'[1]CONSOLIDADO GESTORES'!$G$6:$K$355,4,FALSE)</f>
        <v>90 DÍAS</v>
      </c>
      <c r="L1633" s="96" t="s">
        <v>2004</v>
      </c>
      <c r="M1633" s="172" t="s">
        <v>1747</v>
      </c>
      <c r="N1633" s="227" t="s">
        <v>3180</v>
      </c>
      <c r="O1633" s="227" t="s">
        <v>2700</v>
      </c>
      <c r="P1633" s="171"/>
      <c r="Q1633" s="171"/>
      <c r="R1633" s="171"/>
      <c r="S1633" s="171"/>
      <c r="T1633" s="171"/>
      <c r="U1633" s="171"/>
      <c r="V1633" s="171"/>
      <c r="W1633" s="171"/>
      <c r="X1633" s="171"/>
    </row>
    <row r="1634" spans="2:24" ht="52.8" x14ac:dyDescent="0.3">
      <c r="B1634" s="96">
        <f t="shared" si="25"/>
        <v>1628</v>
      </c>
      <c r="C1634" s="227" t="s">
        <v>16</v>
      </c>
      <c r="D1634" s="173" t="s">
        <v>1025</v>
      </c>
      <c r="E1634" s="175" t="s">
        <v>1342</v>
      </c>
      <c r="F1634" s="252" t="s">
        <v>1659</v>
      </c>
      <c r="G1634" s="255">
        <v>2810000</v>
      </c>
      <c r="H1634" s="255">
        <v>0</v>
      </c>
      <c r="I1634" s="255">
        <f>+G1634+H1634</f>
        <v>2810000</v>
      </c>
      <c r="J1634" s="234" t="s">
        <v>20</v>
      </c>
      <c r="K1634" s="253">
        <v>44543</v>
      </c>
      <c r="L1634" s="96" t="s">
        <v>2004</v>
      </c>
      <c r="M1634" s="172" t="s">
        <v>1953</v>
      </c>
      <c r="N1634" s="227" t="s">
        <v>10</v>
      </c>
      <c r="O1634" s="227" t="s">
        <v>2700</v>
      </c>
      <c r="P1634" s="171"/>
      <c r="Q1634" s="171"/>
      <c r="R1634" s="171"/>
      <c r="S1634" s="171"/>
      <c r="T1634" s="171"/>
      <c r="U1634" s="171"/>
      <c r="V1634" s="171"/>
      <c r="W1634" s="171"/>
      <c r="X1634" s="171"/>
    </row>
    <row r="1635" spans="2:24" ht="39.6" x14ac:dyDescent="0.3">
      <c r="B1635" s="96">
        <f t="shared" si="25"/>
        <v>1629</v>
      </c>
      <c r="C1635" s="227" t="s">
        <v>16</v>
      </c>
      <c r="D1635" s="173" t="s">
        <v>1017</v>
      </c>
      <c r="E1635" s="175" t="s">
        <v>1334</v>
      </c>
      <c r="F1635" s="252" t="s">
        <v>1651</v>
      </c>
      <c r="G1635" s="255">
        <v>4170950</v>
      </c>
      <c r="H1635" s="255">
        <v>0</v>
      </c>
      <c r="I1635" s="255">
        <f>+G1635+H1635</f>
        <v>4170950</v>
      </c>
      <c r="J1635" s="234" t="s">
        <v>20</v>
      </c>
      <c r="K1635" s="253">
        <f>VLOOKUP(D1635,'[1]CONSOLIDADO GESTORES'!$G$6:$K$355,4,FALSE)</f>
        <v>44514</v>
      </c>
      <c r="L1635" s="172" t="s">
        <v>12</v>
      </c>
      <c r="M1635" s="172" t="s">
        <v>1945</v>
      </c>
      <c r="N1635" s="227" t="s">
        <v>11</v>
      </c>
      <c r="O1635" s="227" t="s">
        <v>2700</v>
      </c>
      <c r="P1635" s="171"/>
      <c r="Q1635" s="171"/>
      <c r="R1635" s="171"/>
      <c r="S1635" s="171"/>
      <c r="T1635" s="171"/>
      <c r="U1635" s="171"/>
      <c r="V1635" s="171"/>
      <c r="W1635" s="171"/>
      <c r="X1635" s="171"/>
    </row>
    <row r="1636" spans="2:24" ht="39.6" x14ac:dyDescent="0.3">
      <c r="B1636" s="96">
        <f t="shared" si="25"/>
        <v>1630</v>
      </c>
      <c r="C1636" s="227" t="s">
        <v>16</v>
      </c>
      <c r="D1636" s="173" t="s">
        <v>1030</v>
      </c>
      <c r="E1636" s="175" t="s">
        <v>1347</v>
      </c>
      <c r="F1636" s="252" t="s">
        <v>1664</v>
      </c>
      <c r="G1636" s="255">
        <v>448000761</v>
      </c>
      <c r="H1636" s="255">
        <v>0</v>
      </c>
      <c r="I1636" s="255">
        <f>+G1636+H1636</f>
        <v>448000761</v>
      </c>
      <c r="J1636" s="234" t="s">
        <v>20</v>
      </c>
      <c r="K1636" s="253" t="str">
        <f>VLOOKUP(D1636,'[1]CONSOLIDADO GESTORES'!$G$6:$K$355,4,FALSE)</f>
        <v>90 DÍAS</v>
      </c>
      <c r="L1636" s="96" t="s">
        <v>2004</v>
      </c>
      <c r="M1636" s="172" t="s">
        <v>1955</v>
      </c>
      <c r="N1636" s="227" t="s">
        <v>11</v>
      </c>
      <c r="O1636" s="227" t="s">
        <v>2700</v>
      </c>
      <c r="P1636" s="171"/>
      <c r="Q1636" s="171"/>
      <c r="R1636" s="171"/>
      <c r="S1636" s="171"/>
      <c r="T1636" s="171"/>
      <c r="U1636" s="171"/>
      <c r="V1636" s="171"/>
      <c r="W1636" s="171"/>
      <c r="X1636" s="171"/>
    </row>
    <row r="1637" spans="2:24" ht="39.6" x14ac:dyDescent="0.3">
      <c r="B1637" s="96">
        <f t="shared" si="25"/>
        <v>1631</v>
      </c>
      <c r="C1637" s="227" t="s">
        <v>16</v>
      </c>
      <c r="D1637" s="173" t="s">
        <v>5979</v>
      </c>
      <c r="E1637" s="175" t="s">
        <v>1373</v>
      </c>
      <c r="F1637" s="252" t="s">
        <v>1690</v>
      </c>
      <c r="G1637" s="255">
        <v>3690000</v>
      </c>
      <c r="H1637" s="255">
        <v>0</v>
      </c>
      <c r="I1637" s="255">
        <f>+G1637+H1637</f>
        <v>3690000</v>
      </c>
      <c r="J1637" s="234" t="s">
        <v>20</v>
      </c>
      <c r="K1637" s="253">
        <v>44561</v>
      </c>
      <c r="L1637" s="96" t="s">
        <v>2004</v>
      </c>
      <c r="M1637" s="172" t="s">
        <v>1735</v>
      </c>
      <c r="N1637" s="227" t="s">
        <v>11</v>
      </c>
      <c r="O1637" s="227" t="s">
        <v>2700</v>
      </c>
      <c r="P1637" s="171"/>
      <c r="Q1637" s="171"/>
      <c r="R1637" s="171"/>
      <c r="S1637" s="171"/>
      <c r="T1637" s="171"/>
      <c r="U1637" s="171"/>
      <c r="V1637" s="171"/>
      <c r="W1637" s="171"/>
      <c r="X1637" s="171"/>
    </row>
    <row r="1638" spans="2:24" ht="39.6" x14ac:dyDescent="0.3">
      <c r="B1638" s="96">
        <f t="shared" si="25"/>
        <v>1632</v>
      </c>
      <c r="C1638" s="227" t="s">
        <v>16</v>
      </c>
      <c r="D1638" s="173" t="s">
        <v>1028</v>
      </c>
      <c r="E1638" s="175" t="s">
        <v>1345</v>
      </c>
      <c r="F1638" s="252" t="s">
        <v>1662</v>
      </c>
      <c r="G1638" s="255">
        <v>334788249</v>
      </c>
      <c r="H1638" s="255">
        <v>0</v>
      </c>
      <c r="I1638" s="255">
        <f>+G1638+H1638</f>
        <v>334788249</v>
      </c>
      <c r="J1638" s="234" t="s">
        <v>20</v>
      </c>
      <c r="K1638" s="253" t="str">
        <f>VLOOKUP(D1638,'[1]CONSOLIDADO GESTORES'!$G$6:$K$355,4,FALSE)</f>
        <v>60 DÍAS</v>
      </c>
      <c r="L1638" s="96" t="s">
        <v>2004</v>
      </c>
      <c r="M1638" s="172" t="s">
        <v>1933</v>
      </c>
      <c r="N1638" s="227" t="s">
        <v>3180</v>
      </c>
      <c r="O1638" s="227" t="s">
        <v>2700</v>
      </c>
      <c r="P1638" s="171"/>
      <c r="Q1638" s="171"/>
      <c r="R1638" s="171"/>
      <c r="S1638" s="171"/>
      <c r="T1638" s="171"/>
      <c r="U1638" s="171"/>
      <c r="V1638" s="171"/>
      <c r="W1638" s="171"/>
      <c r="X1638" s="171"/>
    </row>
    <row r="1639" spans="2:24" ht="66" x14ac:dyDescent="0.3">
      <c r="B1639" s="96">
        <f t="shared" si="25"/>
        <v>1633</v>
      </c>
      <c r="C1639" s="227" t="s">
        <v>16</v>
      </c>
      <c r="D1639" s="173" t="s">
        <v>1026</v>
      </c>
      <c r="E1639" s="175" t="s">
        <v>1343</v>
      </c>
      <c r="F1639" s="252" t="s">
        <v>1660</v>
      </c>
      <c r="G1639" s="255">
        <v>356923086</v>
      </c>
      <c r="H1639" s="255">
        <v>0</v>
      </c>
      <c r="I1639" s="255">
        <f>+G1639+H1639</f>
        <v>356923086</v>
      </c>
      <c r="J1639" s="234" t="s">
        <v>20</v>
      </c>
      <c r="K1639" s="253" t="str">
        <f>VLOOKUP(D1639,'[1]CONSOLIDADO GESTORES'!$G$6:$K$355,4,FALSE)</f>
        <v>30 DÍAS</v>
      </c>
      <c r="L1639" s="96" t="s">
        <v>2004</v>
      </c>
      <c r="M1639" s="172" t="s">
        <v>1954</v>
      </c>
      <c r="N1639" s="227" t="s">
        <v>11</v>
      </c>
      <c r="O1639" s="227" t="s">
        <v>2700</v>
      </c>
      <c r="P1639" s="171"/>
      <c r="Q1639" s="171"/>
      <c r="R1639" s="171"/>
      <c r="S1639" s="171"/>
      <c r="T1639" s="171"/>
      <c r="U1639" s="171"/>
      <c r="V1639" s="171"/>
      <c r="W1639" s="171"/>
      <c r="X1639" s="171"/>
    </row>
    <row r="1640" spans="2:24" ht="39.6" x14ac:dyDescent="0.3">
      <c r="B1640" s="96">
        <f t="shared" si="25"/>
        <v>1634</v>
      </c>
      <c r="C1640" s="227" t="s">
        <v>16</v>
      </c>
      <c r="D1640" s="173" t="s">
        <v>1029</v>
      </c>
      <c r="E1640" s="175" t="s">
        <v>1346</v>
      </c>
      <c r="F1640" s="252" t="s">
        <v>1663</v>
      </c>
      <c r="G1640" s="255">
        <v>176206427</v>
      </c>
      <c r="H1640" s="255">
        <v>0</v>
      </c>
      <c r="I1640" s="255">
        <f>+G1640+H1640</f>
        <v>176206427</v>
      </c>
      <c r="J1640" s="234" t="s">
        <v>20</v>
      </c>
      <c r="K1640" s="253">
        <f>VLOOKUP(D1640,'[1]CONSOLIDADO GESTORES'!$G$6:$K$355,4,FALSE)</f>
        <v>44540</v>
      </c>
      <c r="L1640" s="96" t="s">
        <v>2004</v>
      </c>
      <c r="M1640" s="175" t="s">
        <v>1929</v>
      </c>
      <c r="N1640" s="227" t="s">
        <v>10</v>
      </c>
      <c r="O1640" s="227" t="s">
        <v>2700</v>
      </c>
      <c r="P1640" s="171"/>
      <c r="Q1640" s="171"/>
      <c r="R1640" s="171"/>
      <c r="S1640" s="171"/>
      <c r="T1640" s="171"/>
      <c r="U1640" s="171"/>
      <c r="V1640" s="171"/>
      <c r="W1640" s="171"/>
      <c r="X1640" s="171"/>
    </row>
    <row r="1641" spans="2:24" ht="39.6" x14ac:dyDescent="0.3">
      <c r="B1641" s="96">
        <f t="shared" si="25"/>
        <v>1635</v>
      </c>
      <c r="C1641" s="227" t="s">
        <v>16</v>
      </c>
      <c r="D1641" s="173" t="s">
        <v>1032</v>
      </c>
      <c r="E1641" s="175" t="s">
        <v>1349</v>
      </c>
      <c r="F1641" s="252" t="s">
        <v>1666</v>
      </c>
      <c r="G1641" s="255">
        <v>10304043</v>
      </c>
      <c r="H1641" s="255">
        <v>0</v>
      </c>
      <c r="I1641" s="255">
        <f>+G1641+H1641</f>
        <v>10304043</v>
      </c>
      <c r="J1641" s="234" t="s">
        <v>20</v>
      </c>
      <c r="K1641" s="253" t="str">
        <f>VLOOKUP(D1641,'[1]CONSOLIDADO GESTORES'!$G$6:$K$355,4,FALSE)</f>
        <v>60 DÍAS</v>
      </c>
      <c r="L1641" s="96" t="s">
        <v>2004</v>
      </c>
      <c r="M1641" s="172" t="s">
        <v>1956</v>
      </c>
      <c r="N1641" s="227" t="s">
        <v>10</v>
      </c>
      <c r="O1641" s="227" t="s">
        <v>2700</v>
      </c>
      <c r="P1641" s="171"/>
      <c r="Q1641" s="171"/>
      <c r="R1641" s="171"/>
      <c r="S1641" s="171"/>
      <c r="T1641" s="171"/>
      <c r="U1641" s="171"/>
      <c r="V1641" s="171"/>
      <c r="W1641" s="171"/>
      <c r="X1641" s="171"/>
    </row>
    <row r="1642" spans="2:24" ht="39.6" x14ac:dyDescent="0.3">
      <c r="B1642" s="96">
        <f t="shared" si="25"/>
        <v>1636</v>
      </c>
      <c r="C1642" s="227" t="s">
        <v>16</v>
      </c>
      <c r="D1642" s="173" t="s">
        <v>1031</v>
      </c>
      <c r="E1642" s="175" t="s">
        <v>1348</v>
      </c>
      <c r="F1642" s="252" t="s">
        <v>1665</v>
      </c>
      <c r="G1642" s="255">
        <v>1469412</v>
      </c>
      <c r="H1642" s="255">
        <v>0</v>
      </c>
      <c r="I1642" s="255">
        <f>+G1642+H1642</f>
        <v>1469412</v>
      </c>
      <c r="J1642" s="234" t="s">
        <v>20</v>
      </c>
      <c r="K1642" s="253" t="str">
        <f>VLOOKUP(D1642,'[1]CONSOLIDADO GESTORES'!$G$6:$K$355,4,FALSE)</f>
        <v>90 DÍAS</v>
      </c>
      <c r="L1642" s="96" t="s">
        <v>2004</v>
      </c>
      <c r="M1642" s="172" t="s">
        <v>1819</v>
      </c>
      <c r="N1642" s="227" t="s">
        <v>11</v>
      </c>
      <c r="O1642" s="227" t="s">
        <v>2700</v>
      </c>
      <c r="P1642" s="171"/>
      <c r="Q1642" s="171"/>
      <c r="R1642" s="171"/>
      <c r="S1642" s="171"/>
      <c r="T1642" s="171"/>
      <c r="U1642" s="171"/>
      <c r="V1642" s="171"/>
      <c r="W1642" s="171"/>
      <c r="X1642" s="171"/>
    </row>
    <row r="1643" spans="2:24" ht="105.6" x14ac:dyDescent="0.3">
      <c r="B1643" s="96">
        <f t="shared" si="25"/>
        <v>1637</v>
      </c>
      <c r="C1643" s="227" t="s">
        <v>16</v>
      </c>
      <c r="D1643" s="173" t="s">
        <v>1036</v>
      </c>
      <c r="E1643" s="175" t="s">
        <v>1353</v>
      </c>
      <c r="F1643" s="252" t="s">
        <v>1670</v>
      </c>
      <c r="G1643" s="255">
        <v>132150869</v>
      </c>
      <c r="H1643" s="255">
        <v>0</v>
      </c>
      <c r="I1643" s="255">
        <f>+G1643+H1643</f>
        <v>132150869</v>
      </c>
      <c r="J1643" s="234" t="s">
        <v>20</v>
      </c>
      <c r="K1643" s="253">
        <f>VLOOKUP(D1643,'[1]CONSOLIDADO GESTORES'!$G$6:$K$355,4,FALSE)</f>
        <v>44561</v>
      </c>
      <c r="L1643" s="96" t="s">
        <v>2004</v>
      </c>
      <c r="M1643" s="172" t="s">
        <v>1960</v>
      </c>
      <c r="N1643" s="227" t="s">
        <v>11</v>
      </c>
      <c r="O1643" s="227" t="s">
        <v>2700</v>
      </c>
      <c r="P1643" s="171"/>
      <c r="Q1643" s="171"/>
      <c r="R1643" s="171"/>
      <c r="S1643" s="171"/>
      <c r="T1643" s="171"/>
      <c r="U1643" s="171"/>
      <c r="V1643" s="171"/>
      <c r="W1643" s="171"/>
      <c r="X1643" s="171"/>
    </row>
    <row r="1644" spans="2:24" ht="39.6" x14ac:dyDescent="0.3">
      <c r="B1644" s="96">
        <f t="shared" si="25"/>
        <v>1638</v>
      </c>
      <c r="C1644" s="227" t="s">
        <v>16</v>
      </c>
      <c r="D1644" s="173" t="s">
        <v>1033</v>
      </c>
      <c r="E1644" s="175" t="s">
        <v>1350</v>
      </c>
      <c r="F1644" s="252" t="s">
        <v>1667</v>
      </c>
      <c r="G1644" s="255">
        <v>152692916</v>
      </c>
      <c r="H1644" s="255">
        <v>0</v>
      </c>
      <c r="I1644" s="255">
        <f>+G1644+H1644</f>
        <v>152692916</v>
      </c>
      <c r="J1644" s="234" t="s">
        <v>20</v>
      </c>
      <c r="K1644" s="253">
        <f>VLOOKUP(D1644,'[1]CONSOLIDADO GESTORES'!$G$6:$K$355,4,FALSE)</f>
        <v>44560</v>
      </c>
      <c r="L1644" s="96" t="s">
        <v>2004</v>
      </c>
      <c r="M1644" s="172" t="s">
        <v>1957</v>
      </c>
      <c r="N1644" s="227" t="s">
        <v>10</v>
      </c>
      <c r="O1644" s="227" t="s">
        <v>2700</v>
      </c>
      <c r="P1644" s="171"/>
      <c r="Q1644" s="171"/>
      <c r="R1644" s="171"/>
      <c r="S1644" s="171"/>
      <c r="T1644" s="171"/>
      <c r="U1644" s="171"/>
      <c r="V1644" s="171"/>
      <c r="W1644" s="171"/>
      <c r="X1644" s="171"/>
    </row>
    <row r="1645" spans="2:24" ht="39.6" x14ac:dyDescent="0.3">
      <c r="B1645" s="96">
        <f t="shared" si="25"/>
        <v>1639</v>
      </c>
      <c r="C1645" s="227" t="s">
        <v>16</v>
      </c>
      <c r="D1645" s="126" t="s">
        <v>6170</v>
      </c>
      <c r="E1645" s="126" t="s">
        <v>6171</v>
      </c>
      <c r="F1645" s="252" t="s">
        <v>6084</v>
      </c>
      <c r="G1645" s="255">
        <v>11440476</v>
      </c>
      <c r="H1645" s="255">
        <v>0</v>
      </c>
      <c r="I1645" s="255">
        <f>+G1645+H1645</f>
        <v>11440476</v>
      </c>
      <c r="J1645" s="96" t="s">
        <v>20</v>
      </c>
      <c r="K1645" s="227" t="s">
        <v>6193</v>
      </c>
      <c r="L1645" s="96" t="s">
        <v>12</v>
      </c>
      <c r="M1645" s="235" t="s">
        <v>6172</v>
      </c>
      <c r="N1645" s="96" t="s">
        <v>11</v>
      </c>
      <c r="O1645" s="227" t="s">
        <v>2700</v>
      </c>
      <c r="P1645" s="171"/>
      <c r="Q1645" s="171"/>
      <c r="R1645" s="171"/>
      <c r="S1645" s="171"/>
      <c r="T1645" s="171"/>
      <c r="U1645" s="171"/>
      <c r="V1645" s="171"/>
      <c r="W1645" s="171"/>
      <c r="X1645" s="171"/>
    </row>
    <row r="1646" spans="2:24" ht="39.6" x14ac:dyDescent="0.3">
      <c r="B1646" s="96">
        <f t="shared" si="25"/>
        <v>1640</v>
      </c>
      <c r="C1646" s="227" t="s">
        <v>16</v>
      </c>
      <c r="D1646" s="173" t="s">
        <v>1037</v>
      </c>
      <c r="E1646" s="175" t="s">
        <v>1354</v>
      </c>
      <c r="F1646" s="252" t="s">
        <v>1671</v>
      </c>
      <c r="G1646" s="255">
        <v>7790454</v>
      </c>
      <c r="H1646" s="255">
        <v>0</v>
      </c>
      <c r="I1646" s="255">
        <f>+G1646+H1646</f>
        <v>7790454</v>
      </c>
      <c r="J1646" s="234" t="s">
        <v>20</v>
      </c>
      <c r="K1646" s="253" t="str">
        <f>VLOOKUP(D1646,'[1]CONSOLIDADO GESTORES'!$G$6:$K$355,4,FALSE)</f>
        <v>30 DÍAS</v>
      </c>
      <c r="L1646" s="96" t="s">
        <v>2004</v>
      </c>
      <c r="M1646" s="172" t="s">
        <v>1784</v>
      </c>
      <c r="N1646" s="227" t="s">
        <v>11</v>
      </c>
      <c r="O1646" s="227" t="s">
        <v>2700</v>
      </c>
      <c r="P1646" s="171"/>
      <c r="Q1646" s="171"/>
      <c r="R1646" s="171"/>
      <c r="S1646" s="171"/>
      <c r="T1646" s="171"/>
      <c r="U1646" s="171"/>
      <c r="V1646" s="171"/>
      <c r="W1646" s="171"/>
      <c r="X1646" s="171"/>
    </row>
    <row r="1647" spans="2:24" ht="39.6" x14ac:dyDescent="0.3">
      <c r="B1647" s="96">
        <f t="shared" si="25"/>
        <v>1641</v>
      </c>
      <c r="C1647" s="227" t="s">
        <v>16</v>
      </c>
      <c r="D1647" s="173" t="s">
        <v>1035</v>
      </c>
      <c r="E1647" s="175" t="s">
        <v>1352</v>
      </c>
      <c r="F1647" s="252" t="s">
        <v>1669</v>
      </c>
      <c r="G1647" s="255">
        <v>2999043</v>
      </c>
      <c r="H1647" s="255">
        <v>0</v>
      </c>
      <c r="I1647" s="255">
        <f>+G1647+H1647</f>
        <v>2999043</v>
      </c>
      <c r="J1647" s="234" t="s">
        <v>20</v>
      </c>
      <c r="K1647" s="253" t="str">
        <f>VLOOKUP(D1647,'[1]CONSOLIDADO GESTORES'!$G$6:$K$355,4,FALSE)</f>
        <v>60 DÍAS</v>
      </c>
      <c r="L1647" s="96" t="s">
        <v>2004</v>
      </c>
      <c r="M1647" s="172" t="s">
        <v>1959</v>
      </c>
      <c r="N1647" s="227" t="s">
        <v>11</v>
      </c>
      <c r="O1647" s="227" t="s">
        <v>2700</v>
      </c>
      <c r="P1647" s="171"/>
      <c r="Q1647" s="171"/>
      <c r="R1647" s="171"/>
      <c r="S1647" s="171"/>
      <c r="T1647" s="171"/>
      <c r="U1647" s="171"/>
      <c r="V1647" s="171"/>
      <c r="W1647" s="171"/>
      <c r="X1647" s="171"/>
    </row>
    <row r="1648" spans="2:24" ht="39.6" x14ac:dyDescent="0.3">
      <c r="B1648" s="96">
        <f t="shared" si="25"/>
        <v>1642</v>
      </c>
      <c r="C1648" s="227" t="s">
        <v>16</v>
      </c>
      <c r="D1648" s="173" t="s">
        <v>1038</v>
      </c>
      <c r="E1648" s="175" t="s">
        <v>1355</v>
      </c>
      <c r="F1648" s="252" t="s">
        <v>1672</v>
      </c>
      <c r="G1648" s="255">
        <v>42840000</v>
      </c>
      <c r="H1648" s="255">
        <v>0</v>
      </c>
      <c r="I1648" s="255">
        <f>+G1648+H1648</f>
        <v>42840000</v>
      </c>
      <c r="J1648" s="234" t="s">
        <v>20</v>
      </c>
      <c r="K1648" s="253" t="str">
        <f>VLOOKUP(D1648,'[1]CONSOLIDADO GESTORES'!$G$6:$K$355,4,FALSE)</f>
        <v>60 DÍAS</v>
      </c>
      <c r="L1648" s="96" t="s">
        <v>2004</v>
      </c>
      <c r="M1648" s="172" t="s">
        <v>1961</v>
      </c>
      <c r="N1648" s="227" t="s">
        <v>10</v>
      </c>
      <c r="O1648" s="227" t="s">
        <v>2700</v>
      </c>
      <c r="P1648" s="171"/>
      <c r="Q1648" s="171"/>
      <c r="R1648" s="171"/>
      <c r="S1648" s="171"/>
      <c r="T1648" s="171"/>
      <c r="U1648" s="171"/>
      <c r="V1648" s="171"/>
      <c r="W1648" s="171"/>
      <c r="X1648" s="171"/>
    </row>
    <row r="1649" spans="2:24" ht="39.6" x14ac:dyDescent="0.3">
      <c r="B1649" s="96">
        <f t="shared" si="25"/>
        <v>1643</v>
      </c>
      <c r="C1649" s="227" t="s">
        <v>16</v>
      </c>
      <c r="D1649" s="173" t="s">
        <v>1034</v>
      </c>
      <c r="E1649" s="175" t="s">
        <v>1351</v>
      </c>
      <c r="F1649" s="252" t="s">
        <v>1668</v>
      </c>
      <c r="G1649" s="255">
        <v>2320500</v>
      </c>
      <c r="H1649" s="255">
        <v>0</v>
      </c>
      <c r="I1649" s="255">
        <f>+G1649+H1649</f>
        <v>2320500</v>
      </c>
      <c r="J1649" s="234" t="s">
        <v>20</v>
      </c>
      <c r="K1649" s="253" t="str">
        <f>VLOOKUP(D1649,'[1]CONSOLIDADO GESTORES'!$G$6:$K$355,4,FALSE)</f>
        <v>60 DÍAS</v>
      </c>
      <c r="L1649" s="96" t="s">
        <v>2004</v>
      </c>
      <c r="M1649" s="172" t="s">
        <v>1958</v>
      </c>
      <c r="N1649" s="227" t="s">
        <v>10</v>
      </c>
      <c r="O1649" s="227" t="s">
        <v>2700</v>
      </c>
      <c r="P1649" s="171"/>
      <c r="Q1649" s="171"/>
      <c r="R1649" s="171"/>
      <c r="S1649" s="171"/>
      <c r="T1649" s="171"/>
      <c r="U1649" s="171"/>
      <c r="V1649" s="171"/>
      <c r="W1649" s="171"/>
      <c r="X1649" s="171"/>
    </row>
    <row r="1650" spans="2:24" ht="39.6" x14ac:dyDescent="0.3">
      <c r="B1650" s="96">
        <f t="shared" si="25"/>
        <v>1644</v>
      </c>
      <c r="C1650" s="227" t="s">
        <v>16</v>
      </c>
      <c r="D1650" s="173" t="s">
        <v>961</v>
      </c>
      <c r="E1650" s="175" t="s">
        <v>1360</v>
      </c>
      <c r="F1650" s="252" t="s">
        <v>1594</v>
      </c>
      <c r="G1650" s="274">
        <v>262515599</v>
      </c>
      <c r="H1650" s="13">
        <v>0</v>
      </c>
      <c r="I1650" s="13">
        <f>+G1650+H1650</f>
        <v>262515599</v>
      </c>
      <c r="J1650" s="10" t="s">
        <v>20</v>
      </c>
      <c r="K1650" s="17">
        <f>VLOOKUP(D1650,'[1]CONSOLIDADO GESTORES'!$G$6:$K$355,4,FALSE)</f>
        <v>44561</v>
      </c>
      <c r="L1650" s="96" t="s">
        <v>2004</v>
      </c>
      <c r="M1650" s="172" t="s">
        <v>1901</v>
      </c>
      <c r="N1650" s="12" t="s">
        <v>11</v>
      </c>
      <c r="O1650" s="227" t="s">
        <v>2700</v>
      </c>
      <c r="P1650" s="171"/>
      <c r="Q1650" s="171"/>
      <c r="R1650" s="171"/>
      <c r="S1650" s="171"/>
      <c r="T1650" s="171"/>
      <c r="U1650" s="171"/>
      <c r="V1650" s="171"/>
      <c r="W1650" s="171"/>
      <c r="X1650" s="171"/>
    </row>
    <row r="1651" spans="2:24" ht="39.6" x14ac:dyDescent="0.3">
      <c r="B1651" s="96">
        <f t="shared" si="25"/>
        <v>1645</v>
      </c>
      <c r="C1651" s="227" t="s">
        <v>16</v>
      </c>
      <c r="D1651" s="173" t="s">
        <v>6221</v>
      </c>
      <c r="E1651" s="175" t="s">
        <v>1356</v>
      </c>
      <c r="F1651" s="252" t="s">
        <v>1673</v>
      </c>
      <c r="G1651" s="255">
        <v>3469691211</v>
      </c>
      <c r="H1651" s="255">
        <v>0</v>
      </c>
      <c r="I1651" s="255">
        <f>+G1651+H1651</f>
        <v>3469691211</v>
      </c>
      <c r="J1651" s="234" t="s">
        <v>20</v>
      </c>
      <c r="K1651" s="253" t="e">
        <f>VLOOKUP(D1651,'[1]CONSOLIDADO GESTORES'!$G$6:$K$355,4,FALSE)</f>
        <v>#N/A</v>
      </c>
      <c r="L1651" s="96" t="s">
        <v>2004</v>
      </c>
      <c r="M1651" s="172" t="s">
        <v>1827</v>
      </c>
      <c r="N1651" s="227" t="s">
        <v>10</v>
      </c>
      <c r="O1651" s="227" t="s">
        <v>2700</v>
      </c>
      <c r="P1651" s="171"/>
      <c r="Q1651" s="171"/>
      <c r="R1651" s="171"/>
      <c r="S1651" s="171"/>
      <c r="T1651" s="171"/>
      <c r="U1651" s="171"/>
      <c r="V1651" s="171"/>
      <c r="W1651" s="171"/>
      <c r="X1651" s="171"/>
    </row>
    <row r="1652" spans="2:24" ht="39.6" x14ac:dyDescent="0.3">
      <c r="B1652" s="96">
        <f t="shared" si="25"/>
        <v>1646</v>
      </c>
      <c r="C1652" s="227" t="s">
        <v>16</v>
      </c>
      <c r="D1652" s="173" t="s">
        <v>6222</v>
      </c>
      <c r="E1652" s="175" t="s">
        <v>1363</v>
      </c>
      <c r="F1652" s="252" t="s">
        <v>1680</v>
      </c>
      <c r="G1652" s="255">
        <v>194086858</v>
      </c>
      <c r="H1652" s="255">
        <v>0</v>
      </c>
      <c r="I1652" s="255">
        <f>+G1652+H1652</f>
        <v>194086858</v>
      </c>
      <c r="J1652" s="234" t="s">
        <v>20</v>
      </c>
      <c r="K1652" s="253" t="e">
        <f>VLOOKUP(D1652,'[1]CONSOLIDADO GESTORES'!$G$6:$K$355,4,FALSE)</f>
        <v>#N/A</v>
      </c>
      <c r="L1652" s="96" t="s">
        <v>2004</v>
      </c>
      <c r="M1652" s="172" t="s">
        <v>1904</v>
      </c>
      <c r="N1652" s="227" t="s">
        <v>11</v>
      </c>
      <c r="O1652" s="227" t="s">
        <v>2700</v>
      </c>
      <c r="P1652" s="171"/>
      <c r="Q1652" s="171"/>
      <c r="R1652" s="171"/>
      <c r="S1652" s="171"/>
      <c r="T1652" s="171"/>
      <c r="U1652" s="171"/>
      <c r="V1652" s="171"/>
      <c r="W1652" s="171"/>
      <c r="X1652" s="171"/>
    </row>
    <row r="1653" spans="2:24" ht="39.6" x14ac:dyDescent="0.3">
      <c r="B1653" s="96">
        <f t="shared" si="25"/>
        <v>1647</v>
      </c>
      <c r="C1653" s="227" t="s">
        <v>16</v>
      </c>
      <c r="D1653" s="172" t="s">
        <v>1039</v>
      </c>
      <c r="E1653" s="175" t="s">
        <v>1357</v>
      </c>
      <c r="F1653" s="252" t="s">
        <v>1674</v>
      </c>
      <c r="G1653" s="255">
        <v>1857582546</v>
      </c>
      <c r="H1653" s="255">
        <v>0</v>
      </c>
      <c r="I1653" s="255">
        <f>+G1653+H1653</f>
        <v>1857582546</v>
      </c>
      <c r="J1653" s="234" t="s">
        <v>20</v>
      </c>
      <c r="K1653" s="253" t="str">
        <f>VLOOKUP(D1653,'[1]CONSOLIDADO GESTORES'!$G$6:$K$355,4,FALSE)</f>
        <v>30 DÍAS</v>
      </c>
      <c r="L1653" s="96" t="s">
        <v>2004</v>
      </c>
      <c r="M1653" s="172" t="s">
        <v>1962</v>
      </c>
      <c r="N1653" s="227" t="s">
        <v>10</v>
      </c>
      <c r="O1653" s="227" t="s">
        <v>2700</v>
      </c>
      <c r="P1653" s="171"/>
      <c r="Q1653" s="171"/>
      <c r="R1653" s="171"/>
      <c r="S1653" s="171"/>
      <c r="T1653" s="171"/>
      <c r="U1653" s="171"/>
      <c r="V1653" s="171"/>
      <c r="W1653" s="171"/>
      <c r="X1653" s="171"/>
    </row>
    <row r="1654" spans="2:24" ht="79.2" x14ac:dyDescent="0.3">
      <c r="B1654" s="96">
        <f t="shared" si="25"/>
        <v>1648</v>
      </c>
      <c r="C1654" s="227" t="s">
        <v>16</v>
      </c>
      <c r="D1654" s="173" t="s">
        <v>1041</v>
      </c>
      <c r="E1654" s="175" t="s">
        <v>1359</v>
      </c>
      <c r="F1654" s="252" t="s">
        <v>1676</v>
      </c>
      <c r="G1654" s="255">
        <v>394500000</v>
      </c>
      <c r="H1654" s="255">
        <v>0</v>
      </c>
      <c r="I1654" s="255">
        <f>+G1654+H1654</f>
        <v>394500000</v>
      </c>
      <c r="J1654" s="234" t="s">
        <v>20</v>
      </c>
      <c r="K1654" s="253">
        <f>VLOOKUP(D1654,'[1]CONSOLIDADO GESTORES'!$G$6:$K$355,4,FALSE)</f>
        <v>44561</v>
      </c>
      <c r="L1654" s="96" t="s">
        <v>2004</v>
      </c>
      <c r="M1654" s="172" t="s">
        <v>1964</v>
      </c>
      <c r="N1654" s="227" t="s">
        <v>11</v>
      </c>
      <c r="O1654" s="227" t="s">
        <v>2700</v>
      </c>
      <c r="P1654" s="171"/>
      <c r="Q1654" s="171"/>
      <c r="R1654" s="171"/>
      <c r="S1654" s="171"/>
      <c r="T1654" s="171"/>
      <c r="U1654" s="171"/>
      <c r="V1654" s="171"/>
      <c r="W1654" s="171"/>
      <c r="X1654" s="171"/>
    </row>
    <row r="1655" spans="2:24" ht="39.6" x14ac:dyDescent="0.3">
      <c r="B1655" s="96">
        <f t="shared" si="25"/>
        <v>1649</v>
      </c>
      <c r="C1655" s="227" t="s">
        <v>16</v>
      </c>
      <c r="D1655" s="173" t="s">
        <v>1040</v>
      </c>
      <c r="E1655" s="175" t="s">
        <v>1358</v>
      </c>
      <c r="F1655" s="252" t="s">
        <v>1675</v>
      </c>
      <c r="G1655" s="255">
        <v>53100004</v>
      </c>
      <c r="H1655" s="255">
        <v>0</v>
      </c>
      <c r="I1655" s="255">
        <f>+G1655+H1655</f>
        <v>53100004</v>
      </c>
      <c r="J1655" s="234" t="s">
        <v>20</v>
      </c>
      <c r="K1655" s="253" t="str">
        <f>VLOOKUP(D1655,'[1]CONSOLIDADO GESTORES'!$G$6:$K$355,4,FALSE)</f>
        <v>60 DÍAS</v>
      </c>
      <c r="L1655" s="96" t="s">
        <v>2004</v>
      </c>
      <c r="M1655" s="172" t="s">
        <v>1963</v>
      </c>
      <c r="N1655" s="227" t="s">
        <v>10</v>
      </c>
      <c r="O1655" s="227" t="s">
        <v>2700</v>
      </c>
      <c r="P1655" s="171"/>
      <c r="Q1655" s="171"/>
      <c r="R1655" s="171"/>
      <c r="S1655" s="171"/>
      <c r="T1655" s="171"/>
      <c r="U1655" s="171"/>
      <c r="V1655" s="171"/>
      <c r="W1655" s="171"/>
      <c r="X1655" s="171"/>
    </row>
    <row r="1656" spans="2:24" ht="39.6" x14ac:dyDescent="0.3">
      <c r="B1656" s="96">
        <f t="shared" si="25"/>
        <v>1650</v>
      </c>
      <c r="C1656" s="227" t="s">
        <v>16</v>
      </c>
      <c r="D1656" s="173" t="s">
        <v>1044</v>
      </c>
      <c r="E1656" s="175" t="s">
        <v>1364</v>
      </c>
      <c r="F1656" s="252" t="s">
        <v>1681</v>
      </c>
      <c r="G1656" s="255">
        <v>228510794</v>
      </c>
      <c r="H1656" s="255">
        <v>0</v>
      </c>
      <c r="I1656" s="255">
        <f>+G1656+H1656</f>
        <v>228510794</v>
      </c>
      <c r="J1656" s="234" t="s">
        <v>20</v>
      </c>
      <c r="K1656" s="253" t="str">
        <f>VLOOKUP(D1656,'[1]CONSOLIDADO GESTORES'!$G$6:$K$355,4,FALSE)</f>
        <v>30 DÍAS</v>
      </c>
      <c r="L1656" s="96" t="s">
        <v>2004</v>
      </c>
      <c r="M1656" s="172" t="s">
        <v>1966</v>
      </c>
      <c r="N1656" s="227" t="s">
        <v>11</v>
      </c>
      <c r="O1656" s="227" t="s">
        <v>2700</v>
      </c>
      <c r="P1656" s="171"/>
      <c r="Q1656" s="171"/>
      <c r="R1656" s="171"/>
      <c r="S1656" s="171"/>
      <c r="T1656" s="171"/>
      <c r="U1656" s="171"/>
      <c r="V1656" s="171"/>
      <c r="W1656" s="171"/>
      <c r="X1656" s="171"/>
    </row>
    <row r="1657" spans="2:24" ht="39.6" x14ac:dyDescent="0.3">
      <c r="B1657" s="96">
        <f t="shared" si="25"/>
        <v>1651</v>
      </c>
      <c r="C1657" s="227" t="s">
        <v>16</v>
      </c>
      <c r="D1657" s="173" t="s">
        <v>1045</v>
      </c>
      <c r="E1657" s="175" t="s">
        <v>1365</v>
      </c>
      <c r="F1657" s="252" t="s">
        <v>1682</v>
      </c>
      <c r="G1657" s="255">
        <v>24990000</v>
      </c>
      <c r="H1657" s="255">
        <v>0</v>
      </c>
      <c r="I1657" s="255">
        <f>+G1657+H1657</f>
        <v>24990000</v>
      </c>
      <c r="J1657" s="234" t="s">
        <v>20</v>
      </c>
      <c r="K1657" s="253" t="str">
        <f>VLOOKUP(D1657,'[1]CONSOLIDADO GESTORES'!$G$6:$K$355,4,FALSE)</f>
        <v>45 DÍAS</v>
      </c>
      <c r="L1657" s="96" t="s">
        <v>2004</v>
      </c>
      <c r="M1657" s="172" t="s">
        <v>1967</v>
      </c>
      <c r="N1657" s="227" t="s">
        <v>11</v>
      </c>
      <c r="O1657" s="227" t="s">
        <v>2700</v>
      </c>
      <c r="P1657" s="171"/>
      <c r="Q1657" s="171"/>
      <c r="R1657" s="171"/>
      <c r="S1657" s="171"/>
      <c r="T1657" s="171"/>
      <c r="U1657" s="171"/>
      <c r="V1657" s="171"/>
      <c r="W1657" s="171"/>
      <c r="X1657" s="171"/>
    </row>
    <row r="1658" spans="2:24" ht="39.6" x14ac:dyDescent="0.3">
      <c r="B1658" s="96">
        <f t="shared" si="25"/>
        <v>1652</v>
      </c>
      <c r="C1658" s="227" t="s">
        <v>16</v>
      </c>
      <c r="D1658" s="173" t="s">
        <v>1046</v>
      </c>
      <c r="E1658" s="175" t="s">
        <v>1366</v>
      </c>
      <c r="F1658" s="252" t="s">
        <v>1683</v>
      </c>
      <c r="G1658" s="255">
        <v>9712780</v>
      </c>
      <c r="H1658" s="255">
        <v>0</v>
      </c>
      <c r="I1658" s="255">
        <f>+G1658+H1658</f>
        <v>9712780</v>
      </c>
      <c r="J1658" s="234" t="s">
        <v>20</v>
      </c>
      <c r="K1658" s="253">
        <f>VLOOKUP(D1658,'[1]CONSOLIDADO GESTORES'!$G$6:$K$355,4,FALSE)</f>
        <v>44561</v>
      </c>
      <c r="L1658" s="96" t="s">
        <v>2004</v>
      </c>
      <c r="M1658" s="172" t="s">
        <v>1968</v>
      </c>
      <c r="N1658" s="227" t="s">
        <v>10</v>
      </c>
      <c r="O1658" s="227" t="s">
        <v>2700</v>
      </c>
      <c r="P1658" s="171"/>
      <c r="Q1658" s="171"/>
      <c r="R1658" s="171"/>
      <c r="S1658" s="171"/>
      <c r="T1658" s="171"/>
      <c r="U1658" s="171"/>
      <c r="V1658" s="171"/>
      <c r="W1658" s="171"/>
      <c r="X1658" s="171"/>
    </row>
    <row r="1659" spans="2:24" ht="39.6" x14ac:dyDescent="0.3">
      <c r="B1659" s="96">
        <f t="shared" si="25"/>
        <v>1653</v>
      </c>
      <c r="C1659" s="227" t="s">
        <v>16</v>
      </c>
      <c r="D1659" s="173" t="s">
        <v>1043</v>
      </c>
      <c r="E1659" s="175" t="s">
        <v>1362</v>
      </c>
      <c r="F1659" s="252" t="s">
        <v>1679</v>
      </c>
      <c r="G1659" s="255">
        <v>274932952</v>
      </c>
      <c r="H1659" s="255">
        <v>0</v>
      </c>
      <c r="I1659" s="255">
        <f>+G1659+H1659</f>
        <v>274932952</v>
      </c>
      <c r="J1659" s="234" t="s">
        <v>20</v>
      </c>
      <c r="K1659" s="253">
        <f>VLOOKUP(D1659,'[1]CONSOLIDADO GESTORES'!$G$6:$K$355,4,FALSE)</f>
        <v>44543</v>
      </c>
      <c r="L1659" s="96" t="s">
        <v>2004</v>
      </c>
      <c r="M1659" s="172" t="s">
        <v>1948</v>
      </c>
      <c r="N1659" s="227" t="s">
        <v>11</v>
      </c>
      <c r="O1659" s="227" t="s">
        <v>2700</v>
      </c>
      <c r="P1659" s="171"/>
      <c r="Q1659" s="171"/>
      <c r="R1659" s="171"/>
      <c r="S1659" s="171"/>
      <c r="T1659" s="171"/>
      <c r="U1659" s="171"/>
      <c r="V1659" s="171"/>
      <c r="W1659" s="171"/>
      <c r="X1659" s="171"/>
    </row>
    <row r="1660" spans="2:24" ht="79.2" x14ac:dyDescent="0.3">
      <c r="B1660" s="96">
        <f t="shared" si="25"/>
        <v>1654</v>
      </c>
      <c r="C1660" s="227" t="s">
        <v>16</v>
      </c>
      <c r="D1660" s="126" t="s">
        <v>1047</v>
      </c>
      <c r="E1660" s="175" t="s">
        <v>1367</v>
      </c>
      <c r="F1660" s="252" t="s">
        <v>1684</v>
      </c>
      <c r="G1660" s="255">
        <v>44030000</v>
      </c>
      <c r="H1660" s="255">
        <v>0</v>
      </c>
      <c r="I1660" s="255">
        <f>+G1660+H1660</f>
        <v>44030000</v>
      </c>
      <c r="J1660" s="234" t="s">
        <v>20</v>
      </c>
      <c r="K1660" s="253" t="str">
        <f>VLOOKUP(D1660,'[1]CONSOLIDADO GESTORES'!$G$6:$K$355,4,FALSE)</f>
        <v>70 DÍAS</v>
      </c>
      <c r="L1660" s="96" t="s">
        <v>2004</v>
      </c>
      <c r="M1660" s="172" t="s">
        <v>1969</v>
      </c>
      <c r="N1660" s="227" t="s">
        <v>11</v>
      </c>
      <c r="O1660" s="227" t="s">
        <v>2700</v>
      </c>
      <c r="P1660" s="171"/>
      <c r="Q1660" s="171"/>
      <c r="R1660" s="171"/>
      <c r="S1660" s="171"/>
      <c r="T1660" s="171"/>
      <c r="U1660" s="171"/>
      <c r="V1660" s="171"/>
      <c r="W1660" s="171"/>
      <c r="X1660" s="171"/>
    </row>
    <row r="1661" spans="2:24" ht="39.6" x14ac:dyDescent="0.3">
      <c r="B1661" s="96">
        <f t="shared" si="25"/>
        <v>1655</v>
      </c>
      <c r="C1661" s="227" t="s">
        <v>16</v>
      </c>
      <c r="D1661" s="126" t="s">
        <v>1048</v>
      </c>
      <c r="E1661" s="175" t="s">
        <v>1368</v>
      </c>
      <c r="F1661" s="252" t="s">
        <v>1685</v>
      </c>
      <c r="G1661" s="255">
        <v>6866530</v>
      </c>
      <c r="H1661" s="255">
        <v>0</v>
      </c>
      <c r="I1661" s="255">
        <f>+G1661+H1661</f>
        <v>6866530</v>
      </c>
      <c r="J1661" s="234" t="s">
        <v>20</v>
      </c>
      <c r="K1661" s="253" t="str">
        <f>VLOOKUP(D1661,'[1]CONSOLIDADO GESTORES'!$G$6:$K$355,4,FALSE)</f>
        <v>60 DÍAS</v>
      </c>
      <c r="L1661" s="96" t="s">
        <v>2004</v>
      </c>
      <c r="M1661" s="172" t="s">
        <v>1970</v>
      </c>
      <c r="N1661" s="227" t="s">
        <v>10</v>
      </c>
      <c r="O1661" s="227" t="s">
        <v>2700</v>
      </c>
      <c r="P1661" s="171"/>
      <c r="Q1661" s="171"/>
      <c r="R1661" s="171"/>
      <c r="S1661" s="171"/>
      <c r="T1661" s="171"/>
      <c r="U1661" s="171"/>
      <c r="V1661" s="171"/>
      <c r="W1661" s="171"/>
      <c r="X1661" s="171"/>
    </row>
    <row r="1662" spans="2:24" ht="52.8" x14ac:dyDescent="0.3">
      <c r="B1662" s="96">
        <f t="shared" si="25"/>
        <v>1656</v>
      </c>
      <c r="C1662" s="227" t="s">
        <v>16</v>
      </c>
      <c r="D1662" s="173" t="s">
        <v>1049</v>
      </c>
      <c r="E1662" s="175" t="s">
        <v>1369</v>
      </c>
      <c r="F1662" s="252" t="s">
        <v>1686</v>
      </c>
      <c r="G1662" s="255">
        <v>146071418</v>
      </c>
      <c r="H1662" s="255">
        <v>0</v>
      </c>
      <c r="I1662" s="255">
        <f>+G1662+H1662</f>
        <v>146071418</v>
      </c>
      <c r="J1662" s="234" t="s">
        <v>20</v>
      </c>
      <c r="K1662" s="253" t="str">
        <f>VLOOKUP(D1662,'[1]CONSOLIDADO GESTORES'!$G$6:$K$355,4,FALSE)</f>
        <v>90 DÍAS</v>
      </c>
      <c r="L1662" s="96" t="s">
        <v>2004</v>
      </c>
      <c r="M1662" s="172" t="s">
        <v>1971</v>
      </c>
      <c r="N1662" s="227" t="s">
        <v>11</v>
      </c>
      <c r="O1662" s="227" t="s">
        <v>2700</v>
      </c>
      <c r="P1662" s="171"/>
      <c r="Q1662" s="171"/>
      <c r="R1662" s="171"/>
      <c r="S1662" s="171"/>
      <c r="T1662" s="171"/>
      <c r="U1662" s="171"/>
      <c r="V1662" s="171"/>
      <c r="W1662" s="171"/>
      <c r="X1662" s="171"/>
    </row>
    <row r="1663" spans="2:24" ht="39.6" x14ac:dyDescent="0.3">
      <c r="B1663" s="96">
        <f t="shared" si="25"/>
        <v>1657</v>
      </c>
      <c r="C1663" s="227" t="s">
        <v>16</v>
      </c>
      <c r="D1663" s="173" t="s">
        <v>1050</v>
      </c>
      <c r="E1663" s="175" t="s">
        <v>1370</v>
      </c>
      <c r="F1663" s="252" t="s">
        <v>1687</v>
      </c>
      <c r="G1663" s="255">
        <v>4994430</v>
      </c>
      <c r="H1663" s="255">
        <v>0</v>
      </c>
      <c r="I1663" s="255">
        <f>+G1663+H1663</f>
        <v>4994430</v>
      </c>
      <c r="J1663" s="234" t="s">
        <v>20</v>
      </c>
      <c r="K1663" s="253" t="str">
        <f>VLOOKUP(D1663,'[1]CONSOLIDADO GESTORES'!$G$6:$K$355,4,FALSE)</f>
        <v>90 DÍAS</v>
      </c>
      <c r="L1663" s="96" t="s">
        <v>2004</v>
      </c>
      <c r="M1663" s="172" t="s">
        <v>1972</v>
      </c>
      <c r="N1663" s="227" t="s">
        <v>11</v>
      </c>
      <c r="O1663" s="227" t="s">
        <v>2700</v>
      </c>
      <c r="P1663" s="171"/>
      <c r="Q1663" s="171"/>
      <c r="R1663" s="171"/>
      <c r="S1663" s="171"/>
      <c r="T1663" s="171"/>
      <c r="U1663" s="171"/>
      <c r="V1663" s="171"/>
      <c r="W1663" s="171"/>
      <c r="X1663" s="171"/>
    </row>
    <row r="1664" spans="2:24" ht="39.6" x14ac:dyDescent="0.3">
      <c r="B1664" s="96">
        <f t="shared" si="25"/>
        <v>1658</v>
      </c>
      <c r="C1664" s="227" t="s">
        <v>16</v>
      </c>
      <c r="D1664" s="126" t="s">
        <v>6204</v>
      </c>
      <c r="E1664" s="175" t="s">
        <v>1372</v>
      </c>
      <c r="F1664" s="252" t="s">
        <v>1689</v>
      </c>
      <c r="G1664" s="255">
        <v>166146342</v>
      </c>
      <c r="H1664" s="255">
        <v>0</v>
      </c>
      <c r="I1664" s="255">
        <f>+G1664+H1664</f>
        <v>166146342</v>
      </c>
      <c r="J1664" s="234" t="s">
        <v>20</v>
      </c>
      <c r="K1664" s="314" t="s">
        <v>6211</v>
      </c>
      <c r="L1664" s="96" t="s">
        <v>2004</v>
      </c>
      <c r="M1664" s="172" t="s">
        <v>1974</v>
      </c>
      <c r="N1664" s="227" t="s">
        <v>10</v>
      </c>
      <c r="O1664" s="227" t="s">
        <v>2700</v>
      </c>
      <c r="P1664" s="171"/>
      <c r="Q1664" s="171"/>
      <c r="R1664" s="171"/>
      <c r="S1664" s="171"/>
      <c r="T1664" s="171"/>
      <c r="U1664" s="171"/>
      <c r="V1664" s="171"/>
      <c r="W1664" s="171"/>
      <c r="X1664" s="171"/>
    </row>
    <row r="1665" spans="2:24" ht="39.6" x14ac:dyDescent="0.3">
      <c r="B1665" s="96">
        <f t="shared" si="25"/>
        <v>1659</v>
      </c>
      <c r="C1665" s="227" t="s">
        <v>16</v>
      </c>
      <c r="D1665" s="173" t="s">
        <v>1051</v>
      </c>
      <c r="E1665" s="175" t="s">
        <v>1371</v>
      </c>
      <c r="F1665" s="252" t="s">
        <v>1688</v>
      </c>
      <c r="G1665" s="255">
        <v>7649178</v>
      </c>
      <c r="H1665" s="255">
        <v>0</v>
      </c>
      <c r="I1665" s="255">
        <f>+G1665+H1665</f>
        <v>7649178</v>
      </c>
      <c r="J1665" s="234" t="s">
        <v>20</v>
      </c>
      <c r="K1665" s="253">
        <f>VLOOKUP(D1665,'[1]CONSOLIDADO GESTORES'!$G$6:$K$355,4,FALSE)</f>
        <v>44561</v>
      </c>
      <c r="L1665" s="96" t="s">
        <v>2004</v>
      </c>
      <c r="M1665" s="172" t="s">
        <v>1973</v>
      </c>
      <c r="N1665" s="227" t="s">
        <v>11</v>
      </c>
      <c r="O1665" s="227" t="s">
        <v>2700</v>
      </c>
      <c r="P1665" s="171"/>
      <c r="Q1665" s="171"/>
      <c r="R1665" s="171"/>
      <c r="S1665" s="171"/>
      <c r="T1665" s="171"/>
      <c r="U1665" s="171"/>
      <c r="V1665" s="171"/>
      <c r="W1665" s="171"/>
      <c r="X1665" s="171"/>
    </row>
    <row r="1666" spans="2:24" ht="39.6" x14ac:dyDescent="0.3">
      <c r="B1666" s="96">
        <f t="shared" si="25"/>
        <v>1660</v>
      </c>
      <c r="C1666" s="227" t="s">
        <v>16</v>
      </c>
      <c r="D1666" s="173" t="s">
        <v>1052</v>
      </c>
      <c r="E1666" s="175" t="s">
        <v>1374</v>
      </c>
      <c r="F1666" s="252" t="s">
        <v>1691</v>
      </c>
      <c r="G1666" s="255">
        <v>175179900</v>
      </c>
      <c r="H1666" s="255">
        <v>0</v>
      </c>
      <c r="I1666" s="255">
        <f>+G1666+H1666</f>
        <v>175179900</v>
      </c>
      <c r="J1666" s="234" t="s">
        <v>20</v>
      </c>
      <c r="K1666" s="253">
        <f>VLOOKUP(D1666,'[1]CONSOLIDADO GESTORES'!$G$6:$K$355,4,FALSE)</f>
        <v>44561</v>
      </c>
      <c r="L1666" s="96" t="s">
        <v>2004</v>
      </c>
      <c r="M1666" s="172" t="s">
        <v>1975</v>
      </c>
      <c r="N1666" s="227" t="s">
        <v>11</v>
      </c>
      <c r="O1666" s="227" t="s">
        <v>2700</v>
      </c>
      <c r="P1666" s="171"/>
      <c r="Q1666" s="171"/>
      <c r="R1666" s="171"/>
      <c r="S1666" s="171"/>
      <c r="T1666" s="171"/>
      <c r="U1666" s="171"/>
      <c r="V1666" s="171"/>
      <c r="W1666" s="171"/>
      <c r="X1666" s="171"/>
    </row>
    <row r="1667" spans="2:24" ht="66" x14ac:dyDescent="0.3">
      <c r="B1667" s="96">
        <f t="shared" si="25"/>
        <v>1661</v>
      </c>
      <c r="C1667" s="227" t="s">
        <v>16</v>
      </c>
      <c r="D1667" s="173" t="s">
        <v>1055</v>
      </c>
      <c r="E1667" s="175" t="s">
        <v>1377</v>
      </c>
      <c r="F1667" s="252" t="s">
        <v>1694</v>
      </c>
      <c r="G1667" s="255">
        <v>166859000</v>
      </c>
      <c r="H1667" s="255">
        <v>0</v>
      </c>
      <c r="I1667" s="255">
        <f>+G1667+H1667</f>
        <v>166859000</v>
      </c>
      <c r="J1667" s="234" t="s">
        <v>20</v>
      </c>
      <c r="K1667" s="253">
        <f>VLOOKUP(D1667,'[1]CONSOLIDADO GESTORES'!$G$6:$K$355,4,FALSE)</f>
        <v>44561</v>
      </c>
      <c r="L1667" s="96" t="s">
        <v>2004</v>
      </c>
      <c r="M1667" s="172" t="s">
        <v>1978</v>
      </c>
      <c r="N1667" s="227" t="s">
        <v>11</v>
      </c>
      <c r="O1667" s="227" t="s">
        <v>2700</v>
      </c>
      <c r="P1667" s="171"/>
      <c r="Q1667" s="171"/>
      <c r="R1667" s="171"/>
      <c r="S1667" s="171"/>
      <c r="T1667" s="171"/>
      <c r="U1667" s="171"/>
      <c r="V1667" s="171"/>
      <c r="W1667" s="171"/>
      <c r="X1667" s="171"/>
    </row>
    <row r="1668" spans="2:24" ht="39.6" x14ac:dyDescent="0.3">
      <c r="B1668" s="96">
        <f t="shared" si="25"/>
        <v>1662</v>
      </c>
      <c r="C1668" s="227" t="s">
        <v>16</v>
      </c>
      <c r="D1668" s="173" t="s">
        <v>1056</v>
      </c>
      <c r="E1668" s="175" t="s">
        <v>1378</v>
      </c>
      <c r="F1668" s="252" t="s">
        <v>1695</v>
      </c>
      <c r="G1668" s="255">
        <v>324810500</v>
      </c>
      <c r="H1668" s="255">
        <v>0</v>
      </c>
      <c r="I1668" s="255">
        <f>+G1668+H1668</f>
        <v>324810500</v>
      </c>
      <c r="J1668" s="234" t="s">
        <v>20</v>
      </c>
      <c r="K1668" s="253">
        <f>VLOOKUP(D1668,'[1]CONSOLIDADO GESTORES'!$G$6:$K$355,4,FALSE)</f>
        <v>44561</v>
      </c>
      <c r="L1668" s="96" t="s">
        <v>2004</v>
      </c>
      <c r="M1668" s="172" t="s">
        <v>1893</v>
      </c>
      <c r="N1668" s="227" t="s">
        <v>11</v>
      </c>
      <c r="O1668" s="227" t="s">
        <v>2700</v>
      </c>
      <c r="P1668" s="171"/>
      <c r="Q1668" s="171"/>
      <c r="R1668" s="171"/>
      <c r="S1668" s="171"/>
      <c r="T1668" s="171"/>
      <c r="U1668" s="171"/>
      <c r="V1668" s="171"/>
      <c r="W1668" s="171"/>
      <c r="X1668" s="171"/>
    </row>
    <row r="1669" spans="2:24" ht="39.6" x14ac:dyDescent="0.3">
      <c r="B1669" s="96">
        <f t="shared" si="25"/>
        <v>1663</v>
      </c>
      <c r="C1669" s="227" t="s">
        <v>16</v>
      </c>
      <c r="D1669" s="173" t="s">
        <v>1060</v>
      </c>
      <c r="E1669" s="175" t="s">
        <v>1382</v>
      </c>
      <c r="F1669" s="252" t="s">
        <v>1699</v>
      </c>
      <c r="G1669" s="255">
        <v>380478777</v>
      </c>
      <c r="H1669" s="255">
        <v>0</v>
      </c>
      <c r="I1669" s="255">
        <f>+G1669+H1669</f>
        <v>380478777</v>
      </c>
      <c r="J1669" s="234" t="s">
        <v>20</v>
      </c>
      <c r="K1669" s="253">
        <f>VLOOKUP(D1669,'[1]CONSOLIDADO GESTORES'!$G$6:$K$355,4,FALSE)</f>
        <v>44561</v>
      </c>
      <c r="L1669" s="96" t="s">
        <v>2004</v>
      </c>
      <c r="M1669" s="172" t="s">
        <v>1980</v>
      </c>
      <c r="N1669" s="227" t="s">
        <v>3180</v>
      </c>
      <c r="O1669" s="227" t="s">
        <v>2700</v>
      </c>
      <c r="P1669" s="171"/>
      <c r="Q1669" s="171"/>
      <c r="R1669" s="171"/>
      <c r="S1669" s="171"/>
      <c r="T1669" s="171"/>
      <c r="U1669" s="171"/>
      <c r="V1669" s="171"/>
      <c r="W1669" s="171"/>
      <c r="X1669" s="171"/>
    </row>
    <row r="1670" spans="2:24" ht="52.8" x14ac:dyDescent="0.3">
      <c r="B1670" s="96">
        <f t="shared" si="25"/>
        <v>1664</v>
      </c>
      <c r="C1670" s="227" t="s">
        <v>16</v>
      </c>
      <c r="D1670" s="173" t="s">
        <v>1053</v>
      </c>
      <c r="E1670" s="175" t="s">
        <v>1375</v>
      </c>
      <c r="F1670" s="252" t="s">
        <v>1692</v>
      </c>
      <c r="G1670" s="255">
        <v>21600000</v>
      </c>
      <c r="H1670" s="255">
        <v>0</v>
      </c>
      <c r="I1670" s="255">
        <f>+G1670+H1670</f>
        <v>21600000</v>
      </c>
      <c r="J1670" s="234" t="s">
        <v>20</v>
      </c>
      <c r="K1670" s="253">
        <f>VLOOKUP(D1670,'[1]CONSOLIDADO GESTORES'!$G$6:$K$355,4,FALSE)</f>
        <v>44561</v>
      </c>
      <c r="L1670" s="172" t="s">
        <v>12</v>
      </c>
      <c r="M1670" s="172" t="s">
        <v>1976</v>
      </c>
      <c r="N1670" s="227" t="s">
        <v>11</v>
      </c>
      <c r="O1670" s="227" t="s">
        <v>2700</v>
      </c>
      <c r="P1670" s="171"/>
      <c r="Q1670" s="171"/>
      <c r="R1670" s="171"/>
      <c r="S1670" s="171"/>
      <c r="T1670" s="171"/>
      <c r="U1670" s="171"/>
      <c r="V1670" s="171"/>
      <c r="W1670" s="171"/>
      <c r="X1670" s="171"/>
    </row>
    <row r="1671" spans="2:24" ht="39.6" x14ac:dyDescent="0.3">
      <c r="B1671" s="96">
        <f t="shared" si="25"/>
        <v>1665</v>
      </c>
      <c r="C1671" s="227" t="s">
        <v>16</v>
      </c>
      <c r="D1671" s="173" t="s">
        <v>1057</v>
      </c>
      <c r="E1671" s="175" t="s">
        <v>1379</v>
      </c>
      <c r="F1671" s="252" t="s">
        <v>1696</v>
      </c>
      <c r="G1671" s="255">
        <v>453705183</v>
      </c>
      <c r="H1671" s="255">
        <v>0</v>
      </c>
      <c r="I1671" s="255">
        <f>+G1671+H1671</f>
        <v>453705183</v>
      </c>
      <c r="J1671" s="234" t="s">
        <v>20</v>
      </c>
      <c r="K1671" s="253">
        <f>VLOOKUP(D1671,'[1]CONSOLIDADO GESTORES'!$G$6:$K$355,4,FALSE)</f>
        <v>44561</v>
      </c>
      <c r="L1671" s="96" t="s">
        <v>2004</v>
      </c>
      <c r="M1671" s="172" t="s">
        <v>1817</v>
      </c>
      <c r="N1671" s="227" t="s">
        <v>10</v>
      </c>
      <c r="O1671" s="227" t="s">
        <v>2700</v>
      </c>
      <c r="P1671" s="171"/>
      <c r="Q1671" s="171"/>
      <c r="R1671" s="171"/>
      <c r="S1671" s="171"/>
      <c r="T1671" s="171"/>
      <c r="U1671" s="171"/>
      <c r="V1671" s="171"/>
      <c r="W1671" s="171"/>
      <c r="X1671" s="171"/>
    </row>
    <row r="1672" spans="2:24" ht="52.8" x14ac:dyDescent="0.3">
      <c r="B1672" s="96">
        <f t="shared" si="25"/>
        <v>1666</v>
      </c>
      <c r="C1672" s="227" t="s">
        <v>16</v>
      </c>
      <c r="D1672" s="173" t="s">
        <v>1059</v>
      </c>
      <c r="E1672" s="175" t="s">
        <v>1381</v>
      </c>
      <c r="F1672" s="252" t="s">
        <v>1698</v>
      </c>
      <c r="G1672" s="255">
        <v>23334228707</v>
      </c>
      <c r="H1672" s="255">
        <v>0</v>
      </c>
      <c r="I1672" s="255">
        <f>+G1672+H1672</f>
        <v>23334228707</v>
      </c>
      <c r="J1672" s="234" t="s">
        <v>20</v>
      </c>
      <c r="K1672" s="253">
        <f>VLOOKUP(D1672,'[1]CONSOLIDADO GESTORES'!$G$6:$K$355,4,FALSE)</f>
        <v>44561</v>
      </c>
      <c r="L1672" s="96" t="s">
        <v>2004</v>
      </c>
      <c r="M1672" s="172" t="s">
        <v>1979</v>
      </c>
      <c r="N1672" s="227" t="s">
        <v>11</v>
      </c>
      <c r="O1672" s="227" t="s">
        <v>2700</v>
      </c>
      <c r="P1672" s="171"/>
      <c r="Q1672" s="171"/>
      <c r="R1672" s="171"/>
      <c r="S1672" s="171"/>
      <c r="T1672" s="171"/>
      <c r="U1672" s="171"/>
      <c r="V1672" s="171"/>
      <c r="W1672" s="171"/>
      <c r="X1672" s="171"/>
    </row>
    <row r="1673" spans="2:24" ht="39.6" x14ac:dyDescent="0.3">
      <c r="B1673" s="96">
        <f t="shared" ref="B1673:B1736" si="26">+B1672+1</f>
        <v>1667</v>
      </c>
      <c r="C1673" s="227" t="s">
        <v>16</v>
      </c>
      <c r="D1673" s="173" t="s">
        <v>1054</v>
      </c>
      <c r="E1673" s="175" t="s">
        <v>1376</v>
      </c>
      <c r="F1673" s="252" t="s">
        <v>1693</v>
      </c>
      <c r="G1673" s="255">
        <v>292899650</v>
      </c>
      <c r="H1673" s="255">
        <v>0</v>
      </c>
      <c r="I1673" s="255">
        <f>+G1673+H1673</f>
        <v>292899650</v>
      </c>
      <c r="J1673" s="234" t="s">
        <v>20</v>
      </c>
      <c r="K1673" s="253">
        <f>VLOOKUP(D1673,'[1]CONSOLIDADO GESTORES'!$G$6:$K$355,4,FALSE)</f>
        <v>44561</v>
      </c>
      <c r="L1673" s="96" t="s">
        <v>2004</v>
      </c>
      <c r="M1673" s="172" t="s">
        <v>1977</v>
      </c>
      <c r="N1673" s="227" t="s">
        <v>10</v>
      </c>
      <c r="O1673" s="227" t="s">
        <v>2700</v>
      </c>
      <c r="P1673" s="171"/>
      <c r="Q1673" s="171"/>
      <c r="R1673" s="171"/>
      <c r="S1673" s="171"/>
      <c r="T1673" s="171"/>
      <c r="U1673" s="171"/>
      <c r="V1673" s="171"/>
      <c r="W1673" s="171"/>
      <c r="X1673" s="171"/>
    </row>
    <row r="1674" spans="2:24" ht="39.6" x14ac:dyDescent="0.3">
      <c r="B1674" s="96">
        <f t="shared" si="26"/>
        <v>1668</v>
      </c>
      <c r="C1674" s="227" t="s">
        <v>16</v>
      </c>
      <c r="D1674" s="126" t="s">
        <v>1058</v>
      </c>
      <c r="E1674" s="175" t="s">
        <v>1380</v>
      </c>
      <c r="F1674" s="252" t="s">
        <v>1697</v>
      </c>
      <c r="G1674" s="255">
        <v>84999712</v>
      </c>
      <c r="H1674" s="255">
        <v>0</v>
      </c>
      <c r="I1674" s="255">
        <f>+G1674+H1674</f>
        <v>84999712</v>
      </c>
      <c r="J1674" s="234" t="s">
        <v>20</v>
      </c>
      <c r="K1674" s="253">
        <f>VLOOKUP(D1674,'[1]CONSOLIDADO GESTORES'!$G$6:$K$355,4,FALSE)</f>
        <v>44561</v>
      </c>
      <c r="L1674" s="96" t="s">
        <v>2004</v>
      </c>
      <c r="M1674" s="172" t="s">
        <v>1821</v>
      </c>
      <c r="N1674" s="227" t="s">
        <v>10</v>
      </c>
      <c r="O1674" s="227" t="s">
        <v>2700</v>
      </c>
      <c r="P1674" s="171"/>
      <c r="Q1674" s="171"/>
      <c r="R1674" s="171"/>
      <c r="S1674" s="171"/>
      <c r="T1674" s="171"/>
      <c r="U1674" s="171"/>
      <c r="V1674" s="171"/>
      <c r="W1674" s="171"/>
      <c r="X1674" s="171"/>
    </row>
    <row r="1675" spans="2:24" ht="39.6" x14ac:dyDescent="0.3">
      <c r="B1675" s="96">
        <f t="shared" si="26"/>
        <v>1669</v>
      </c>
      <c r="C1675" s="227" t="s">
        <v>16</v>
      </c>
      <c r="D1675" s="126" t="s">
        <v>6229</v>
      </c>
      <c r="E1675" s="316" t="s">
        <v>6231</v>
      </c>
      <c r="F1675" s="252" t="s">
        <v>6230</v>
      </c>
      <c r="G1675" s="317">
        <v>257372161</v>
      </c>
      <c r="H1675" s="255">
        <v>0</v>
      </c>
      <c r="I1675" s="255">
        <f>+G1675+H1675</f>
        <v>257372161</v>
      </c>
      <c r="J1675" s="234" t="s">
        <v>20</v>
      </c>
      <c r="K1675" s="253">
        <v>44561</v>
      </c>
      <c r="L1675" s="96" t="s">
        <v>2004</v>
      </c>
      <c r="M1675" s="172" t="s">
        <v>6232</v>
      </c>
      <c r="N1675" s="227" t="s">
        <v>11</v>
      </c>
      <c r="O1675" s="227" t="s">
        <v>2700</v>
      </c>
      <c r="P1675" s="171"/>
      <c r="Q1675" s="171"/>
      <c r="R1675" s="171"/>
      <c r="S1675" s="171"/>
      <c r="T1675" s="171"/>
      <c r="U1675" s="171"/>
      <c r="V1675" s="171"/>
      <c r="W1675" s="171"/>
      <c r="X1675" s="171"/>
    </row>
    <row r="1676" spans="2:24" ht="39.6" x14ac:dyDescent="0.3">
      <c r="B1676" s="96">
        <f t="shared" si="26"/>
        <v>1670</v>
      </c>
      <c r="C1676" s="227" t="s">
        <v>16</v>
      </c>
      <c r="D1676" s="173" t="s">
        <v>1062</v>
      </c>
      <c r="E1676" s="175" t="s">
        <v>1384</v>
      </c>
      <c r="F1676" s="252" t="s">
        <v>1701</v>
      </c>
      <c r="G1676" s="255">
        <v>45945500</v>
      </c>
      <c r="H1676" s="255">
        <v>0</v>
      </c>
      <c r="I1676" s="255">
        <f>+G1676+H1676</f>
        <v>45945500</v>
      </c>
      <c r="J1676" s="234" t="s">
        <v>20</v>
      </c>
      <c r="K1676" s="253">
        <f>VLOOKUP(D1676,'[1]CONSOLIDADO GESTORES'!$G$6:$K$355,4,FALSE)</f>
        <v>44561</v>
      </c>
      <c r="L1676" s="96" t="s">
        <v>2004</v>
      </c>
      <c r="M1676" s="172" t="s">
        <v>1982</v>
      </c>
      <c r="N1676" s="227" t="s">
        <v>10</v>
      </c>
      <c r="O1676" s="227" t="s">
        <v>2700</v>
      </c>
      <c r="P1676" s="171"/>
      <c r="Q1676" s="171"/>
      <c r="R1676" s="171"/>
      <c r="S1676" s="171"/>
      <c r="T1676" s="171"/>
      <c r="U1676" s="171"/>
      <c r="V1676" s="171"/>
      <c r="W1676" s="171"/>
      <c r="X1676" s="171"/>
    </row>
    <row r="1677" spans="2:24" ht="39.6" x14ac:dyDescent="0.3">
      <c r="B1677" s="96">
        <f t="shared" si="26"/>
        <v>1671</v>
      </c>
      <c r="C1677" s="227" t="s">
        <v>16</v>
      </c>
      <c r="D1677" s="173" t="s">
        <v>1063</v>
      </c>
      <c r="E1677" s="175" t="s">
        <v>1385</v>
      </c>
      <c r="F1677" s="252" t="s">
        <v>1702</v>
      </c>
      <c r="G1677" s="255">
        <v>57500000</v>
      </c>
      <c r="H1677" s="255">
        <v>0</v>
      </c>
      <c r="I1677" s="255">
        <f>+G1677+H1677</f>
        <v>57500000</v>
      </c>
      <c r="J1677" s="234" t="s">
        <v>20</v>
      </c>
      <c r="K1677" s="253">
        <f>VLOOKUP(D1677,'[1]CONSOLIDADO GESTORES'!$G$6:$K$355,4,FALSE)</f>
        <v>44561</v>
      </c>
      <c r="L1677" s="96" t="s">
        <v>2004</v>
      </c>
      <c r="M1677" s="172" t="s">
        <v>1778</v>
      </c>
      <c r="N1677" s="227" t="s">
        <v>11</v>
      </c>
      <c r="O1677" s="227" t="s">
        <v>2700</v>
      </c>
      <c r="P1677" s="171"/>
      <c r="Q1677" s="171"/>
      <c r="R1677" s="171"/>
      <c r="S1677" s="171"/>
      <c r="T1677" s="171"/>
      <c r="U1677" s="171"/>
      <c r="V1677" s="171"/>
      <c r="W1677" s="171"/>
      <c r="X1677" s="171"/>
    </row>
    <row r="1678" spans="2:24" ht="39.6" x14ac:dyDescent="0.3">
      <c r="B1678" s="96">
        <f t="shared" si="26"/>
        <v>1672</v>
      </c>
      <c r="C1678" s="227" t="s">
        <v>16</v>
      </c>
      <c r="D1678" s="173" t="s">
        <v>1064</v>
      </c>
      <c r="E1678" s="175" t="s">
        <v>1386</v>
      </c>
      <c r="F1678" s="252" t="s">
        <v>1703</v>
      </c>
      <c r="G1678" s="255">
        <v>261200000</v>
      </c>
      <c r="H1678" s="255">
        <v>0</v>
      </c>
      <c r="I1678" s="255">
        <f>+G1678+H1678</f>
        <v>261200000</v>
      </c>
      <c r="J1678" s="234" t="s">
        <v>20</v>
      </c>
      <c r="K1678" s="253">
        <f>VLOOKUP(D1678,'[1]CONSOLIDADO GESTORES'!$G$6:$K$355,4,FALSE)</f>
        <v>44561</v>
      </c>
      <c r="L1678" s="96" t="s">
        <v>2004</v>
      </c>
      <c r="M1678" s="172" t="s">
        <v>1983</v>
      </c>
      <c r="N1678" s="227" t="s">
        <v>11</v>
      </c>
      <c r="O1678" s="227" t="s">
        <v>2700</v>
      </c>
      <c r="P1678" s="171"/>
      <c r="Q1678" s="171"/>
      <c r="R1678" s="171"/>
      <c r="S1678" s="171"/>
      <c r="T1678" s="171"/>
      <c r="U1678" s="171"/>
      <c r="V1678" s="171"/>
      <c r="W1678" s="171"/>
      <c r="X1678" s="171"/>
    </row>
    <row r="1679" spans="2:24" ht="39.6" x14ac:dyDescent="0.3">
      <c r="B1679" s="96">
        <f t="shared" si="26"/>
        <v>1673</v>
      </c>
      <c r="C1679" s="227" t="s">
        <v>16</v>
      </c>
      <c r="D1679" s="173" t="s">
        <v>1061</v>
      </c>
      <c r="E1679" s="175" t="s">
        <v>1383</v>
      </c>
      <c r="F1679" s="252" t="s">
        <v>1700</v>
      </c>
      <c r="G1679" s="255">
        <v>8996400</v>
      </c>
      <c r="H1679" s="255">
        <v>0</v>
      </c>
      <c r="I1679" s="255">
        <f>+G1679+H1679</f>
        <v>8996400</v>
      </c>
      <c r="J1679" s="234" t="s">
        <v>20</v>
      </c>
      <c r="K1679" s="253">
        <f>VLOOKUP(D1679,'[1]CONSOLIDADO GESTORES'!$G$6:$K$355,4,FALSE)</f>
        <v>44561</v>
      </c>
      <c r="L1679" s="96" t="s">
        <v>2004</v>
      </c>
      <c r="M1679" s="172" t="s">
        <v>1981</v>
      </c>
      <c r="N1679" s="227" t="s">
        <v>10</v>
      </c>
      <c r="O1679" s="227" t="s">
        <v>2700</v>
      </c>
      <c r="P1679" s="171"/>
      <c r="Q1679" s="171"/>
      <c r="R1679" s="171"/>
      <c r="S1679" s="171"/>
      <c r="T1679" s="171"/>
      <c r="U1679" s="171"/>
      <c r="V1679" s="171"/>
      <c r="W1679" s="171"/>
      <c r="X1679" s="171"/>
    </row>
    <row r="1680" spans="2:24" ht="39.6" x14ac:dyDescent="0.3">
      <c r="B1680" s="96">
        <f t="shared" si="26"/>
        <v>1674</v>
      </c>
      <c r="C1680" s="227" t="s">
        <v>16</v>
      </c>
      <c r="D1680" s="173" t="s">
        <v>1066</v>
      </c>
      <c r="E1680" s="175" t="s">
        <v>1388</v>
      </c>
      <c r="F1680" s="252" t="s">
        <v>1705</v>
      </c>
      <c r="G1680" s="255">
        <v>165169856</v>
      </c>
      <c r="H1680" s="255">
        <v>0</v>
      </c>
      <c r="I1680" s="255">
        <f>+G1680+H1680</f>
        <v>165169856</v>
      </c>
      <c r="J1680" s="234" t="s">
        <v>20</v>
      </c>
      <c r="K1680" s="253">
        <f>VLOOKUP(D1680,'[1]CONSOLIDADO GESTORES'!$G$6:$K$355,4,FALSE)</f>
        <v>44561</v>
      </c>
      <c r="L1680" s="96" t="s">
        <v>2004</v>
      </c>
      <c r="M1680" s="172" t="s">
        <v>1985</v>
      </c>
      <c r="N1680" s="227" t="s">
        <v>10</v>
      </c>
      <c r="O1680" s="227" t="s">
        <v>2700</v>
      </c>
      <c r="P1680" s="171"/>
      <c r="Q1680" s="171"/>
      <c r="R1680" s="171"/>
      <c r="S1680" s="171"/>
      <c r="T1680" s="171"/>
      <c r="U1680" s="171"/>
      <c r="V1680" s="171"/>
      <c r="W1680" s="171"/>
      <c r="X1680" s="171"/>
    </row>
    <row r="1681" spans="2:24" ht="39.6" x14ac:dyDescent="0.3">
      <c r="B1681" s="96">
        <f t="shared" si="26"/>
        <v>1675</v>
      </c>
      <c r="C1681" s="227" t="s">
        <v>16</v>
      </c>
      <c r="D1681" s="173" t="s">
        <v>1065</v>
      </c>
      <c r="E1681" s="175" t="s">
        <v>1387</v>
      </c>
      <c r="F1681" s="252" t="s">
        <v>1704</v>
      </c>
      <c r="G1681" s="255">
        <v>2090830</v>
      </c>
      <c r="H1681" s="255">
        <v>0</v>
      </c>
      <c r="I1681" s="255">
        <f>+G1681+H1681</f>
        <v>2090830</v>
      </c>
      <c r="J1681" s="234" t="s">
        <v>20</v>
      </c>
      <c r="K1681" s="253">
        <f>VLOOKUP(D1681,'[1]CONSOLIDADO GESTORES'!$G$6:$K$355,4,FALSE)</f>
        <v>44561</v>
      </c>
      <c r="L1681" s="96" t="s">
        <v>2004</v>
      </c>
      <c r="M1681" s="172" t="s">
        <v>1984</v>
      </c>
      <c r="N1681" s="227" t="s">
        <v>11</v>
      </c>
      <c r="O1681" s="227" t="s">
        <v>2700</v>
      </c>
      <c r="P1681" s="171"/>
      <c r="Q1681" s="171"/>
      <c r="R1681" s="171"/>
      <c r="S1681" s="171"/>
      <c r="T1681" s="171"/>
      <c r="U1681" s="171"/>
      <c r="V1681" s="171"/>
      <c r="W1681" s="171"/>
      <c r="X1681" s="171"/>
    </row>
    <row r="1682" spans="2:24" ht="39.6" x14ac:dyDescent="0.3">
      <c r="B1682" s="96">
        <f t="shared" si="26"/>
        <v>1676</v>
      </c>
      <c r="C1682" s="227" t="s">
        <v>16</v>
      </c>
      <c r="D1682" s="173" t="s">
        <v>1067</v>
      </c>
      <c r="E1682" s="175" t="s">
        <v>1389</v>
      </c>
      <c r="F1682" s="252" t="s">
        <v>1706</v>
      </c>
      <c r="G1682" s="255">
        <v>428684900</v>
      </c>
      <c r="H1682" s="255">
        <v>0</v>
      </c>
      <c r="I1682" s="255">
        <f>+G1682+H1682</f>
        <v>428684900</v>
      </c>
      <c r="J1682" s="234" t="s">
        <v>20</v>
      </c>
      <c r="K1682" s="253">
        <f>VLOOKUP(D1682,'[1]CONSOLIDADO GESTORES'!$G$6:$K$355,4,FALSE)</f>
        <v>44561</v>
      </c>
      <c r="L1682" s="96" t="s">
        <v>2004</v>
      </c>
      <c r="M1682" s="172" t="s">
        <v>1986</v>
      </c>
      <c r="N1682" s="227" t="s">
        <v>10</v>
      </c>
      <c r="O1682" s="227" t="s">
        <v>2700</v>
      </c>
      <c r="P1682" s="171"/>
      <c r="Q1682" s="171"/>
      <c r="R1682" s="171"/>
      <c r="S1682" s="171"/>
      <c r="T1682" s="171"/>
      <c r="U1682" s="171"/>
      <c r="V1682" s="171"/>
      <c r="W1682" s="171"/>
      <c r="X1682" s="171"/>
    </row>
    <row r="1683" spans="2:24" ht="39.6" customHeight="1" x14ac:dyDescent="0.3">
      <c r="B1683" s="96">
        <f t="shared" si="26"/>
        <v>1677</v>
      </c>
      <c r="C1683" s="227" t="s">
        <v>16</v>
      </c>
      <c r="D1683" s="126" t="s">
        <v>6173</v>
      </c>
      <c r="E1683" s="126" t="s">
        <v>6174</v>
      </c>
      <c r="F1683" s="252" t="s">
        <v>5991</v>
      </c>
      <c r="G1683" s="255">
        <v>16673919</v>
      </c>
      <c r="H1683" s="255">
        <v>0</v>
      </c>
      <c r="I1683" s="255">
        <f>+G1683+H1683</f>
        <v>16673919</v>
      </c>
      <c r="J1683" s="96" t="s">
        <v>20</v>
      </c>
      <c r="K1683" s="227" t="s">
        <v>2890</v>
      </c>
      <c r="L1683" s="96" t="s">
        <v>12</v>
      </c>
      <c r="M1683" s="235" t="s">
        <v>6175</v>
      </c>
      <c r="N1683" s="96" t="s">
        <v>11</v>
      </c>
      <c r="O1683" s="227" t="s">
        <v>2700</v>
      </c>
      <c r="P1683" s="171"/>
      <c r="Q1683" s="171"/>
      <c r="R1683" s="171"/>
      <c r="S1683" s="171"/>
      <c r="T1683" s="171"/>
      <c r="U1683" s="171"/>
      <c r="V1683" s="171"/>
      <c r="W1683" s="171"/>
      <c r="X1683" s="171"/>
    </row>
    <row r="1684" spans="2:24" ht="39.6" customHeight="1" x14ac:dyDescent="0.3">
      <c r="B1684" s="96">
        <f t="shared" si="26"/>
        <v>1678</v>
      </c>
      <c r="C1684" s="227" t="s">
        <v>16</v>
      </c>
      <c r="D1684" s="173" t="s">
        <v>1069</v>
      </c>
      <c r="E1684" s="175" t="s">
        <v>1391</v>
      </c>
      <c r="F1684" s="252" t="s">
        <v>1708</v>
      </c>
      <c r="G1684" s="255">
        <v>97595019</v>
      </c>
      <c r="H1684" s="255">
        <v>0</v>
      </c>
      <c r="I1684" s="255">
        <f>+G1684+H1684</f>
        <v>97595019</v>
      </c>
      <c r="J1684" s="234" t="s">
        <v>20</v>
      </c>
      <c r="K1684" s="253">
        <f>VLOOKUP(D1684,'[1]CONSOLIDADO GESTORES'!$G$6:$K$355,4,FALSE)</f>
        <v>44561</v>
      </c>
      <c r="L1684" s="96" t="s">
        <v>2004</v>
      </c>
      <c r="M1684" s="172" t="s">
        <v>1764</v>
      </c>
      <c r="N1684" s="227" t="s">
        <v>3180</v>
      </c>
      <c r="O1684" s="227" t="s">
        <v>2700</v>
      </c>
      <c r="P1684" s="171"/>
      <c r="Q1684" s="171"/>
      <c r="R1684" s="171"/>
      <c r="S1684" s="171"/>
      <c r="T1684" s="171"/>
      <c r="U1684" s="171"/>
      <c r="V1684" s="171"/>
      <c r="W1684" s="171"/>
      <c r="X1684" s="171"/>
    </row>
    <row r="1685" spans="2:24" ht="39.6" x14ac:dyDescent="0.3">
      <c r="B1685" s="96">
        <f t="shared" si="26"/>
        <v>1679</v>
      </c>
      <c r="C1685" s="227" t="s">
        <v>16</v>
      </c>
      <c r="D1685" s="227" t="s">
        <v>3104</v>
      </c>
      <c r="E1685" s="271" t="s">
        <v>3144</v>
      </c>
      <c r="F1685" s="252" t="s">
        <v>3103</v>
      </c>
      <c r="G1685" s="255">
        <v>167947080</v>
      </c>
      <c r="H1685" s="255">
        <v>0</v>
      </c>
      <c r="I1685" s="255">
        <f>+G1685+H1685</f>
        <v>167947080</v>
      </c>
      <c r="J1685" s="234" t="s">
        <v>20</v>
      </c>
      <c r="K1685" s="253">
        <v>44537</v>
      </c>
      <c r="L1685" s="96" t="s">
        <v>2004</v>
      </c>
      <c r="M1685" s="235" t="s">
        <v>1950</v>
      </c>
      <c r="N1685" s="227" t="s">
        <v>10</v>
      </c>
      <c r="O1685" s="227" t="s">
        <v>2700</v>
      </c>
      <c r="P1685" s="171"/>
      <c r="Q1685" s="171"/>
      <c r="R1685" s="171"/>
      <c r="S1685" s="171"/>
      <c r="T1685" s="171"/>
      <c r="U1685" s="171"/>
      <c r="V1685" s="171"/>
      <c r="W1685" s="171"/>
      <c r="X1685" s="171"/>
    </row>
    <row r="1686" spans="2:24" ht="39.6" x14ac:dyDescent="0.3">
      <c r="B1686" s="96">
        <f t="shared" si="26"/>
        <v>1680</v>
      </c>
      <c r="C1686" s="227" t="s">
        <v>16</v>
      </c>
      <c r="D1686" s="227" t="s">
        <v>3102</v>
      </c>
      <c r="E1686" s="271" t="s">
        <v>3143</v>
      </c>
      <c r="F1686" s="252" t="s">
        <v>3101</v>
      </c>
      <c r="G1686" s="255">
        <v>2999990</v>
      </c>
      <c r="H1686" s="255">
        <v>0</v>
      </c>
      <c r="I1686" s="255">
        <f>+G1686+H1686</f>
        <v>2999990</v>
      </c>
      <c r="J1686" s="234" t="s">
        <v>20</v>
      </c>
      <c r="K1686" s="253">
        <v>44524</v>
      </c>
      <c r="L1686" s="172" t="s">
        <v>12</v>
      </c>
      <c r="M1686" s="235" t="s">
        <v>3166</v>
      </c>
      <c r="N1686" s="227" t="s">
        <v>11</v>
      </c>
      <c r="O1686" s="227" t="s">
        <v>2700</v>
      </c>
      <c r="P1686" s="171"/>
      <c r="Q1686" s="171"/>
      <c r="R1686" s="171"/>
      <c r="S1686" s="171"/>
      <c r="T1686" s="171"/>
      <c r="U1686" s="171"/>
      <c r="V1686" s="171"/>
      <c r="W1686" s="171"/>
      <c r="X1686" s="171"/>
    </row>
    <row r="1687" spans="2:24" ht="66" customHeight="1" x14ac:dyDescent="0.3">
      <c r="B1687" s="96">
        <f t="shared" si="26"/>
        <v>1681</v>
      </c>
      <c r="C1687" s="227" t="s">
        <v>16</v>
      </c>
      <c r="D1687" s="126" t="s">
        <v>1068</v>
      </c>
      <c r="E1687" s="175" t="s">
        <v>1390</v>
      </c>
      <c r="F1687" s="252" t="s">
        <v>1707</v>
      </c>
      <c r="G1687" s="255">
        <v>26609986</v>
      </c>
      <c r="H1687" s="255">
        <v>0</v>
      </c>
      <c r="I1687" s="255">
        <f>+G1687+H1687</f>
        <v>26609986</v>
      </c>
      <c r="J1687" s="234" t="s">
        <v>20</v>
      </c>
      <c r="K1687" s="253">
        <f>VLOOKUP(D1687,'[1]CONSOLIDADO GESTORES'!$G$6:$K$355,4,FALSE)</f>
        <v>44561</v>
      </c>
      <c r="L1687" s="96" t="s">
        <v>2004</v>
      </c>
      <c r="M1687" s="172" t="s">
        <v>1987</v>
      </c>
      <c r="N1687" s="227" t="s">
        <v>10</v>
      </c>
      <c r="O1687" s="227" t="s">
        <v>2700</v>
      </c>
      <c r="P1687" s="171"/>
      <c r="Q1687" s="171"/>
      <c r="R1687" s="171"/>
      <c r="S1687" s="171"/>
      <c r="T1687" s="171"/>
      <c r="U1687" s="171"/>
      <c r="V1687" s="171"/>
      <c r="W1687" s="171"/>
      <c r="X1687" s="171"/>
    </row>
    <row r="1688" spans="2:24" ht="39.6" customHeight="1" x14ac:dyDescent="0.3">
      <c r="B1688" s="96">
        <f t="shared" si="26"/>
        <v>1682</v>
      </c>
      <c r="C1688" s="227" t="s">
        <v>16</v>
      </c>
      <c r="D1688" s="173" t="s">
        <v>1073</v>
      </c>
      <c r="E1688" s="175" t="s">
        <v>1395</v>
      </c>
      <c r="F1688" s="252" t="s">
        <v>1712</v>
      </c>
      <c r="G1688" s="255">
        <v>177400000</v>
      </c>
      <c r="H1688" s="255">
        <v>0</v>
      </c>
      <c r="I1688" s="255">
        <f>+G1688+H1688</f>
        <v>177400000</v>
      </c>
      <c r="J1688" s="234" t="s">
        <v>20</v>
      </c>
      <c r="K1688" s="253">
        <f>VLOOKUP(D1688,'[1]CONSOLIDADO GESTORES'!$G$6:$K$355,4,FALSE)</f>
        <v>44561</v>
      </c>
      <c r="L1688" s="96" t="s">
        <v>2004</v>
      </c>
      <c r="M1688" s="172" t="s">
        <v>1990</v>
      </c>
      <c r="N1688" s="227" t="s">
        <v>11</v>
      </c>
      <c r="O1688" s="227" t="s">
        <v>2700</v>
      </c>
      <c r="P1688" s="171"/>
      <c r="Q1688" s="171"/>
      <c r="R1688" s="171"/>
      <c r="S1688" s="171"/>
      <c r="T1688" s="171"/>
      <c r="U1688" s="171"/>
      <c r="V1688" s="171"/>
      <c r="W1688" s="171"/>
      <c r="X1688" s="171"/>
    </row>
    <row r="1689" spans="2:24" ht="39.6" x14ac:dyDescent="0.3">
      <c r="B1689" s="96">
        <f t="shared" si="26"/>
        <v>1683</v>
      </c>
      <c r="C1689" s="227" t="s">
        <v>16</v>
      </c>
      <c r="D1689" s="173" t="s">
        <v>1072</v>
      </c>
      <c r="E1689" s="175" t="s">
        <v>1394</v>
      </c>
      <c r="F1689" s="252" t="s">
        <v>1711</v>
      </c>
      <c r="G1689" s="255">
        <v>448645470</v>
      </c>
      <c r="H1689" s="255">
        <v>0</v>
      </c>
      <c r="I1689" s="255">
        <f>+G1689+H1689</f>
        <v>448645470</v>
      </c>
      <c r="J1689" s="234" t="s">
        <v>20</v>
      </c>
      <c r="K1689" s="253">
        <f>VLOOKUP(D1689,'[1]CONSOLIDADO GESTORES'!$G$6:$K$355,4,FALSE)</f>
        <v>44545</v>
      </c>
      <c r="L1689" s="96" t="s">
        <v>2004</v>
      </c>
      <c r="M1689" s="172" t="s">
        <v>1989</v>
      </c>
      <c r="N1689" s="227" t="s">
        <v>10</v>
      </c>
      <c r="O1689" s="227" t="s">
        <v>2700</v>
      </c>
      <c r="P1689" s="171"/>
      <c r="Q1689" s="171"/>
      <c r="R1689" s="171"/>
      <c r="S1689" s="171"/>
      <c r="T1689" s="171"/>
      <c r="U1689" s="171"/>
      <c r="V1689" s="171"/>
      <c r="W1689" s="171"/>
      <c r="X1689" s="171"/>
    </row>
    <row r="1690" spans="2:24" ht="52.8" x14ac:dyDescent="0.3">
      <c r="B1690" s="96">
        <f t="shared" si="26"/>
        <v>1684</v>
      </c>
      <c r="C1690" s="227" t="s">
        <v>16</v>
      </c>
      <c r="D1690" s="173" t="s">
        <v>1071</v>
      </c>
      <c r="E1690" s="175" t="s">
        <v>1393</v>
      </c>
      <c r="F1690" s="252" t="s">
        <v>1710</v>
      </c>
      <c r="G1690" s="255">
        <v>36478111</v>
      </c>
      <c r="H1690" s="255">
        <v>0</v>
      </c>
      <c r="I1690" s="255">
        <f>+G1690+H1690</f>
        <v>36478111</v>
      </c>
      <c r="J1690" s="234" t="s">
        <v>20</v>
      </c>
      <c r="K1690" s="253">
        <f>VLOOKUP(D1690,'[1]CONSOLIDADO GESTORES'!$G$6:$K$355,4,FALSE)</f>
        <v>44561</v>
      </c>
      <c r="L1690" s="96" t="s">
        <v>2004</v>
      </c>
      <c r="M1690" s="172" t="s">
        <v>1988</v>
      </c>
      <c r="N1690" s="227" t="s">
        <v>3180</v>
      </c>
      <c r="O1690" s="227" t="s">
        <v>2700</v>
      </c>
      <c r="P1690" s="171"/>
      <c r="Q1690" s="171"/>
      <c r="R1690" s="171"/>
      <c r="S1690" s="171"/>
      <c r="T1690" s="171"/>
      <c r="U1690" s="171"/>
      <c r="V1690" s="171"/>
      <c r="W1690" s="171"/>
      <c r="X1690" s="171"/>
    </row>
    <row r="1691" spans="2:24" ht="79.2" x14ac:dyDescent="0.3">
      <c r="B1691" s="96">
        <f t="shared" si="26"/>
        <v>1685</v>
      </c>
      <c r="C1691" s="227" t="s">
        <v>16</v>
      </c>
      <c r="D1691" s="173" t="s">
        <v>1070</v>
      </c>
      <c r="E1691" s="175" t="s">
        <v>1392</v>
      </c>
      <c r="F1691" s="252" t="s">
        <v>1709</v>
      </c>
      <c r="G1691" s="255">
        <v>127301350</v>
      </c>
      <c r="H1691" s="255">
        <v>0</v>
      </c>
      <c r="I1691" s="255">
        <f>+G1691+H1691</f>
        <v>127301350</v>
      </c>
      <c r="J1691" s="234" t="s">
        <v>20</v>
      </c>
      <c r="K1691" s="253">
        <f>VLOOKUP(D1691,'[1]CONSOLIDADO GESTORES'!$G$6:$K$355,4,FALSE)</f>
        <v>44561</v>
      </c>
      <c r="L1691" s="96" t="s">
        <v>2004</v>
      </c>
      <c r="M1691" s="172" t="s">
        <v>1988</v>
      </c>
      <c r="N1691" s="227" t="s">
        <v>3180</v>
      </c>
      <c r="O1691" s="227" t="s">
        <v>2700</v>
      </c>
      <c r="P1691" s="171"/>
      <c r="Q1691" s="171"/>
      <c r="R1691" s="171"/>
      <c r="S1691" s="171"/>
      <c r="T1691" s="171"/>
      <c r="U1691" s="171"/>
      <c r="V1691" s="171"/>
      <c r="W1691" s="171"/>
      <c r="X1691" s="171"/>
    </row>
    <row r="1692" spans="2:24" ht="52.8" x14ac:dyDescent="0.3">
      <c r="B1692" s="96">
        <f t="shared" si="26"/>
        <v>1686</v>
      </c>
      <c r="C1692" s="227" t="s">
        <v>16</v>
      </c>
      <c r="D1692" s="173" t="s">
        <v>1074</v>
      </c>
      <c r="E1692" s="175" t="s">
        <v>1396</v>
      </c>
      <c r="F1692" s="252" t="s">
        <v>1713</v>
      </c>
      <c r="G1692" s="255">
        <v>880630940</v>
      </c>
      <c r="H1692" s="255">
        <v>0</v>
      </c>
      <c r="I1692" s="255">
        <f>+G1692+H1692</f>
        <v>880630940</v>
      </c>
      <c r="J1692" s="234" t="s">
        <v>20</v>
      </c>
      <c r="K1692" s="253">
        <f>VLOOKUP(D1692,'[1]CONSOLIDADO GESTORES'!$G$6:$K$355,4,FALSE)</f>
        <v>44561</v>
      </c>
      <c r="L1692" s="96" t="s">
        <v>2004</v>
      </c>
      <c r="M1692" s="172" t="s">
        <v>1991</v>
      </c>
      <c r="N1692" s="227" t="s">
        <v>11</v>
      </c>
      <c r="O1692" s="227" t="s">
        <v>2700</v>
      </c>
      <c r="P1692" s="171"/>
      <c r="Q1692" s="171"/>
      <c r="R1692" s="171"/>
      <c r="S1692" s="171"/>
      <c r="T1692" s="171"/>
      <c r="U1692" s="171"/>
      <c r="V1692" s="171"/>
      <c r="W1692" s="171"/>
      <c r="X1692" s="171"/>
    </row>
    <row r="1693" spans="2:24" ht="39.6" x14ac:dyDescent="0.3">
      <c r="B1693" s="96">
        <f t="shared" si="26"/>
        <v>1687</v>
      </c>
      <c r="C1693" s="227" t="s">
        <v>16</v>
      </c>
      <c r="D1693" s="173" t="s">
        <v>1078</v>
      </c>
      <c r="E1693" s="175" t="s">
        <v>1400</v>
      </c>
      <c r="F1693" s="252" t="s">
        <v>1717</v>
      </c>
      <c r="G1693" s="255">
        <v>357794325</v>
      </c>
      <c r="H1693" s="255">
        <v>0</v>
      </c>
      <c r="I1693" s="255">
        <f>+G1693+H1693</f>
        <v>357794325</v>
      </c>
      <c r="J1693" s="234" t="s">
        <v>20</v>
      </c>
      <c r="K1693" s="253">
        <f>VLOOKUP(D1693,'[1]CONSOLIDADO GESTORES'!$G$6:$K$355,4,FALSE)</f>
        <v>44561</v>
      </c>
      <c r="L1693" s="96" t="s">
        <v>2004</v>
      </c>
      <c r="M1693" s="172" t="s">
        <v>1993</v>
      </c>
      <c r="N1693" s="227" t="s">
        <v>10</v>
      </c>
      <c r="O1693" s="227" t="s">
        <v>2700</v>
      </c>
      <c r="P1693" s="171"/>
      <c r="Q1693" s="171"/>
      <c r="R1693" s="171"/>
      <c r="S1693" s="171"/>
      <c r="T1693" s="171"/>
      <c r="U1693" s="171"/>
      <c r="V1693" s="171"/>
      <c r="W1693" s="171"/>
      <c r="X1693" s="171"/>
    </row>
    <row r="1694" spans="2:24" ht="52.8" x14ac:dyDescent="0.3">
      <c r="B1694" s="96">
        <f t="shared" si="26"/>
        <v>1688</v>
      </c>
      <c r="C1694" s="227" t="s">
        <v>16</v>
      </c>
      <c r="D1694" s="227" t="s">
        <v>3136</v>
      </c>
      <c r="E1694" s="271" t="s">
        <v>3162</v>
      </c>
      <c r="F1694" s="252" t="s">
        <v>3135</v>
      </c>
      <c r="G1694" s="255">
        <v>34837250</v>
      </c>
      <c r="H1694" s="255">
        <v>0</v>
      </c>
      <c r="I1694" s="255">
        <f>+G1694+H1694</f>
        <v>34837250</v>
      </c>
      <c r="J1694" s="234" t="s">
        <v>20</v>
      </c>
      <c r="K1694" s="253">
        <v>44538</v>
      </c>
      <c r="L1694" s="96" t="s">
        <v>2004</v>
      </c>
      <c r="M1694" s="235" t="s">
        <v>3177</v>
      </c>
      <c r="N1694" s="227" t="s">
        <v>11</v>
      </c>
      <c r="O1694" s="227" t="s">
        <v>2700</v>
      </c>
      <c r="P1694" s="171"/>
      <c r="Q1694" s="171"/>
      <c r="R1694" s="171"/>
      <c r="S1694" s="171"/>
      <c r="T1694" s="171"/>
      <c r="U1694" s="171"/>
      <c r="V1694" s="171"/>
      <c r="W1694" s="171"/>
      <c r="X1694" s="171"/>
    </row>
    <row r="1695" spans="2:24" ht="52.8" x14ac:dyDescent="0.3">
      <c r="B1695" s="96">
        <f t="shared" si="26"/>
        <v>1689</v>
      </c>
      <c r="C1695" s="227" t="s">
        <v>16</v>
      </c>
      <c r="D1695" s="126" t="s">
        <v>1079</v>
      </c>
      <c r="E1695" s="175" t="s">
        <v>1401</v>
      </c>
      <c r="F1695" s="252" t="s">
        <v>1718</v>
      </c>
      <c r="G1695" s="255">
        <v>2493050</v>
      </c>
      <c r="H1695" s="255">
        <v>0</v>
      </c>
      <c r="I1695" s="255">
        <f>+G1695+H1695</f>
        <v>2493050</v>
      </c>
      <c r="J1695" s="234" t="s">
        <v>20</v>
      </c>
      <c r="K1695" s="253">
        <f>VLOOKUP(D1695,'[1]CONSOLIDADO GESTORES'!$G$6:$K$355,4,FALSE)</f>
        <v>44561</v>
      </c>
      <c r="L1695" s="96" t="s">
        <v>2004</v>
      </c>
      <c r="M1695" s="172" t="s">
        <v>1994</v>
      </c>
      <c r="N1695" s="227" t="s">
        <v>11</v>
      </c>
      <c r="O1695" s="227" t="s">
        <v>2700</v>
      </c>
      <c r="P1695" s="171"/>
      <c r="Q1695" s="171"/>
      <c r="R1695" s="171"/>
      <c r="S1695" s="171"/>
      <c r="T1695" s="171"/>
      <c r="U1695" s="171"/>
      <c r="V1695" s="171"/>
      <c r="W1695" s="171"/>
      <c r="X1695" s="171"/>
    </row>
    <row r="1696" spans="2:24" ht="39.6" customHeight="1" x14ac:dyDescent="0.3">
      <c r="B1696" s="96">
        <f t="shared" si="26"/>
        <v>1690</v>
      </c>
      <c r="C1696" s="227" t="s">
        <v>16</v>
      </c>
      <c r="D1696" s="173" t="s">
        <v>1081</v>
      </c>
      <c r="E1696" s="175" t="s">
        <v>1403</v>
      </c>
      <c r="F1696" s="252" t="s">
        <v>1720</v>
      </c>
      <c r="G1696" s="255">
        <v>300000000</v>
      </c>
      <c r="H1696" s="255">
        <v>0</v>
      </c>
      <c r="I1696" s="255">
        <f>+G1696+H1696</f>
        <v>300000000</v>
      </c>
      <c r="J1696" s="234" t="s">
        <v>20</v>
      </c>
      <c r="K1696" s="253">
        <f>VLOOKUP(D1696,'[1]CONSOLIDADO GESTORES'!$G$6:$K$355,4,FALSE)</f>
        <v>44561</v>
      </c>
      <c r="L1696" s="96" t="s">
        <v>2004</v>
      </c>
      <c r="M1696" s="172" t="s">
        <v>1996</v>
      </c>
      <c r="N1696" s="227" t="s">
        <v>11</v>
      </c>
      <c r="O1696" s="227" t="s">
        <v>2700</v>
      </c>
      <c r="P1696" s="171"/>
      <c r="Q1696" s="171"/>
      <c r="R1696" s="171"/>
      <c r="S1696" s="171"/>
      <c r="T1696" s="171"/>
      <c r="U1696" s="171"/>
      <c r="V1696" s="171"/>
      <c r="W1696" s="171"/>
      <c r="X1696" s="171"/>
    </row>
    <row r="1697" spans="2:24" ht="39.6" x14ac:dyDescent="0.3">
      <c r="B1697" s="96">
        <f t="shared" si="26"/>
        <v>1691</v>
      </c>
      <c r="C1697" s="227" t="s">
        <v>16</v>
      </c>
      <c r="D1697" s="173" t="s">
        <v>5978</v>
      </c>
      <c r="E1697" s="175" t="s">
        <v>1404</v>
      </c>
      <c r="F1697" s="252" t="s">
        <v>1721</v>
      </c>
      <c r="G1697" s="255">
        <v>10000000</v>
      </c>
      <c r="H1697" s="255">
        <v>0</v>
      </c>
      <c r="I1697" s="255">
        <f>+G1697+H1697</f>
        <v>10000000</v>
      </c>
      <c r="J1697" s="234" t="s">
        <v>20</v>
      </c>
      <c r="K1697" s="253">
        <v>44561</v>
      </c>
      <c r="L1697" s="96" t="s">
        <v>2004</v>
      </c>
      <c r="M1697" s="172" t="s">
        <v>1786</v>
      </c>
      <c r="N1697" s="227" t="s">
        <v>11</v>
      </c>
      <c r="O1697" s="227" t="s">
        <v>2700</v>
      </c>
      <c r="P1697" s="171"/>
      <c r="Q1697" s="171"/>
      <c r="R1697" s="171"/>
      <c r="S1697" s="171"/>
      <c r="T1697" s="171"/>
      <c r="U1697" s="171"/>
      <c r="V1697" s="171"/>
      <c r="W1697" s="171"/>
      <c r="X1697" s="171"/>
    </row>
    <row r="1698" spans="2:24" ht="39.6" customHeight="1" x14ac:dyDescent="0.3">
      <c r="B1698" s="96">
        <f t="shared" si="26"/>
        <v>1692</v>
      </c>
      <c r="C1698" s="227" t="s">
        <v>16</v>
      </c>
      <c r="D1698" s="126" t="s">
        <v>6176</v>
      </c>
      <c r="E1698" s="126" t="s">
        <v>6177</v>
      </c>
      <c r="F1698" s="252" t="s">
        <v>6139</v>
      </c>
      <c r="G1698" s="255">
        <v>6000000</v>
      </c>
      <c r="H1698" s="255">
        <v>0</v>
      </c>
      <c r="I1698" s="255">
        <f>+G1698+H1698</f>
        <v>6000000</v>
      </c>
      <c r="J1698" s="96" t="s">
        <v>20</v>
      </c>
      <c r="K1698" s="227" t="s">
        <v>2984</v>
      </c>
      <c r="L1698" s="96" t="s">
        <v>12</v>
      </c>
      <c r="M1698" s="235" t="s">
        <v>6178</v>
      </c>
      <c r="N1698" s="96" t="s">
        <v>11</v>
      </c>
      <c r="O1698" s="227" t="s">
        <v>2700</v>
      </c>
      <c r="P1698" s="171"/>
      <c r="Q1698" s="171"/>
      <c r="R1698" s="171"/>
      <c r="S1698" s="171"/>
      <c r="T1698" s="171"/>
      <c r="U1698" s="171"/>
      <c r="V1698" s="171"/>
      <c r="W1698" s="171"/>
      <c r="X1698" s="171"/>
    </row>
    <row r="1699" spans="2:24" ht="39.6" x14ac:dyDescent="0.3">
      <c r="B1699" s="96">
        <f t="shared" si="26"/>
        <v>1693</v>
      </c>
      <c r="C1699" s="227" t="s">
        <v>16</v>
      </c>
      <c r="D1699" s="173" t="s">
        <v>1075</v>
      </c>
      <c r="E1699" s="175" t="s">
        <v>1397</v>
      </c>
      <c r="F1699" s="252" t="s">
        <v>1714</v>
      </c>
      <c r="G1699" s="255">
        <v>13497931</v>
      </c>
      <c r="H1699" s="255">
        <v>0</v>
      </c>
      <c r="I1699" s="255">
        <f>+G1699+H1699</f>
        <v>13497931</v>
      </c>
      <c r="J1699" s="234" t="s">
        <v>20</v>
      </c>
      <c r="K1699" s="253">
        <f>VLOOKUP(D1699,'[1]CONSOLIDADO GESTORES'!$G$6:$K$355,4,FALSE)</f>
        <v>44561</v>
      </c>
      <c r="L1699" s="96" t="s">
        <v>2004</v>
      </c>
      <c r="M1699" s="172" t="s">
        <v>1764</v>
      </c>
      <c r="N1699" s="227" t="s">
        <v>11</v>
      </c>
      <c r="O1699" s="227" t="s">
        <v>2700</v>
      </c>
      <c r="P1699" s="171"/>
      <c r="Q1699" s="171"/>
      <c r="R1699" s="171"/>
      <c r="S1699" s="171"/>
      <c r="T1699" s="171"/>
      <c r="U1699" s="171"/>
      <c r="V1699" s="171"/>
      <c r="W1699" s="171"/>
      <c r="X1699" s="171"/>
    </row>
    <row r="1700" spans="2:24" ht="39.6" x14ac:dyDescent="0.3">
      <c r="B1700" s="96">
        <f t="shared" si="26"/>
        <v>1694</v>
      </c>
      <c r="C1700" s="227" t="s">
        <v>16</v>
      </c>
      <c r="D1700" s="173" t="s">
        <v>1080</v>
      </c>
      <c r="E1700" s="175" t="s">
        <v>1402</v>
      </c>
      <c r="F1700" s="252" t="s">
        <v>1719</v>
      </c>
      <c r="G1700" s="255">
        <v>13054300</v>
      </c>
      <c r="H1700" s="255">
        <v>0</v>
      </c>
      <c r="I1700" s="255">
        <f>+G1700+H1700</f>
        <v>13054300</v>
      </c>
      <c r="J1700" s="234" t="s">
        <v>20</v>
      </c>
      <c r="K1700" s="253">
        <f>VLOOKUP(D1700,'[1]CONSOLIDADO GESTORES'!$G$6:$K$355,4,FALSE)</f>
        <v>44561</v>
      </c>
      <c r="L1700" s="96" t="s">
        <v>2004</v>
      </c>
      <c r="M1700" s="172" t="s">
        <v>1995</v>
      </c>
      <c r="N1700" s="227" t="s">
        <v>11</v>
      </c>
      <c r="O1700" s="227" t="s">
        <v>2700</v>
      </c>
      <c r="P1700" s="171"/>
      <c r="Q1700" s="171"/>
      <c r="R1700" s="171"/>
      <c r="S1700" s="171"/>
      <c r="T1700" s="171"/>
      <c r="U1700" s="171"/>
      <c r="V1700" s="171"/>
      <c r="W1700" s="171"/>
      <c r="X1700" s="171"/>
    </row>
    <row r="1701" spans="2:24" ht="39.6" x14ac:dyDescent="0.3">
      <c r="B1701" s="96">
        <f t="shared" si="26"/>
        <v>1695</v>
      </c>
      <c r="C1701" s="227" t="s">
        <v>16</v>
      </c>
      <c r="D1701" s="173" t="s">
        <v>1082</v>
      </c>
      <c r="E1701" s="175" t="s">
        <v>1405</v>
      </c>
      <c r="F1701" s="252" t="s">
        <v>1722</v>
      </c>
      <c r="G1701" s="255">
        <v>61237400</v>
      </c>
      <c r="H1701" s="255">
        <v>0</v>
      </c>
      <c r="I1701" s="255">
        <f>+G1701+H1701</f>
        <v>61237400</v>
      </c>
      <c r="J1701" s="234" t="s">
        <v>20</v>
      </c>
      <c r="K1701" s="253">
        <f>VLOOKUP(D1701,'[1]CONSOLIDADO GESTORES'!$G$6:$K$355,4,FALSE)</f>
        <v>44561</v>
      </c>
      <c r="L1701" s="96" t="s">
        <v>2004</v>
      </c>
      <c r="M1701" s="172" t="s">
        <v>1895</v>
      </c>
      <c r="N1701" s="227" t="s">
        <v>10</v>
      </c>
      <c r="O1701" s="227" t="s">
        <v>2700</v>
      </c>
      <c r="P1701" s="171"/>
      <c r="Q1701" s="171"/>
      <c r="R1701" s="171"/>
      <c r="S1701" s="171"/>
      <c r="T1701" s="171"/>
      <c r="U1701" s="171"/>
      <c r="V1701" s="171"/>
      <c r="W1701" s="171"/>
      <c r="X1701" s="171"/>
    </row>
    <row r="1702" spans="2:24" ht="66" x14ac:dyDescent="0.3">
      <c r="B1702" s="96">
        <f t="shared" si="26"/>
        <v>1696</v>
      </c>
      <c r="C1702" s="227" t="s">
        <v>16</v>
      </c>
      <c r="D1702" s="173" t="s">
        <v>1083</v>
      </c>
      <c r="E1702" s="175" t="s">
        <v>1406</v>
      </c>
      <c r="F1702" s="252" t="s">
        <v>1723</v>
      </c>
      <c r="G1702" s="255">
        <v>131182117</v>
      </c>
      <c r="H1702" s="255">
        <v>0</v>
      </c>
      <c r="I1702" s="255">
        <f>+G1702+H1702</f>
        <v>131182117</v>
      </c>
      <c r="J1702" s="234" t="s">
        <v>20</v>
      </c>
      <c r="K1702" s="253">
        <f>VLOOKUP(D1702,'[1]CONSOLIDADO GESTORES'!$G$6:$K$355,4,FALSE)</f>
        <v>44561</v>
      </c>
      <c r="L1702" s="96" t="s">
        <v>2004</v>
      </c>
      <c r="M1702" s="172" t="s">
        <v>1881</v>
      </c>
      <c r="N1702" s="227" t="s">
        <v>10</v>
      </c>
      <c r="O1702" s="227" t="s">
        <v>2700</v>
      </c>
      <c r="P1702" s="171"/>
      <c r="Q1702" s="171"/>
      <c r="R1702" s="171"/>
      <c r="S1702" s="171"/>
      <c r="T1702" s="171"/>
      <c r="U1702" s="171"/>
      <c r="V1702" s="171"/>
      <c r="W1702" s="171"/>
      <c r="X1702" s="171"/>
    </row>
    <row r="1703" spans="2:24" ht="39.6" x14ac:dyDescent="0.3">
      <c r="B1703" s="96">
        <f t="shared" si="26"/>
        <v>1697</v>
      </c>
      <c r="C1703" s="227" t="s">
        <v>16</v>
      </c>
      <c r="D1703" s="172" t="s">
        <v>6208</v>
      </c>
      <c r="E1703" s="175" t="s">
        <v>6207</v>
      </c>
      <c r="F1703" s="252" t="s">
        <v>1677</v>
      </c>
      <c r="G1703" s="274">
        <v>4296151955</v>
      </c>
      <c r="H1703" s="13">
        <v>0</v>
      </c>
      <c r="I1703" s="13">
        <f>+G1703+H1703</f>
        <v>4296151955</v>
      </c>
      <c r="J1703" s="10" t="s">
        <v>20</v>
      </c>
      <c r="K1703" s="294">
        <v>45382</v>
      </c>
      <c r="L1703" s="96" t="s">
        <v>2004</v>
      </c>
      <c r="M1703" s="172" t="s">
        <v>6209</v>
      </c>
      <c r="N1703" s="12" t="s">
        <v>11</v>
      </c>
      <c r="O1703" s="227" t="s">
        <v>2700</v>
      </c>
      <c r="P1703" s="171"/>
      <c r="Q1703" s="171"/>
      <c r="R1703" s="171"/>
      <c r="S1703" s="171"/>
      <c r="T1703" s="171"/>
      <c r="U1703" s="171"/>
      <c r="V1703" s="171"/>
      <c r="W1703" s="171"/>
      <c r="X1703" s="171"/>
    </row>
    <row r="1704" spans="2:24" ht="52.8" x14ac:dyDescent="0.3">
      <c r="B1704" s="96">
        <f t="shared" si="26"/>
        <v>1698</v>
      </c>
      <c r="C1704" s="227" t="s">
        <v>16</v>
      </c>
      <c r="D1704" s="227" t="s">
        <v>3106</v>
      </c>
      <c r="E1704" s="271" t="s">
        <v>3145</v>
      </c>
      <c r="F1704" s="252" t="s">
        <v>3105</v>
      </c>
      <c r="G1704" s="255">
        <v>169498840</v>
      </c>
      <c r="H1704" s="255">
        <v>0</v>
      </c>
      <c r="I1704" s="255">
        <f>+G1704+H1704</f>
        <v>169498840</v>
      </c>
      <c r="J1704" s="234" t="s">
        <v>20</v>
      </c>
      <c r="K1704" s="253">
        <v>44531</v>
      </c>
      <c r="L1704" s="96" t="s">
        <v>2004</v>
      </c>
      <c r="M1704" s="235" t="s">
        <v>3167</v>
      </c>
      <c r="N1704" s="227" t="s">
        <v>10</v>
      </c>
      <c r="O1704" s="227" t="s">
        <v>2700</v>
      </c>
      <c r="P1704" s="171"/>
      <c r="Q1704" s="171"/>
      <c r="R1704" s="171"/>
      <c r="S1704" s="171"/>
      <c r="T1704" s="171"/>
      <c r="U1704" s="171"/>
      <c r="V1704" s="171"/>
      <c r="W1704" s="171"/>
      <c r="X1704" s="171"/>
    </row>
    <row r="1705" spans="2:24" ht="39.6" x14ac:dyDescent="0.3">
      <c r="B1705" s="96">
        <f t="shared" si="26"/>
        <v>1699</v>
      </c>
      <c r="C1705" s="227" t="s">
        <v>16</v>
      </c>
      <c r="D1705" s="173" t="s">
        <v>1077</v>
      </c>
      <c r="E1705" s="175" t="s">
        <v>1399</v>
      </c>
      <c r="F1705" s="252" t="s">
        <v>1716</v>
      </c>
      <c r="G1705" s="255">
        <v>105857640</v>
      </c>
      <c r="H1705" s="255">
        <v>0</v>
      </c>
      <c r="I1705" s="255">
        <f>+G1705+H1705</f>
        <v>105857640</v>
      </c>
      <c r="J1705" s="234" t="s">
        <v>20</v>
      </c>
      <c r="K1705" s="253">
        <v>44529</v>
      </c>
      <c r="L1705" s="96" t="s">
        <v>2004</v>
      </c>
      <c r="M1705" s="172" t="s">
        <v>1977</v>
      </c>
      <c r="N1705" s="227" t="s">
        <v>10</v>
      </c>
      <c r="O1705" s="227" t="s">
        <v>2700</v>
      </c>
      <c r="P1705" s="171"/>
      <c r="Q1705" s="171"/>
      <c r="R1705" s="171"/>
      <c r="S1705" s="171"/>
      <c r="T1705" s="171"/>
      <c r="U1705" s="171"/>
      <c r="V1705" s="171"/>
      <c r="W1705" s="171"/>
      <c r="X1705" s="171"/>
    </row>
    <row r="1706" spans="2:24" ht="39.6" x14ac:dyDescent="0.3">
      <c r="B1706" s="96">
        <f t="shared" si="26"/>
        <v>1700</v>
      </c>
      <c r="C1706" s="227" t="s">
        <v>16</v>
      </c>
      <c r="D1706" s="173" t="s">
        <v>1076</v>
      </c>
      <c r="E1706" s="175" t="s">
        <v>1398</v>
      </c>
      <c r="F1706" s="252" t="s">
        <v>1715</v>
      </c>
      <c r="G1706" s="255">
        <v>267682408</v>
      </c>
      <c r="H1706" s="255">
        <v>0</v>
      </c>
      <c r="I1706" s="255">
        <f>+G1706+H1706</f>
        <v>267682408</v>
      </c>
      <c r="J1706" s="234" t="s">
        <v>20</v>
      </c>
      <c r="K1706" s="253">
        <f>VLOOKUP(D1706,'[1]CONSOLIDADO GESTORES'!$G$6:$K$355,4,FALSE)</f>
        <v>44561</v>
      </c>
      <c r="L1706" s="96" t="s">
        <v>2004</v>
      </c>
      <c r="M1706" s="172" t="s">
        <v>1992</v>
      </c>
      <c r="N1706" s="227" t="s">
        <v>10</v>
      </c>
      <c r="O1706" s="227" t="s">
        <v>2700</v>
      </c>
      <c r="P1706" s="171"/>
      <c r="Q1706" s="171"/>
      <c r="R1706" s="171"/>
      <c r="S1706" s="171"/>
      <c r="T1706" s="171"/>
      <c r="U1706" s="171"/>
      <c r="V1706" s="171"/>
      <c r="W1706" s="171"/>
      <c r="X1706" s="171"/>
    </row>
    <row r="1707" spans="2:24" ht="39.6" x14ac:dyDescent="0.3">
      <c r="B1707" s="96">
        <f t="shared" si="26"/>
        <v>1701</v>
      </c>
      <c r="C1707" s="227" t="s">
        <v>16</v>
      </c>
      <c r="D1707" s="173" t="s">
        <v>1085</v>
      </c>
      <c r="E1707" s="175" t="s">
        <v>1408</v>
      </c>
      <c r="F1707" s="252" t="s">
        <v>1725</v>
      </c>
      <c r="G1707" s="255">
        <v>450012088</v>
      </c>
      <c r="H1707" s="255">
        <v>0</v>
      </c>
      <c r="I1707" s="255">
        <f>+G1707+H1707</f>
        <v>450012088</v>
      </c>
      <c r="J1707" s="234" t="s">
        <v>20</v>
      </c>
      <c r="K1707" s="253">
        <f>VLOOKUP(D1707,'[1]CONSOLIDADO GESTORES'!$G$6:$K$355,4,FALSE)</f>
        <v>44561</v>
      </c>
      <c r="L1707" s="96" t="s">
        <v>2004</v>
      </c>
      <c r="M1707" s="172" t="s">
        <v>1997</v>
      </c>
      <c r="N1707" s="227" t="s">
        <v>11</v>
      </c>
      <c r="O1707" s="227" t="s">
        <v>2700</v>
      </c>
      <c r="P1707" s="171"/>
      <c r="Q1707" s="171"/>
      <c r="R1707" s="171"/>
      <c r="S1707" s="171"/>
      <c r="T1707" s="171"/>
      <c r="U1707" s="171"/>
      <c r="V1707" s="171"/>
      <c r="W1707" s="171"/>
      <c r="X1707" s="171"/>
    </row>
    <row r="1708" spans="2:24" ht="39.6" x14ac:dyDescent="0.3">
      <c r="B1708" s="96">
        <f t="shared" si="26"/>
        <v>1702</v>
      </c>
      <c r="C1708" s="227" t="s">
        <v>16</v>
      </c>
      <c r="D1708" s="173" t="s">
        <v>1084</v>
      </c>
      <c r="E1708" s="175" t="s">
        <v>1407</v>
      </c>
      <c r="F1708" s="252" t="s">
        <v>1724</v>
      </c>
      <c r="G1708" s="255">
        <v>19631430</v>
      </c>
      <c r="H1708" s="255">
        <v>0</v>
      </c>
      <c r="I1708" s="255">
        <f>+G1708+H1708</f>
        <v>19631430</v>
      </c>
      <c r="J1708" s="234" t="s">
        <v>20</v>
      </c>
      <c r="K1708" s="253">
        <f>VLOOKUP(D1708,'[1]CONSOLIDADO GESTORES'!$G$6:$K$355,4,FALSE)</f>
        <v>44561</v>
      </c>
      <c r="L1708" s="96" t="s">
        <v>2004</v>
      </c>
      <c r="M1708" s="172" t="s">
        <v>1744</v>
      </c>
      <c r="N1708" s="227" t="s">
        <v>10</v>
      </c>
      <c r="O1708" s="227" t="s">
        <v>2700</v>
      </c>
      <c r="P1708" s="171"/>
      <c r="Q1708" s="171"/>
      <c r="R1708" s="171"/>
      <c r="S1708" s="171"/>
      <c r="T1708" s="171"/>
      <c r="U1708" s="171"/>
      <c r="V1708" s="171"/>
      <c r="W1708" s="171"/>
      <c r="X1708" s="171"/>
    </row>
    <row r="1709" spans="2:24" ht="39.6" x14ac:dyDescent="0.3">
      <c r="B1709" s="96">
        <f t="shared" si="26"/>
        <v>1703</v>
      </c>
      <c r="C1709" s="227" t="s">
        <v>16</v>
      </c>
      <c r="D1709" s="173" t="s">
        <v>1086</v>
      </c>
      <c r="E1709" s="175" t="s">
        <v>1409</v>
      </c>
      <c r="F1709" s="252" t="s">
        <v>1726</v>
      </c>
      <c r="G1709" s="255">
        <v>6925800</v>
      </c>
      <c r="H1709" s="255">
        <v>0</v>
      </c>
      <c r="I1709" s="255">
        <f>+G1709+H1709</f>
        <v>6925800</v>
      </c>
      <c r="J1709" s="234" t="s">
        <v>20</v>
      </c>
      <c r="K1709" s="253">
        <f>VLOOKUP(D1709,'[1]CONSOLIDADO GESTORES'!$G$6:$K$355,4,FALSE)</f>
        <v>44561</v>
      </c>
      <c r="L1709" s="96" t="s">
        <v>2004</v>
      </c>
      <c r="M1709" s="172" t="s">
        <v>1820</v>
      </c>
      <c r="N1709" s="227" t="s">
        <v>11</v>
      </c>
      <c r="O1709" s="227" t="s">
        <v>2700</v>
      </c>
      <c r="P1709" s="171"/>
      <c r="Q1709" s="171"/>
      <c r="R1709" s="171"/>
      <c r="S1709" s="171"/>
      <c r="T1709" s="171"/>
      <c r="U1709" s="171"/>
      <c r="V1709" s="171"/>
      <c r="W1709" s="171"/>
      <c r="X1709" s="171"/>
    </row>
    <row r="1710" spans="2:24" ht="39.6" x14ac:dyDescent="0.3">
      <c r="B1710" s="96">
        <f t="shared" si="26"/>
        <v>1704</v>
      </c>
      <c r="C1710" s="227" t="s">
        <v>16</v>
      </c>
      <c r="D1710" s="173" t="s">
        <v>6237</v>
      </c>
      <c r="E1710" s="175" t="s">
        <v>6238</v>
      </c>
      <c r="F1710" s="252" t="s">
        <v>6236</v>
      </c>
      <c r="G1710" s="315">
        <v>149464000</v>
      </c>
      <c r="H1710" s="255">
        <v>0</v>
      </c>
      <c r="I1710" s="255">
        <f>+G1710+H1710</f>
        <v>149464000</v>
      </c>
      <c r="J1710" s="234" t="s">
        <v>20</v>
      </c>
      <c r="K1710" s="253" t="e">
        <f>VLOOKUP(D1710,'[1]CONSOLIDADO GESTORES'!$G$6:$K$355,4,FALSE)</f>
        <v>#N/A</v>
      </c>
      <c r="L1710" s="96" t="s">
        <v>2004</v>
      </c>
      <c r="M1710" s="172" t="s">
        <v>6239</v>
      </c>
      <c r="N1710" s="227" t="s">
        <v>10</v>
      </c>
      <c r="O1710" s="227" t="s">
        <v>2700</v>
      </c>
      <c r="P1710" s="171"/>
      <c r="Q1710" s="171"/>
      <c r="R1710" s="171"/>
      <c r="S1710" s="171"/>
      <c r="T1710" s="171"/>
      <c r="U1710" s="171"/>
      <c r="V1710" s="171"/>
      <c r="W1710" s="171"/>
      <c r="X1710" s="171"/>
    </row>
    <row r="1711" spans="2:24" ht="105.6" x14ac:dyDescent="0.3">
      <c r="B1711" s="96">
        <f t="shared" si="26"/>
        <v>1705</v>
      </c>
      <c r="C1711" s="227" t="s">
        <v>16</v>
      </c>
      <c r="D1711" s="173" t="s">
        <v>1087</v>
      </c>
      <c r="E1711" s="175" t="s">
        <v>1410</v>
      </c>
      <c r="F1711" s="252" t="s">
        <v>1727</v>
      </c>
      <c r="G1711" s="255">
        <v>144834900</v>
      </c>
      <c r="H1711" s="255">
        <v>0</v>
      </c>
      <c r="I1711" s="255">
        <f>+G1711+H1711</f>
        <v>144834900</v>
      </c>
      <c r="J1711" s="234" t="s">
        <v>20</v>
      </c>
      <c r="K1711" s="253">
        <f>VLOOKUP(D1711,'[1]CONSOLIDADO GESTORES'!$G$6:$K$355,4,FALSE)</f>
        <v>44561</v>
      </c>
      <c r="L1711" s="96" t="s">
        <v>2004</v>
      </c>
      <c r="M1711" s="172" t="s">
        <v>1967</v>
      </c>
      <c r="N1711" s="227" t="s">
        <v>11</v>
      </c>
      <c r="O1711" s="227" t="s">
        <v>2700</v>
      </c>
      <c r="P1711" s="171"/>
      <c r="Q1711" s="171"/>
      <c r="R1711" s="171"/>
      <c r="S1711" s="171"/>
      <c r="T1711" s="171"/>
      <c r="U1711" s="171"/>
      <c r="V1711" s="171"/>
      <c r="W1711" s="171"/>
      <c r="X1711" s="171"/>
    </row>
    <row r="1712" spans="2:24" ht="39.6" x14ac:dyDescent="0.3">
      <c r="B1712" s="96">
        <f t="shared" si="26"/>
        <v>1706</v>
      </c>
      <c r="C1712" s="227" t="s">
        <v>16</v>
      </c>
      <c r="D1712" s="235" t="s">
        <v>3108</v>
      </c>
      <c r="E1712" s="271" t="s">
        <v>3146</v>
      </c>
      <c r="F1712" s="252" t="s">
        <v>3107</v>
      </c>
      <c r="G1712" s="255">
        <v>285601874</v>
      </c>
      <c r="H1712" s="255">
        <v>0</v>
      </c>
      <c r="I1712" s="255">
        <f>+G1712+H1712</f>
        <v>285601874</v>
      </c>
      <c r="J1712" s="234" t="s">
        <v>20</v>
      </c>
      <c r="K1712" s="253">
        <v>44531</v>
      </c>
      <c r="L1712" s="96" t="s">
        <v>2004</v>
      </c>
      <c r="M1712" s="235" t="s">
        <v>3168</v>
      </c>
      <c r="N1712" s="227" t="s">
        <v>10</v>
      </c>
      <c r="O1712" s="227" t="s">
        <v>2700</v>
      </c>
      <c r="P1712" s="171"/>
      <c r="Q1712" s="171"/>
      <c r="R1712" s="171"/>
      <c r="S1712" s="171"/>
      <c r="T1712" s="171"/>
      <c r="U1712" s="171"/>
      <c r="V1712" s="171"/>
      <c r="W1712" s="171"/>
      <c r="X1712" s="171"/>
    </row>
    <row r="1713" spans="2:24" ht="39.6" x14ac:dyDescent="0.3">
      <c r="B1713" s="96">
        <f t="shared" si="26"/>
        <v>1707</v>
      </c>
      <c r="C1713" s="227" t="s">
        <v>16</v>
      </c>
      <c r="D1713" s="172" t="s">
        <v>1088</v>
      </c>
      <c r="E1713" s="175" t="s">
        <v>1411</v>
      </c>
      <c r="F1713" s="252" t="s">
        <v>1728</v>
      </c>
      <c r="G1713" s="255">
        <v>209678000</v>
      </c>
      <c r="H1713" s="255">
        <v>0</v>
      </c>
      <c r="I1713" s="255">
        <f>+G1713+H1713</f>
        <v>209678000</v>
      </c>
      <c r="J1713" s="234" t="s">
        <v>20</v>
      </c>
      <c r="K1713" s="253">
        <f>VLOOKUP(D1713,'[1]CONSOLIDADO GESTORES'!$G$6:$K$355,4,FALSE)</f>
        <v>44561</v>
      </c>
      <c r="L1713" s="172" t="s">
        <v>12</v>
      </c>
      <c r="M1713" s="172" t="s">
        <v>1998</v>
      </c>
      <c r="N1713" s="227" t="s">
        <v>11</v>
      </c>
      <c r="O1713" s="227" t="s">
        <v>2700</v>
      </c>
      <c r="P1713" s="171"/>
      <c r="Q1713" s="171"/>
      <c r="R1713" s="171"/>
      <c r="S1713" s="171"/>
      <c r="T1713" s="171"/>
      <c r="U1713" s="171"/>
      <c r="V1713" s="171"/>
      <c r="W1713" s="171"/>
      <c r="X1713" s="171"/>
    </row>
    <row r="1714" spans="2:24" ht="66" x14ac:dyDescent="0.3">
      <c r="B1714" s="96">
        <f t="shared" si="26"/>
        <v>1708</v>
      </c>
      <c r="C1714" s="227" t="s">
        <v>16</v>
      </c>
      <c r="D1714" s="172" t="s">
        <v>6240</v>
      </c>
      <c r="E1714" s="175" t="s">
        <v>6243</v>
      </c>
      <c r="F1714" s="252" t="s">
        <v>6242</v>
      </c>
      <c r="G1714" s="315">
        <v>13052031368</v>
      </c>
      <c r="H1714" s="255">
        <v>0</v>
      </c>
      <c r="I1714" s="255">
        <f t="shared" ref="I1714:I1715" si="27">+G1714+H1714</f>
        <v>13052031368</v>
      </c>
      <c r="J1714" s="234" t="s">
        <v>20</v>
      </c>
      <c r="K1714" s="253">
        <v>44561</v>
      </c>
      <c r="L1714" s="96" t="s">
        <v>2004</v>
      </c>
      <c r="M1714" s="172" t="s">
        <v>6244</v>
      </c>
      <c r="N1714" s="227" t="s">
        <v>11</v>
      </c>
      <c r="O1714" s="227" t="s">
        <v>2700</v>
      </c>
      <c r="P1714" s="171"/>
      <c r="Q1714" s="171"/>
      <c r="R1714" s="171"/>
      <c r="S1714" s="171"/>
      <c r="T1714" s="171"/>
      <c r="U1714" s="171"/>
      <c r="V1714" s="171"/>
      <c r="W1714" s="171"/>
      <c r="X1714" s="171"/>
    </row>
    <row r="1715" spans="2:24" ht="39.6" x14ac:dyDescent="0.3">
      <c r="B1715" s="96">
        <f t="shared" si="26"/>
        <v>1709</v>
      </c>
      <c r="C1715" s="227" t="s">
        <v>16</v>
      </c>
      <c r="D1715" s="172" t="s">
        <v>6241</v>
      </c>
      <c r="E1715" s="175" t="s">
        <v>6246</v>
      </c>
      <c r="F1715" s="252" t="s">
        <v>6245</v>
      </c>
      <c r="G1715" s="315">
        <v>53999225</v>
      </c>
      <c r="H1715" s="255">
        <v>0</v>
      </c>
      <c r="I1715" s="255">
        <f t="shared" si="27"/>
        <v>53999225</v>
      </c>
      <c r="J1715" s="234" t="s">
        <v>20</v>
      </c>
      <c r="K1715" s="253">
        <v>44561</v>
      </c>
      <c r="L1715" s="96" t="s">
        <v>2004</v>
      </c>
      <c r="M1715" s="172" t="s">
        <v>1772</v>
      </c>
      <c r="N1715" s="227" t="s">
        <v>10</v>
      </c>
      <c r="O1715" s="227" t="s">
        <v>2700</v>
      </c>
      <c r="P1715" s="171"/>
      <c r="Q1715" s="171"/>
      <c r="R1715" s="171"/>
      <c r="S1715" s="171"/>
      <c r="T1715" s="171"/>
      <c r="U1715" s="171"/>
      <c r="V1715" s="171"/>
      <c r="W1715" s="171"/>
      <c r="X1715" s="171"/>
    </row>
    <row r="1716" spans="2:24" ht="39.6" x14ac:dyDescent="0.3">
      <c r="B1716" s="96">
        <f t="shared" si="26"/>
        <v>1710</v>
      </c>
      <c r="C1716" s="227" t="s">
        <v>16</v>
      </c>
      <c r="D1716" s="173" t="s">
        <v>1089</v>
      </c>
      <c r="E1716" s="175" t="s">
        <v>1412</v>
      </c>
      <c r="F1716" s="252" t="s">
        <v>1729</v>
      </c>
      <c r="G1716" s="255">
        <v>61892852</v>
      </c>
      <c r="H1716" s="255">
        <v>0</v>
      </c>
      <c r="I1716" s="255">
        <f>+G1716+H1716</f>
        <v>61892852</v>
      </c>
      <c r="J1716" s="234" t="s">
        <v>20</v>
      </c>
      <c r="K1716" s="253">
        <f>VLOOKUP(D1716,'[1]CONSOLIDADO GESTORES'!$G$6:$K$355,4,FALSE)</f>
        <v>44561</v>
      </c>
      <c r="L1716" s="96" t="s">
        <v>2004</v>
      </c>
      <c r="M1716" s="172" t="s">
        <v>1971</v>
      </c>
      <c r="N1716" s="227" t="s">
        <v>10</v>
      </c>
      <c r="O1716" s="227" t="s">
        <v>2700</v>
      </c>
      <c r="P1716" s="171"/>
      <c r="Q1716" s="171"/>
      <c r="R1716" s="171"/>
      <c r="S1716" s="171"/>
      <c r="T1716" s="171"/>
      <c r="U1716" s="171"/>
      <c r="V1716" s="171"/>
      <c r="W1716" s="171"/>
      <c r="X1716" s="171"/>
    </row>
    <row r="1717" spans="2:24" ht="39.6" x14ac:dyDescent="0.3">
      <c r="B1717" s="96">
        <f t="shared" si="26"/>
        <v>1711</v>
      </c>
      <c r="C1717" s="227" t="s">
        <v>16</v>
      </c>
      <c r="D1717" s="173" t="s">
        <v>1091</v>
      </c>
      <c r="E1717" s="175" t="s">
        <v>1414</v>
      </c>
      <c r="F1717" s="252" t="s">
        <v>1731</v>
      </c>
      <c r="G1717" s="255">
        <v>40682882</v>
      </c>
      <c r="H1717" s="255">
        <v>0</v>
      </c>
      <c r="I1717" s="255">
        <f>+G1717+H1717</f>
        <v>40682882</v>
      </c>
      <c r="J1717" s="234" t="s">
        <v>20</v>
      </c>
      <c r="K1717" s="253">
        <f>VLOOKUP(D1717,'[1]CONSOLIDADO GESTORES'!$G$6:$K$355,4,FALSE)</f>
        <v>44540</v>
      </c>
      <c r="L1717" s="96" t="s">
        <v>2004</v>
      </c>
      <c r="M1717" s="172" t="s">
        <v>1742</v>
      </c>
      <c r="N1717" s="227" t="s">
        <v>10</v>
      </c>
      <c r="O1717" s="227" t="s">
        <v>2700</v>
      </c>
      <c r="P1717" s="171"/>
      <c r="Q1717" s="171"/>
      <c r="R1717" s="171"/>
      <c r="S1717" s="171"/>
      <c r="T1717" s="171"/>
      <c r="U1717" s="171"/>
      <c r="V1717" s="171"/>
      <c r="W1717" s="171"/>
      <c r="X1717" s="171"/>
    </row>
    <row r="1718" spans="2:24" ht="52.8" x14ac:dyDescent="0.3">
      <c r="B1718" s="96">
        <f t="shared" si="26"/>
        <v>1712</v>
      </c>
      <c r="C1718" s="227" t="s">
        <v>16</v>
      </c>
      <c r="D1718" s="227" t="s">
        <v>3110</v>
      </c>
      <c r="E1718" s="271" t="s">
        <v>3147</v>
      </c>
      <c r="F1718" s="252" t="s">
        <v>3109</v>
      </c>
      <c r="G1718" s="255">
        <v>89346601</v>
      </c>
      <c r="H1718" s="255">
        <v>0</v>
      </c>
      <c r="I1718" s="255">
        <f>+G1718+H1718</f>
        <v>89346601</v>
      </c>
      <c r="J1718" s="234" t="s">
        <v>20</v>
      </c>
      <c r="K1718" s="253">
        <v>44531</v>
      </c>
      <c r="L1718" s="96" t="s">
        <v>2004</v>
      </c>
      <c r="M1718" s="235" t="s">
        <v>1819</v>
      </c>
      <c r="N1718" s="227" t="s">
        <v>11</v>
      </c>
      <c r="O1718" s="227" t="s">
        <v>2700</v>
      </c>
      <c r="P1718" s="171"/>
      <c r="Q1718" s="171"/>
      <c r="R1718" s="171"/>
      <c r="S1718" s="171"/>
      <c r="T1718" s="171"/>
      <c r="U1718" s="171"/>
      <c r="V1718" s="171"/>
      <c r="W1718" s="171"/>
      <c r="X1718" s="171"/>
    </row>
    <row r="1719" spans="2:24" ht="39.6" x14ac:dyDescent="0.3">
      <c r="B1719" s="96">
        <f t="shared" si="26"/>
        <v>1713</v>
      </c>
      <c r="C1719" s="227" t="s">
        <v>16</v>
      </c>
      <c r="D1719" s="173" t="s">
        <v>1090</v>
      </c>
      <c r="E1719" s="175" t="s">
        <v>1413</v>
      </c>
      <c r="F1719" s="252" t="s">
        <v>1730</v>
      </c>
      <c r="G1719" s="255">
        <v>19332914</v>
      </c>
      <c r="H1719" s="255">
        <v>0</v>
      </c>
      <c r="I1719" s="255">
        <f>+G1719+H1719</f>
        <v>19332914</v>
      </c>
      <c r="J1719" s="234" t="s">
        <v>20</v>
      </c>
      <c r="K1719" s="253">
        <f>VLOOKUP(D1719,'[1]CONSOLIDADO GESTORES'!$G$6:$K$355,4,FALSE)</f>
        <v>44561</v>
      </c>
      <c r="L1719" s="96" t="s">
        <v>2004</v>
      </c>
      <c r="M1719" s="172" t="s">
        <v>1999</v>
      </c>
      <c r="N1719" s="227" t="s">
        <v>10</v>
      </c>
      <c r="O1719" s="227" t="s">
        <v>2700</v>
      </c>
      <c r="P1719" s="171"/>
      <c r="Q1719" s="171"/>
      <c r="R1719" s="171"/>
      <c r="S1719" s="171"/>
      <c r="T1719" s="171"/>
      <c r="U1719" s="171"/>
      <c r="V1719" s="171"/>
      <c r="W1719" s="171"/>
      <c r="X1719" s="171"/>
    </row>
    <row r="1720" spans="2:24" ht="39.6" x14ac:dyDescent="0.3">
      <c r="B1720" s="96">
        <f t="shared" si="26"/>
        <v>1714</v>
      </c>
      <c r="C1720" s="227" t="s">
        <v>16</v>
      </c>
      <c r="D1720" s="126" t="s">
        <v>6179</v>
      </c>
      <c r="E1720" s="126" t="s">
        <v>6180</v>
      </c>
      <c r="F1720" s="252" t="s">
        <v>6074</v>
      </c>
      <c r="G1720" s="255">
        <v>4566411</v>
      </c>
      <c r="H1720" s="255">
        <v>0</v>
      </c>
      <c r="I1720" s="255">
        <f>+G1720+H1720</f>
        <v>4566411</v>
      </c>
      <c r="J1720" s="96" t="s">
        <v>20</v>
      </c>
      <c r="K1720" s="227" t="s">
        <v>2984</v>
      </c>
      <c r="L1720" s="96" t="s">
        <v>12</v>
      </c>
      <c r="M1720" s="235" t="s">
        <v>6181</v>
      </c>
      <c r="N1720" s="96" t="s">
        <v>11</v>
      </c>
      <c r="O1720" s="227" t="s">
        <v>2700</v>
      </c>
      <c r="P1720" s="171"/>
      <c r="Q1720" s="171"/>
      <c r="R1720" s="171"/>
      <c r="S1720" s="171"/>
      <c r="T1720" s="171"/>
      <c r="U1720" s="171"/>
      <c r="V1720" s="171"/>
      <c r="W1720" s="171"/>
      <c r="X1720" s="171"/>
    </row>
    <row r="1721" spans="2:24" ht="39.6" x14ac:dyDescent="0.3">
      <c r="B1721" s="96">
        <f t="shared" si="26"/>
        <v>1715</v>
      </c>
      <c r="C1721" s="227" t="s">
        <v>16</v>
      </c>
      <c r="D1721" s="173" t="s">
        <v>1092</v>
      </c>
      <c r="E1721" s="175" t="s">
        <v>1415</v>
      </c>
      <c r="F1721" s="252" t="s">
        <v>1732</v>
      </c>
      <c r="G1721" s="255">
        <v>59836056</v>
      </c>
      <c r="H1721" s="255">
        <v>0</v>
      </c>
      <c r="I1721" s="255">
        <f>+G1721+H1721</f>
        <v>59836056</v>
      </c>
      <c r="J1721" s="234" t="s">
        <v>20</v>
      </c>
      <c r="K1721" s="253">
        <f>VLOOKUP(D1721,'[1]CONSOLIDADO GESTORES'!$G$6:$K$355,4,FALSE)</f>
        <v>44561</v>
      </c>
      <c r="L1721" s="96" t="s">
        <v>2004</v>
      </c>
      <c r="M1721" s="172" t="s">
        <v>1745</v>
      </c>
      <c r="N1721" s="227" t="s">
        <v>10</v>
      </c>
      <c r="O1721" s="227" t="s">
        <v>2700</v>
      </c>
      <c r="P1721" s="171"/>
      <c r="Q1721" s="171"/>
      <c r="R1721" s="171"/>
      <c r="S1721" s="171"/>
      <c r="T1721" s="171"/>
      <c r="U1721" s="171"/>
      <c r="V1721" s="171"/>
      <c r="W1721" s="171"/>
      <c r="X1721" s="171"/>
    </row>
    <row r="1722" spans="2:24" ht="39.6" x14ac:dyDescent="0.3">
      <c r="B1722" s="96">
        <f t="shared" si="26"/>
        <v>1716</v>
      </c>
      <c r="C1722" s="227" t="s">
        <v>16</v>
      </c>
      <c r="D1722" s="173" t="s">
        <v>1093</v>
      </c>
      <c r="E1722" s="175" t="s">
        <v>1416</v>
      </c>
      <c r="F1722" s="252" t="s">
        <v>1733</v>
      </c>
      <c r="G1722" s="255">
        <v>109098666</v>
      </c>
      <c r="H1722" s="255">
        <v>0</v>
      </c>
      <c r="I1722" s="255">
        <f>+G1722+H1722</f>
        <v>109098666</v>
      </c>
      <c r="J1722" s="234" t="s">
        <v>20</v>
      </c>
      <c r="K1722" s="253">
        <f>VLOOKUP(D1722,'[1]CONSOLIDADO GESTORES'!$G$6:$K$355,4,FALSE)</f>
        <v>44561</v>
      </c>
      <c r="L1722" s="96" t="s">
        <v>2004</v>
      </c>
      <c r="M1722" s="172" t="s">
        <v>2000</v>
      </c>
      <c r="N1722" s="227" t="s">
        <v>11</v>
      </c>
      <c r="O1722" s="227" t="s">
        <v>2700</v>
      </c>
      <c r="P1722" s="171"/>
      <c r="Q1722" s="171"/>
      <c r="R1722" s="171"/>
      <c r="S1722" s="171"/>
      <c r="T1722" s="171"/>
      <c r="U1722" s="171"/>
      <c r="V1722" s="171"/>
      <c r="W1722" s="171"/>
      <c r="X1722" s="171"/>
    </row>
    <row r="1723" spans="2:24" ht="52.8" x14ac:dyDescent="0.3">
      <c r="B1723" s="96">
        <f t="shared" si="26"/>
        <v>1717</v>
      </c>
      <c r="C1723" s="227" t="s">
        <v>16</v>
      </c>
      <c r="D1723" s="227" t="s">
        <v>3112</v>
      </c>
      <c r="E1723" s="271" t="s">
        <v>3148</v>
      </c>
      <c r="F1723" s="252" t="s">
        <v>3111</v>
      </c>
      <c r="G1723" s="255">
        <v>95616500</v>
      </c>
      <c r="H1723" s="255">
        <v>0</v>
      </c>
      <c r="I1723" s="255">
        <f>+G1723+H1723</f>
        <v>95616500</v>
      </c>
      <c r="J1723" s="234" t="s">
        <v>20</v>
      </c>
      <c r="K1723" s="253">
        <v>44543</v>
      </c>
      <c r="L1723" s="172" t="s">
        <v>12</v>
      </c>
      <c r="M1723" s="235" t="s">
        <v>1849</v>
      </c>
      <c r="N1723" s="227" t="s">
        <v>3180</v>
      </c>
      <c r="O1723" s="227" t="s">
        <v>2700</v>
      </c>
      <c r="P1723" s="171"/>
      <c r="Q1723" s="171"/>
      <c r="R1723" s="171"/>
      <c r="S1723" s="171"/>
      <c r="T1723" s="171"/>
      <c r="U1723" s="171"/>
      <c r="V1723" s="171"/>
      <c r="W1723" s="171"/>
      <c r="X1723" s="171"/>
    </row>
    <row r="1724" spans="2:24" ht="39.6" x14ac:dyDescent="0.3">
      <c r="B1724" s="96">
        <f t="shared" si="26"/>
        <v>1718</v>
      </c>
      <c r="C1724" s="227" t="s">
        <v>16</v>
      </c>
      <c r="D1724" s="227" t="s">
        <v>3118</v>
      </c>
      <c r="E1724" s="271" t="s">
        <v>3151</v>
      </c>
      <c r="F1724" s="252" t="s">
        <v>3117</v>
      </c>
      <c r="G1724" s="255">
        <v>13153402</v>
      </c>
      <c r="H1724" s="255">
        <v>0</v>
      </c>
      <c r="I1724" s="255">
        <f>+G1724+H1724</f>
        <v>13153402</v>
      </c>
      <c r="J1724" s="234" t="s">
        <v>20</v>
      </c>
      <c r="K1724" s="253">
        <v>44544</v>
      </c>
      <c r="L1724" s="96" t="s">
        <v>2004</v>
      </c>
      <c r="M1724" s="235" t="s">
        <v>1966</v>
      </c>
      <c r="N1724" s="227" t="s">
        <v>10</v>
      </c>
      <c r="O1724" s="227" t="s">
        <v>2700</v>
      </c>
      <c r="P1724" s="171"/>
      <c r="Q1724" s="171"/>
      <c r="R1724" s="171"/>
      <c r="S1724" s="171"/>
      <c r="T1724" s="171"/>
      <c r="U1724" s="171"/>
      <c r="V1724" s="171"/>
      <c r="W1724" s="171"/>
      <c r="X1724" s="171"/>
    </row>
    <row r="1725" spans="2:24" ht="39.6" x14ac:dyDescent="0.3">
      <c r="B1725" s="96">
        <f t="shared" si="26"/>
        <v>1719</v>
      </c>
      <c r="C1725" s="227" t="s">
        <v>16</v>
      </c>
      <c r="D1725" s="227" t="s">
        <v>6248</v>
      </c>
      <c r="E1725" s="175" t="s">
        <v>6250</v>
      </c>
      <c r="F1725" s="252" t="s">
        <v>6249</v>
      </c>
      <c r="G1725" s="315">
        <v>280692603</v>
      </c>
      <c r="H1725" s="255">
        <v>0</v>
      </c>
      <c r="I1725" s="255">
        <f t="shared" ref="I1725:I1726" si="28">+G1725+H1725</f>
        <v>280692603</v>
      </c>
      <c r="J1725" s="234" t="s">
        <v>20</v>
      </c>
      <c r="K1725" s="253">
        <v>44561</v>
      </c>
      <c r="L1725" s="172" t="s">
        <v>12</v>
      </c>
      <c r="M1725" s="172" t="s">
        <v>6251</v>
      </c>
      <c r="N1725" s="227" t="s">
        <v>10</v>
      </c>
      <c r="O1725" s="227" t="s">
        <v>2700</v>
      </c>
      <c r="P1725" s="171"/>
      <c r="Q1725" s="171"/>
      <c r="R1725" s="171"/>
      <c r="S1725" s="171"/>
      <c r="T1725" s="171"/>
      <c r="U1725" s="171"/>
      <c r="V1725" s="171"/>
      <c r="W1725" s="171"/>
      <c r="X1725" s="171"/>
    </row>
    <row r="1726" spans="2:24" ht="39.6" x14ac:dyDescent="0.3">
      <c r="B1726" s="96">
        <f t="shared" si="26"/>
        <v>1720</v>
      </c>
      <c r="C1726" s="227" t="s">
        <v>16</v>
      </c>
      <c r="D1726" s="227" t="s">
        <v>6247</v>
      </c>
      <c r="E1726" s="175" t="s">
        <v>6253</v>
      </c>
      <c r="F1726" s="252" t="s">
        <v>6252</v>
      </c>
      <c r="G1726" s="315">
        <v>441373886</v>
      </c>
      <c r="H1726" s="255">
        <v>0</v>
      </c>
      <c r="I1726" s="255">
        <f t="shared" si="28"/>
        <v>441373886</v>
      </c>
      <c r="J1726" s="234" t="s">
        <v>20</v>
      </c>
      <c r="K1726" s="253">
        <v>44561</v>
      </c>
      <c r="L1726" s="96" t="s">
        <v>2004</v>
      </c>
      <c r="M1726" s="172" t="s">
        <v>1987</v>
      </c>
      <c r="N1726" s="227" t="s">
        <v>3180</v>
      </c>
      <c r="O1726" s="227" t="s">
        <v>2700</v>
      </c>
      <c r="P1726" s="171"/>
      <c r="Q1726" s="171"/>
      <c r="R1726" s="171"/>
      <c r="S1726" s="171"/>
      <c r="T1726" s="171"/>
      <c r="U1726" s="171"/>
      <c r="V1726" s="171"/>
      <c r="W1726" s="171"/>
      <c r="X1726" s="171"/>
    </row>
    <row r="1727" spans="2:24" ht="39.6" x14ac:dyDescent="0.3">
      <c r="B1727" s="96">
        <f t="shared" si="26"/>
        <v>1721</v>
      </c>
      <c r="C1727" s="227" t="s">
        <v>16</v>
      </c>
      <c r="D1727" s="227" t="s">
        <v>3114</v>
      </c>
      <c r="E1727" s="271" t="s">
        <v>3149</v>
      </c>
      <c r="F1727" s="252" t="s">
        <v>3113</v>
      </c>
      <c r="G1727" s="255">
        <v>445549204</v>
      </c>
      <c r="H1727" s="255">
        <v>0</v>
      </c>
      <c r="I1727" s="255">
        <f>+G1727+H1727</f>
        <v>445549204</v>
      </c>
      <c r="J1727" s="234" t="s">
        <v>20</v>
      </c>
      <c r="K1727" s="253">
        <v>44537</v>
      </c>
      <c r="L1727" s="96" t="s">
        <v>2004</v>
      </c>
      <c r="M1727" s="235" t="s">
        <v>1987</v>
      </c>
      <c r="N1727" s="227" t="s">
        <v>3180</v>
      </c>
      <c r="O1727" s="227" t="s">
        <v>2700</v>
      </c>
      <c r="P1727" s="171"/>
      <c r="Q1727" s="171"/>
      <c r="R1727" s="171"/>
      <c r="S1727" s="171"/>
      <c r="T1727" s="171"/>
      <c r="U1727" s="171"/>
      <c r="V1727" s="171"/>
      <c r="W1727" s="171"/>
      <c r="X1727" s="171"/>
    </row>
    <row r="1728" spans="2:24" ht="39.6" x14ac:dyDescent="0.3">
      <c r="B1728" s="96">
        <f t="shared" si="26"/>
        <v>1722</v>
      </c>
      <c r="C1728" s="227" t="s">
        <v>16</v>
      </c>
      <c r="D1728" s="227" t="s">
        <v>6254</v>
      </c>
      <c r="E1728" s="175" t="s">
        <v>6256</v>
      </c>
      <c r="F1728" s="252" t="s">
        <v>6255</v>
      </c>
      <c r="G1728" s="315">
        <v>424919250</v>
      </c>
      <c r="H1728" s="255">
        <v>0</v>
      </c>
      <c r="I1728" s="255">
        <f>+G1728+H1728</f>
        <v>424919250</v>
      </c>
      <c r="J1728" s="234" t="s">
        <v>20</v>
      </c>
      <c r="K1728" s="253">
        <v>44561</v>
      </c>
      <c r="L1728" s="96" t="s">
        <v>2004</v>
      </c>
      <c r="M1728" s="172" t="s">
        <v>1887</v>
      </c>
      <c r="N1728" s="227" t="s">
        <v>3180</v>
      </c>
      <c r="O1728" s="227" t="s">
        <v>2700</v>
      </c>
      <c r="P1728" s="171"/>
      <c r="Q1728" s="171"/>
      <c r="R1728" s="171"/>
      <c r="S1728" s="171"/>
      <c r="T1728" s="171"/>
      <c r="U1728" s="171"/>
      <c r="V1728" s="171"/>
      <c r="W1728" s="171"/>
      <c r="X1728" s="171"/>
    </row>
    <row r="1729" spans="2:24" ht="39.6" x14ac:dyDescent="0.3">
      <c r="B1729" s="96">
        <f t="shared" si="26"/>
        <v>1723</v>
      </c>
      <c r="C1729" s="227" t="s">
        <v>16</v>
      </c>
      <c r="D1729" s="227" t="s">
        <v>3116</v>
      </c>
      <c r="E1729" s="271" t="s">
        <v>3150</v>
      </c>
      <c r="F1729" s="252" t="s">
        <v>3115</v>
      </c>
      <c r="G1729" s="255">
        <v>47159700</v>
      </c>
      <c r="H1729" s="255">
        <v>0</v>
      </c>
      <c r="I1729" s="255">
        <f>+G1729+H1729</f>
        <v>47159700</v>
      </c>
      <c r="J1729" s="234" t="s">
        <v>20</v>
      </c>
      <c r="K1729" s="253">
        <v>44538</v>
      </c>
      <c r="L1729" s="96" t="s">
        <v>2004</v>
      </c>
      <c r="M1729" s="235" t="s">
        <v>3169</v>
      </c>
      <c r="N1729" s="227" t="s">
        <v>11</v>
      </c>
      <c r="O1729" s="227" t="s">
        <v>2700</v>
      </c>
      <c r="P1729" s="171"/>
      <c r="Q1729" s="171"/>
      <c r="R1729" s="171"/>
      <c r="S1729" s="171"/>
      <c r="T1729" s="171"/>
      <c r="U1729" s="171"/>
      <c r="V1729" s="171"/>
      <c r="W1729" s="171"/>
      <c r="X1729" s="171"/>
    </row>
    <row r="1730" spans="2:24" ht="39.6" x14ac:dyDescent="0.3">
      <c r="B1730" s="96">
        <f t="shared" si="26"/>
        <v>1724</v>
      </c>
      <c r="C1730" s="227" t="s">
        <v>16</v>
      </c>
      <c r="D1730" s="227" t="s">
        <v>3128</v>
      </c>
      <c r="E1730" s="271" t="s">
        <v>3156</v>
      </c>
      <c r="F1730" s="252" t="s">
        <v>3127</v>
      </c>
      <c r="G1730" s="255">
        <v>2796500</v>
      </c>
      <c r="H1730" s="255">
        <v>0</v>
      </c>
      <c r="I1730" s="255">
        <f>+G1730+H1730</f>
        <v>2796500</v>
      </c>
      <c r="J1730" s="234" t="s">
        <v>20</v>
      </c>
      <c r="K1730" s="253">
        <v>44545</v>
      </c>
      <c r="L1730" s="96" t="s">
        <v>2004</v>
      </c>
      <c r="M1730" s="235" t="s">
        <v>3173</v>
      </c>
      <c r="N1730" s="227" t="s">
        <v>10</v>
      </c>
      <c r="O1730" s="227" t="s">
        <v>2700</v>
      </c>
      <c r="P1730" s="171"/>
      <c r="Q1730" s="171"/>
      <c r="R1730" s="171"/>
      <c r="S1730" s="171"/>
      <c r="T1730" s="171"/>
      <c r="U1730" s="171"/>
      <c r="V1730" s="171"/>
      <c r="W1730" s="171"/>
      <c r="X1730" s="171"/>
    </row>
    <row r="1731" spans="2:24" ht="39.6" x14ac:dyDescent="0.3">
      <c r="B1731" s="96">
        <f t="shared" si="26"/>
        <v>1725</v>
      </c>
      <c r="C1731" s="227" t="s">
        <v>16</v>
      </c>
      <c r="D1731" s="227" t="s">
        <v>3122</v>
      </c>
      <c r="E1731" s="271" t="s">
        <v>3153</v>
      </c>
      <c r="F1731" s="252" t="s">
        <v>3121</v>
      </c>
      <c r="G1731" s="255">
        <v>2391900</v>
      </c>
      <c r="H1731" s="255">
        <v>0</v>
      </c>
      <c r="I1731" s="255">
        <f>+G1731+H1731</f>
        <v>2391900</v>
      </c>
      <c r="J1731" s="234" t="s">
        <v>20</v>
      </c>
      <c r="K1731" s="253">
        <v>44537</v>
      </c>
      <c r="L1731" s="96" t="s">
        <v>2004</v>
      </c>
      <c r="M1731" s="235" t="s">
        <v>3170</v>
      </c>
      <c r="N1731" s="227" t="s">
        <v>11</v>
      </c>
      <c r="O1731" s="227" t="s">
        <v>2700</v>
      </c>
      <c r="P1731" s="171"/>
      <c r="Q1731" s="171"/>
      <c r="R1731" s="171"/>
      <c r="S1731" s="171"/>
      <c r="T1731" s="171"/>
      <c r="U1731" s="171"/>
      <c r="V1731" s="171"/>
      <c r="W1731" s="171"/>
      <c r="X1731" s="171"/>
    </row>
    <row r="1732" spans="2:24" ht="39.6" x14ac:dyDescent="0.3">
      <c r="B1732" s="96">
        <f t="shared" si="26"/>
        <v>1726</v>
      </c>
      <c r="C1732" s="227" t="s">
        <v>16</v>
      </c>
      <c r="D1732" s="227" t="s">
        <v>3120</v>
      </c>
      <c r="E1732" s="271" t="s">
        <v>3152</v>
      </c>
      <c r="F1732" s="252" t="s">
        <v>3119</v>
      </c>
      <c r="G1732" s="255">
        <v>17319284</v>
      </c>
      <c r="H1732" s="255">
        <v>0</v>
      </c>
      <c r="I1732" s="255">
        <f>+G1732+H1732</f>
        <v>17319284</v>
      </c>
      <c r="J1732" s="234" t="s">
        <v>20</v>
      </c>
      <c r="K1732" s="253">
        <v>44545</v>
      </c>
      <c r="L1732" s="96" t="s">
        <v>2004</v>
      </c>
      <c r="M1732" s="235" t="s">
        <v>1950</v>
      </c>
      <c r="N1732" s="227" t="s">
        <v>10</v>
      </c>
      <c r="O1732" s="227" t="s">
        <v>2700</v>
      </c>
      <c r="P1732" s="171"/>
      <c r="Q1732" s="171"/>
      <c r="R1732" s="171"/>
      <c r="S1732" s="171"/>
      <c r="T1732" s="171"/>
      <c r="U1732" s="171"/>
      <c r="V1732" s="171"/>
      <c r="W1732" s="171"/>
      <c r="X1732" s="171"/>
    </row>
    <row r="1733" spans="2:24" ht="39.6" x14ac:dyDescent="0.3">
      <c r="B1733" s="96">
        <f t="shared" si="26"/>
        <v>1727</v>
      </c>
      <c r="C1733" s="227" t="s">
        <v>16</v>
      </c>
      <c r="D1733" s="227" t="s">
        <v>3124</v>
      </c>
      <c r="E1733" s="271" t="s">
        <v>3154</v>
      </c>
      <c r="F1733" s="252" t="s">
        <v>3123</v>
      </c>
      <c r="G1733" s="255">
        <v>13098556</v>
      </c>
      <c r="H1733" s="255">
        <v>0</v>
      </c>
      <c r="I1733" s="255">
        <f>+G1733+H1733</f>
        <v>13098556</v>
      </c>
      <c r="J1733" s="234" t="s">
        <v>20</v>
      </c>
      <c r="K1733" s="253">
        <v>44545</v>
      </c>
      <c r="L1733" s="96" t="s">
        <v>2004</v>
      </c>
      <c r="M1733" s="235" t="s">
        <v>3171</v>
      </c>
      <c r="N1733" s="227" t="s">
        <v>10</v>
      </c>
      <c r="O1733" s="227" t="s">
        <v>2700</v>
      </c>
      <c r="P1733" s="171"/>
      <c r="Q1733" s="171"/>
      <c r="R1733" s="171"/>
      <c r="S1733" s="171"/>
      <c r="T1733" s="171"/>
      <c r="U1733" s="171"/>
      <c r="V1733" s="171"/>
      <c r="W1733" s="171"/>
      <c r="X1733" s="171"/>
    </row>
    <row r="1734" spans="2:24" ht="39.6" x14ac:dyDescent="0.3">
      <c r="B1734" s="96">
        <f t="shared" si="26"/>
        <v>1728</v>
      </c>
      <c r="C1734" s="227" t="s">
        <v>16</v>
      </c>
      <c r="D1734" s="227" t="s">
        <v>6213</v>
      </c>
      <c r="E1734" s="271" t="s">
        <v>3157</v>
      </c>
      <c r="F1734" s="252" t="s">
        <v>3129</v>
      </c>
      <c r="G1734" s="255">
        <v>10317300</v>
      </c>
      <c r="H1734" s="255">
        <v>0</v>
      </c>
      <c r="I1734" s="255">
        <f>+G1734+H1734</f>
        <v>10317300</v>
      </c>
      <c r="J1734" s="234" t="s">
        <v>20</v>
      </c>
      <c r="K1734" s="253">
        <v>44541</v>
      </c>
      <c r="L1734" s="172" t="s">
        <v>12</v>
      </c>
      <c r="M1734" s="235" t="s">
        <v>3174</v>
      </c>
      <c r="N1734" s="227" t="s">
        <v>11</v>
      </c>
      <c r="O1734" s="227" t="s">
        <v>2700</v>
      </c>
      <c r="P1734" s="171"/>
      <c r="Q1734" s="171"/>
      <c r="R1734" s="171"/>
      <c r="S1734" s="171"/>
      <c r="T1734" s="171"/>
      <c r="U1734" s="171"/>
      <c r="V1734" s="171"/>
      <c r="W1734" s="171"/>
      <c r="X1734" s="171"/>
    </row>
    <row r="1735" spans="2:24" ht="39.6" x14ac:dyDescent="0.3">
      <c r="B1735" s="96">
        <f t="shared" si="26"/>
        <v>1729</v>
      </c>
      <c r="C1735" s="227" t="s">
        <v>16</v>
      </c>
      <c r="D1735" s="227" t="s">
        <v>3126</v>
      </c>
      <c r="E1735" s="271" t="s">
        <v>3155</v>
      </c>
      <c r="F1735" s="252" t="s">
        <v>3125</v>
      </c>
      <c r="G1735" s="255">
        <v>3594915</v>
      </c>
      <c r="H1735" s="255">
        <v>0</v>
      </c>
      <c r="I1735" s="255">
        <f>+G1735+H1735</f>
        <v>3594915</v>
      </c>
      <c r="J1735" s="234" t="s">
        <v>20</v>
      </c>
      <c r="K1735" s="253">
        <v>44537</v>
      </c>
      <c r="L1735" s="96" t="s">
        <v>2004</v>
      </c>
      <c r="M1735" s="235" t="s">
        <v>3172</v>
      </c>
      <c r="N1735" s="227" t="s">
        <v>10</v>
      </c>
      <c r="O1735" s="227" t="s">
        <v>2700</v>
      </c>
      <c r="P1735" s="171"/>
      <c r="Q1735" s="171"/>
      <c r="R1735" s="171"/>
      <c r="S1735" s="171"/>
      <c r="T1735" s="171"/>
      <c r="U1735" s="171"/>
      <c r="V1735" s="171"/>
      <c r="W1735" s="171"/>
      <c r="X1735" s="171"/>
    </row>
    <row r="1736" spans="2:24" ht="39.6" x14ac:dyDescent="0.3">
      <c r="B1736" s="96">
        <f t="shared" si="26"/>
        <v>1730</v>
      </c>
      <c r="C1736" s="227" t="s">
        <v>16</v>
      </c>
      <c r="D1736" s="227" t="s">
        <v>6257</v>
      </c>
      <c r="E1736" s="175" t="s">
        <v>6262</v>
      </c>
      <c r="F1736" s="252" t="s">
        <v>6261</v>
      </c>
      <c r="G1736" s="315">
        <v>3891300</v>
      </c>
      <c r="H1736" s="255">
        <v>0</v>
      </c>
      <c r="I1736" s="255">
        <f t="shared" ref="I1736:I1739" si="29">+G1736+H1736</f>
        <v>3891300</v>
      </c>
      <c r="J1736" s="234" t="s">
        <v>20</v>
      </c>
      <c r="K1736" s="253">
        <v>44561</v>
      </c>
      <c r="L1736" s="96" t="s">
        <v>2004</v>
      </c>
      <c r="M1736" s="172" t="s">
        <v>6263</v>
      </c>
      <c r="N1736" s="227" t="s">
        <v>11</v>
      </c>
      <c r="O1736" s="227" t="s">
        <v>2700</v>
      </c>
      <c r="P1736" s="171"/>
      <c r="Q1736" s="171"/>
      <c r="R1736" s="171"/>
      <c r="S1736" s="171"/>
      <c r="T1736" s="171"/>
      <c r="U1736" s="171"/>
      <c r="V1736" s="171"/>
      <c r="W1736" s="171"/>
      <c r="X1736" s="171"/>
    </row>
    <row r="1737" spans="2:24" ht="39.6" x14ac:dyDescent="0.3">
      <c r="B1737" s="96">
        <f t="shared" ref="B1737:B1752" si="30">+B1736+1</f>
        <v>1731</v>
      </c>
      <c r="C1737" s="227" t="s">
        <v>16</v>
      </c>
      <c r="D1737" s="227" t="s">
        <v>6258</v>
      </c>
      <c r="E1737" s="175" t="s">
        <v>6265</v>
      </c>
      <c r="F1737" s="252" t="s">
        <v>6264</v>
      </c>
      <c r="G1737" s="315">
        <v>95716873</v>
      </c>
      <c r="H1737" s="255">
        <v>0</v>
      </c>
      <c r="I1737" s="255">
        <f t="shared" si="29"/>
        <v>95716873</v>
      </c>
      <c r="J1737" s="234" t="s">
        <v>20</v>
      </c>
      <c r="K1737" s="253">
        <v>44561</v>
      </c>
      <c r="L1737" s="96" t="s">
        <v>2004</v>
      </c>
      <c r="M1737" s="172" t="s">
        <v>1939</v>
      </c>
      <c r="N1737" s="227" t="s">
        <v>10</v>
      </c>
      <c r="O1737" s="227" t="s">
        <v>2700</v>
      </c>
      <c r="P1737" s="171"/>
      <c r="Q1737" s="171"/>
      <c r="R1737" s="171"/>
      <c r="S1737" s="171"/>
      <c r="T1737" s="171"/>
      <c r="U1737" s="171"/>
      <c r="V1737" s="171"/>
      <c r="W1737" s="171"/>
      <c r="X1737" s="171"/>
    </row>
    <row r="1738" spans="2:24" ht="39.6" x14ac:dyDescent="0.3">
      <c r="B1738" s="96">
        <f t="shared" si="30"/>
        <v>1732</v>
      </c>
      <c r="C1738" s="227" t="s">
        <v>16</v>
      </c>
      <c r="D1738" s="227" t="s">
        <v>6259</v>
      </c>
      <c r="E1738" s="175" t="s">
        <v>6267</v>
      </c>
      <c r="F1738" s="252" t="s">
        <v>6266</v>
      </c>
      <c r="G1738" s="315">
        <v>36816220</v>
      </c>
      <c r="H1738" s="255">
        <v>0</v>
      </c>
      <c r="I1738" s="255">
        <f t="shared" si="29"/>
        <v>36816220</v>
      </c>
      <c r="J1738" s="234" t="s">
        <v>20</v>
      </c>
      <c r="K1738" s="253">
        <v>44561</v>
      </c>
      <c r="L1738" s="96" t="s">
        <v>2004</v>
      </c>
      <c r="M1738" s="172" t="s">
        <v>6268</v>
      </c>
      <c r="N1738" s="227" t="s">
        <v>10</v>
      </c>
      <c r="O1738" s="227" t="s">
        <v>2700</v>
      </c>
      <c r="P1738" s="171"/>
      <c r="Q1738" s="171"/>
      <c r="R1738" s="171"/>
      <c r="S1738" s="171"/>
      <c r="T1738" s="171"/>
      <c r="U1738" s="171"/>
      <c r="V1738" s="171"/>
      <c r="W1738" s="171"/>
      <c r="X1738" s="171"/>
    </row>
    <row r="1739" spans="2:24" ht="39.6" x14ac:dyDescent="0.3">
      <c r="B1739" s="96">
        <f t="shared" si="30"/>
        <v>1733</v>
      </c>
      <c r="C1739" s="227" t="s">
        <v>16</v>
      </c>
      <c r="D1739" s="227" t="s">
        <v>6260</v>
      </c>
      <c r="E1739" s="175" t="s">
        <v>6270</v>
      </c>
      <c r="F1739" s="252" t="s">
        <v>6269</v>
      </c>
      <c r="G1739" s="315">
        <v>11288340</v>
      </c>
      <c r="H1739" s="255">
        <v>0</v>
      </c>
      <c r="I1739" s="255">
        <f t="shared" si="29"/>
        <v>11288340</v>
      </c>
      <c r="J1739" s="234" t="s">
        <v>20</v>
      </c>
      <c r="K1739" s="253">
        <v>44561</v>
      </c>
      <c r="L1739" s="96" t="s">
        <v>2004</v>
      </c>
      <c r="M1739" s="172" t="s">
        <v>6271</v>
      </c>
      <c r="N1739" s="227" t="s">
        <v>10</v>
      </c>
      <c r="O1739" s="227" t="s">
        <v>2700</v>
      </c>
      <c r="P1739" s="171"/>
      <c r="Q1739" s="171"/>
      <c r="R1739" s="171"/>
      <c r="S1739" s="171"/>
      <c r="T1739" s="171"/>
      <c r="U1739" s="171"/>
      <c r="V1739" s="171"/>
      <c r="W1739" s="171"/>
      <c r="X1739" s="171"/>
    </row>
    <row r="1740" spans="2:24" ht="39.6" x14ac:dyDescent="0.3">
      <c r="B1740" s="96">
        <f t="shared" si="30"/>
        <v>1734</v>
      </c>
      <c r="C1740" s="227" t="s">
        <v>16</v>
      </c>
      <c r="D1740" s="227" t="s">
        <v>3142</v>
      </c>
      <c r="E1740" s="271" t="s">
        <v>3165</v>
      </c>
      <c r="F1740" s="252" t="s">
        <v>3141</v>
      </c>
      <c r="G1740" s="255">
        <v>218018132</v>
      </c>
      <c r="H1740" s="255">
        <v>0</v>
      </c>
      <c r="I1740" s="255">
        <f>+G1740+H1740</f>
        <v>218018132</v>
      </c>
      <c r="J1740" s="234" t="s">
        <v>20</v>
      </c>
      <c r="K1740" s="253">
        <v>44537</v>
      </c>
      <c r="L1740" s="96" t="s">
        <v>2004</v>
      </c>
      <c r="M1740" s="235" t="s">
        <v>3179</v>
      </c>
      <c r="N1740" s="227" t="s">
        <v>3180</v>
      </c>
      <c r="O1740" s="227" t="s">
        <v>2700</v>
      </c>
      <c r="P1740" s="171"/>
      <c r="Q1740" s="171"/>
      <c r="R1740" s="171"/>
      <c r="S1740" s="171"/>
      <c r="T1740" s="171"/>
      <c r="U1740" s="171"/>
      <c r="V1740" s="171"/>
      <c r="W1740" s="171"/>
      <c r="X1740" s="171"/>
    </row>
    <row r="1741" spans="2:24" ht="39.6" x14ac:dyDescent="0.3">
      <c r="B1741" s="96">
        <f t="shared" si="30"/>
        <v>1735</v>
      </c>
      <c r="C1741" s="227" t="s">
        <v>16</v>
      </c>
      <c r="D1741" s="227" t="s">
        <v>6206</v>
      </c>
      <c r="E1741" s="271" t="s">
        <v>3160</v>
      </c>
      <c r="F1741" s="252" t="s">
        <v>3132</v>
      </c>
      <c r="G1741" s="255">
        <v>447902993</v>
      </c>
      <c r="H1741" s="255">
        <v>0</v>
      </c>
      <c r="I1741" s="255">
        <f>+G1741+H1741</f>
        <v>447902993</v>
      </c>
      <c r="J1741" s="234" t="s">
        <v>20</v>
      </c>
      <c r="K1741" s="253">
        <v>44540</v>
      </c>
      <c r="L1741" s="96" t="s">
        <v>2004</v>
      </c>
      <c r="M1741" s="235" t="s">
        <v>1987</v>
      </c>
      <c r="N1741" s="227" t="s">
        <v>3180</v>
      </c>
      <c r="O1741" s="227" t="s">
        <v>2700</v>
      </c>
      <c r="P1741" s="171"/>
      <c r="Q1741" s="171"/>
      <c r="R1741" s="171"/>
      <c r="S1741" s="171"/>
      <c r="T1741" s="171"/>
      <c r="U1741" s="171"/>
      <c r="V1741" s="171"/>
      <c r="W1741" s="171"/>
      <c r="X1741" s="171"/>
    </row>
    <row r="1742" spans="2:24" ht="105.6" x14ac:dyDescent="0.3">
      <c r="B1742" s="96">
        <f t="shared" si="30"/>
        <v>1736</v>
      </c>
      <c r="C1742" s="227" t="s">
        <v>16</v>
      </c>
      <c r="D1742" s="227" t="s">
        <v>6272</v>
      </c>
      <c r="E1742" s="175" t="s">
        <v>6275</v>
      </c>
      <c r="F1742" s="252" t="s">
        <v>6274</v>
      </c>
      <c r="G1742" s="315">
        <v>7978950</v>
      </c>
      <c r="H1742" s="255">
        <v>0</v>
      </c>
      <c r="I1742" s="255">
        <f t="shared" ref="I1742:I1743" si="31">+G1742+H1742</f>
        <v>7978950</v>
      </c>
      <c r="J1742" s="234" t="s">
        <v>20</v>
      </c>
      <c r="K1742" s="253">
        <v>44561</v>
      </c>
      <c r="L1742" s="172" t="s">
        <v>12</v>
      </c>
      <c r="M1742" s="172" t="s">
        <v>6276</v>
      </c>
      <c r="N1742" s="227" t="s">
        <v>11</v>
      </c>
      <c r="O1742" s="227" t="s">
        <v>2700</v>
      </c>
      <c r="P1742" s="171"/>
      <c r="Q1742" s="171"/>
      <c r="R1742" s="171"/>
      <c r="S1742" s="171"/>
      <c r="T1742" s="171"/>
      <c r="U1742" s="171"/>
      <c r="V1742" s="171"/>
      <c r="W1742" s="171"/>
      <c r="X1742" s="171"/>
    </row>
    <row r="1743" spans="2:24" ht="39.6" x14ac:dyDescent="0.3">
      <c r="B1743" s="96">
        <f t="shared" si="30"/>
        <v>1737</v>
      </c>
      <c r="C1743" s="227" t="s">
        <v>16</v>
      </c>
      <c r="D1743" s="227" t="s">
        <v>6273</v>
      </c>
      <c r="E1743" s="175" t="s">
        <v>6278</v>
      </c>
      <c r="F1743" s="252" t="s">
        <v>6277</v>
      </c>
      <c r="G1743" s="315">
        <v>12184142</v>
      </c>
      <c r="H1743" s="255">
        <v>0</v>
      </c>
      <c r="I1743" s="255">
        <f t="shared" si="31"/>
        <v>12184142</v>
      </c>
      <c r="J1743" s="234" t="s">
        <v>20</v>
      </c>
      <c r="K1743" s="253">
        <v>44561</v>
      </c>
      <c r="L1743" s="96" t="s">
        <v>2004</v>
      </c>
      <c r="M1743" s="172" t="s">
        <v>6279</v>
      </c>
      <c r="N1743" s="227" t="s">
        <v>10</v>
      </c>
      <c r="O1743" s="227" t="s">
        <v>2700</v>
      </c>
      <c r="P1743" s="171"/>
      <c r="Q1743" s="171"/>
      <c r="R1743" s="171"/>
      <c r="S1743" s="171"/>
      <c r="T1743" s="171"/>
      <c r="U1743" s="171"/>
      <c r="V1743" s="171"/>
      <c r="W1743" s="171"/>
      <c r="X1743" s="171"/>
    </row>
    <row r="1744" spans="2:24" ht="52.8" x14ac:dyDescent="0.3">
      <c r="B1744" s="96">
        <f t="shared" si="30"/>
        <v>1738</v>
      </c>
      <c r="C1744" s="227" t="s">
        <v>16</v>
      </c>
      <c r="D1744" s="235" t="s">
        <v>3134</v>
      </c>
      <c r="E1744" s="271" t="s">
        <v>3161</v>
      </c>
      <c r="F1744" s="252" t="s">
        <v>3133</v>
      </c>
      <c r="G1744" s="255">
        <v>359652759</v>
      </c>
      <c r="H1744" s="255">
        <v>0</v>
      </c>
      <c r="I1744" s="255">
        <f>+G1744+H1744</f>
        <v>359652759</v>
      </c>
      <c r="J1744" s="234" t="s">
        <v>20</v>
      </c>
      <c r="K1744" s="253">
        <v>44544</v>
      </c>
      <c r="L1744" s="96" t="s">
        <v>2004</v>
      </c>
      <c r="M1744" s="235" t="s">
        <v>3177</v>
      </c>
      <c r="N1744" s="227" t="s">
        <v>11</v>
      </c>
      <c r="O1744" s="227" t="s">
        <v>2700</v>
      </c>
      <c r="P1744" s="171"/>
      <c r="Q1744" s="171"/>
      <c r="R1744" s="171"/>
      <c r="S1744" s="171"/>
      <c r="T1744" s="171"/>
      <c r="U1744" s="171"/>
      <c r="V1744" s="171"/>
      <c r="W1744" s="171"/>
      <c r="X1744" s="171"/>
    </row>
    <row r="1745" spans="2:24" ht="39.6" x14ac:dyDescent="0.3">
      <c r="B1745" s="96">
        <f t="shared" si="30"/>
        <v>1739</v>
      </c>
      <c r="C1745" s="227" t="s">
        <v>16</v>
      </c>
      <c r="D1745" s="227" t="s">
        <v>3138</v>
      </c>
      <c r="E1745" s="271" t="s">
        <v>3163</v>
      </c>
      <c r="F1745" s="252" t="s">
        <v>3137</v>
      </c>
      <c r="G1745" s="255">
        <v>446475933</v>
      </c>
      <c r="H1745" s="255">
        <v>0</v>
      </c>
      <c r="I1745" s="255">
        <f>+G1745+H1745</f>
        <v>446475933</v>
      </c>
      <c r="J1745" s="234" t="s">
        <v>20</v>
      </c>
      <c r="K1745" s="253">
        <v>44540</v>
      </c>
      <c r="L1745" s="96" t="s">
        <v>2004</v>
      </c>
      <c r="M1745" s="235" t="s">
        <v>1987</v>
      </c>
      <c r="N1745" s="227" t="s">
        <v>3180</v>
      </c>
      <c r="O1745" s="227" t="s">
        <v>2700</v>
      </c>
      <c r="P1745" s="171"/>
      <c r="Q1745" s="171"/>
      <c r="R1745" s="171"/>
      <c r="S1745" s="171"/>
      <c r="T1745" s="171"/>
      <c r="U1745" s="171"/>
      <c r="V1745" s="171"/>
      <c r="W1745" s="171"/>
      <c r="X1745" s="171"/>
    </row>
    <row r="1746" spans="2:24" ht="66" x14ac:dyDescent="0.3">
      <c r="B1746" s="96">
        <f t="shared" si="30"/>
        <v>1740</v>
      </c>
      <c r="C1746" s="227" t="s">
        <v>16</v>
      </c>
      <c r="D1746" s="227" t="s">
        <v>6205</v>
      </c>
      <c r="E1746" s="271" t="s">
        <v>3159</v>
      </c>
      <c r="F1746" s="252" t="s">
        <v>3131</v>
      </c>
      <c r="G1746" s="255">
        <v>1007331430</v>
      </c>
      <c r="H1746" s="255">
        <v>0</v>
      </c>
      <c r="I1746" s="255">
        <f>+G1746+H1746</f>
        <v>1007331430</v>
      </c>
      <c r="J1746" s="234" t="s">
        <v>20</v>
      </c>
      <c r="K1746" s="253">
        <v>44544</v>
      </c>
      <c r="L1746" s="96" t="s">
        <v>2004</v>
      </c>
      <c r="M1746" s="235" t="s">
        <v>3176</v>
      </c>
      <c r="N1746" s="227" t="s">
        <v>11</v>
      </c>
      <c r="O1746" s="227" t="s">
        <v>2700</v>
      </c>
      <c r="P1746" s="171"/>
      <c r="Q1746" s="171"/>
      <c r="R1746" s="171"/>
      <c r="S1746" s="171"/>
      <c r="T1746" s="171"/>
      <c r="U1746" s="171"/>
      <c r="V1746" s="171"/>
      <c r="W1746" s="171"/>
      <c r="X1746" s="171"/>
    </row>
    <row r="1747" spans="2:24" ht="39.6" customHeight="1" x14ac:dyDescent="0.3">
      <c r="B1747" s="96">
        <f t="shared" si="30"/>
        <v>1741</v>
      </c>
      <c r="C1747" s="227" t="s">
        <v>16</v>
      </c>
      <c r="D1747" s="227" t="s">
        <v>6214</v>
      </c>
      <c r="E1747" s="271" t="s">
        <v>3158</v>
      </c>
      <c r="F1747" s="252" t="s">
        <v>3130</v>
      </c>
      <c r="G1747" s="255">
        <v>89905085</v>
      </c>
      <c r="H1747" s="255">
        <v>0</v>
      </c>
      <c r="I1747" s="255">
        <f>+G1747+H1747</f>
        <v>89905085</v>
      </c>
      <c r="J1747" s="234" t="s">
        <v>20</v>
      </c>
      <c r="K1747" s="253">
        <v>44546</v>
      </c>
      <c r="L1747" s="96" t="s">
        <v>2004</v>
      </c>
      <c r="M1747" s="235" t="s">
        <v>3175</v>
      </c>
      <c r="N1747" s="227" t="s">
        <v>10</v>
      </c>
      <c r="O1747" s="227" t="s">
        <v>2700</v>
      </c>
      <c r="P1747" s="171"/>
      <c r="Q1747" s="171"/>
      <c r="R1747" s="171"/>
      <c r="S1747" s="171"/>
      <c r="T1747" s="171"/>
      <c r="U1747" s="171"/>
      <c r="V1747" s="171"/>
      <c r="W1747" s="171"/>
      <c r="X1747" s="171"/>
    </row>
    <row r="1748" spans="2:24" ht="39.6" x14ac:dyDescent="0.3">
      <c r="B1748" s="96">
        <f t="shared" si="30"/>
        <v>1742</v>
      </c>
      <c r="C1748" s="227" t="s">
        <v>16</v>
      </c>
      <c r="D1748" s="227" t="s">
        <v>3140</v>
      </c>
      <c r="E1748" s="271" t="s">
        <v>3164</v>
      </c>
      <c r="F1748" s="252" t="s">
        <v>3139</v>
      </c>
      <c r="G1748" s="255">
        <v>203683383</v>
      </c>
      <c r="H1748" s="255">
        <v>0</v>
      </c>
      <c r="I1748" s="255">
        <f>+G1748+H1748</f>
        <v>203683383</v>
      </c>
      <c r="J1748" s="234" t="s">
        <v>20</v>
      </c>
      <c r="K1748" s="253">
        <v>44543</v>
      </c>
      <c r="L1748" s="96" t="s">
        <v>2004</v>
      </c>
      <c r="M1748" s="235" t="s">
        <v>3178</v>
      </c>
      <c r="N1748" s="227" t="s">
        <v>11</v>
      </c>
      <c r="O1748" s="227" t="s">
        <v>2700</v>
      </c>
      <c r="P1748" s="171"/>
      <c r="Q1748" s="171"/>
      <c r="R1748" s="171"/>
      <c r="S1748" s="171"/>
      <c r="T1748" s="171"/>
      <c r="U1748" s="171"/>
      <c r="V1748" s="171"/>
      <c r="W1748" s="171"/>
      <c r="X1748" s="171"/>
    </row>
    <row r="1749" spans="2:24" ht="39.6" x14ac:dyDescent="0.3">
      <c r="B1749" s="96">
        <f t="shared" si="30"/>
        <v>1743</v>
      </c>
      <c r="C1749" s="227" t="s">
        <v>16</v>
      </c>
      <c r="D1749" s="227" t="s">
        <v>6280</v>
      </c>
      <c r="E1749" s="318" t="s">
        <v>6285</v>
      </c>
      <c r="F1749" s="252" t="s">
        <v>6284</v>
      </c>
      <c r="G1749" s="255"/>
      <c r="H1749" s="255">
        <v>0</v>
      </c>
      <c r="I1749" s="255">
        <f t="shared" ref="I1749:I1752" si="32">+G1749+H1749</f>
        <v>0</v>
      </c>
      <c r="J1749" s="234" t="s">
        <v>20</v>
      </c>
      <c r="K1749" s="253">
        <v>44543</v>
      </c>
      <c r="L1749" s="96" t="s">
        <v>2004</v>
      </c>
      <c r="M1749" s="172" t="s">
        <v>6286</v>
      </c>
      <c r="N1749" s="227" t="s">
        <v>11</v>
      </c>
      <c r="O1749" s="227" t="s">
        <v>2700</v>
      </c>
    </row>
    <row r="1750" spans="2:24" ht="39.6" x14ac:dyDescent="0.3">
      <c r="B1750" s="96">
        <f t="shared" si="30"/>
        <v>1744</v>
      </c>
      <c r="C1750" s="227" t="s">
        <v>16</v>
      </c>
      <c r="D1750" s="227" t="s">
        <v>6281</v>
      </c>
      <c r="E1750" s="318" t="s">
        <v>6288</v>
      </c>
      <c r="F1750" s="252" t="s">
        <v>6287</v>
      </c>
      <c r="G1750" s="315">
        <v>742540000</v>
      </c>
      <c r="H1750" s="255">
        <v>0</v>
      </c>
      <c r="I1750" s="255">
        <f t="shared" si="32"/>
        <v>742540000</v>
      </c>
      <c r="J1750" s="234" t="s">
        <v>20</v>
      </c>
      <c r="K1750" s="253">
        <v>44543</v>
      </c>
      <c r="L1750" s="96" t="s">
        <v>2004</v>
      </c>
      <c r="M1750" s="172" t="s">
        <v>1991</v>
      </c>
      <c r="N1750" s="227" t="s">
        <v>11</v>
      </c>
      <c r="O1750" s="227" t="s">
        <v>2700</v>
      </c>
    </row>
    <row r="1751" spans="2:24" ht="39.6" x14ac:dyDescent="0.3">
      <c r="B1751" s="96">
        <f t="shared" si="30"/>
        <v>1745</v>
      </c>
      <c r="C1751" s="227" t="s">
        <v>16</v>
      </c>
      <c r="D1751" s="227" t="s">
        <v>6282</v>
      </c>
      <c r="E1751" s="318" t="s">
        <v>6290</v>
      </c>
      <c r="F1751" s="252" t="s">
        <v>6289</v>
      </c>
      <c r="G1751" s="315">
        <v>444965931</v>
      </c>
      <c r="H1751" s="255">
        <v>0</v>
      </c>
      <c r="I1751" s="255">
        <f t="shared" si="32"/>
        <v>444965931</v>
      </c>
      <c r="J1751" s="234" t="s">
        <v>20</v>
      </c>
      <c r="K1751" s="253">
        <v>44543</v>
      </c>
      <c r="L1751" s="96" t="s">
        <v>2004</v>
      </c>
      <c r="M1751" s="172" t="s">
        <v>6291</v>
      </c>
      <c r="N1751" s="227" t="s">
        <v>10</v>
      </c>
      <c r="O1751" s="227" t="s">
        <v>2700</v>
      </c>
    </row>
    <row r="1752" spans="2:24" ht="39.6" x14ac:dyDescent="0.3">
      <c r="B1752" s="96">
        <f t="shared" si="30"/>
        <v>1746</v>
      </c>
      <c r="C1752" s="227" t="s">
        <v>16</v>
      </c>
      <c r="D1752" s="227" t="s">
        <v>6283</v>
      </c>
      <c r="E1752" s="318" t="s">
        <v>6293</v>
      </c>
      <c r="F1752" s="252" t="s">
        <v>6292</v>
      </c>
      <c r="G1752" s="315">
        <v>435103589</v>
      </c>
      <c r="H1752" s="255">
        <v>0</v>
      </c>
      <c r="I1752" s="255">
        <f t="shared" si="32"/>
        <v>435103589</v>
      </c>
      <c r="J1752" s="234" t="s">
        <v>20</v>
      </c>
      <c r="K1752" s="253">
        <v>44543</v>
      </c>
      <c r="L1752" s="96" t="s">
        <v>2004</v>
      </c>
      <c r="M1752" s="172" t="s">
        <v>6294</v>
      </c>
      <c r="N1752" s="227" t="s">
        <v>10</v>
      </c>
      <c r="O1752" s="227" t="s">
        <v>2700</v>
      </c>
    </row>
  </sheetData>
  <autoFilter ref="B6:P1752"/>
  <sortState ref="D1326:O1734">
    <sortCondition ref="D1326:D1734"/>
  </sortState>
  <mergeCells count="2">
    <mergeCell ref="B1:C5"/>
    <mergeCell ref="D1:O5"/>
  </mergeCells>
  <conditionalFormatting sqref="F658:F696">
    <cfRule type="dataBar" priority="13">
      <dataBar>
        <cfvo type="min"/>
        <cfvo type="max"/>
        <color rgb="FF638EC6"/>
      </dataBar>
      <extLst>
        <ext xmlns:x14="http://schemas.microsoft.com/office/spreadsheetml/2009/9/main" uri="{B025F937-C7B1-47D3-B67F-A62EFF666E3E}">
          <x14:id>{D83F4EAB-52DB-4BF7-9A05-83C1083E43C9}</x14:id>
        </ext>
      </extLst>
    </cfRule>
  </conditionalFormatting>
  <dataValidations count="1">
    <dataValidation type="list" allowBlank="1" showInputMessage="1" showErrorMessage="1" sqref="L118:L121 L514:L515 L123 L364:L372 L374:L378 L409:L425 L427:L439 L441:L449 L451:L454 L456:L502 L505:L506 L508 L510 L512 L380:L407 L964 L969 L1368:L1371 L1732:L1746 L1345 C518:C866 L1373:L1387 L7:L114 L184 L127:L181 L332:L362 L971:L980 L1223 L1284:L1286 L1288:L1291 L1297 L1300:L1304 L1319:L1320 L1322:L1324 L1337:L1338 L1343 L1392:L1730 L1748:L1752">
      <formula1>#REF!</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D83F4EAB-52DB-4BF7-9A05-83C1083E43C9}">
            <x14:dataBar minLength="0" maxLength="100" gradient="0">
              <x14:cfvo type="autoMin"/>
              <x14:cfvo type="autoMax"/>
              <x14:negativeFillColor rgb="FFFF0000"/>
              <x14:axisColor rgb="FF000000"/>
            </x14:dataBar>
          </x14:cfRule>
          <xm:sqref>F658:F696</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14:formula1>
            <xm:f>'C:\Users\Heapaz\AppData\Local\Temp\[Formato Publicación Contratos Pagina web V final - Gerencia de Área Financiera.xlsx]Listas'!#REF!</xm:f>
          </x14:formula1>
          <xm:sqref>N126:N181 N7:N123</xm:sqref>
        </x14:dataValidation>
        <x14:dataValidation type="list" allowBlank="1" showInputMessage="1" showErrorMessage="1">
          <x14:formula1>
            <xm:f>'C:\Users\Heapaz\AppData\Local\Temp\[Copia de Public contratos pagina WEB 2021.xlsx]Listas'!#REF!</xm:f>
          </x14:formula1>
          <xm:sqref>N332</xm:sqref>
        </x14:dataValidation>
        <x14:dataValidation type="list" allowBlank="1" showInputMessage="1" showErrorMessage="1">
          <x14:formula1>
            <xm:f>'C:\Users\Heapaz\AppData\Local\Temp\[Formato Publicación Contratos Pagina web Secretaría General.xlsx]Listas'!#REF!</xm:f>
          </x14:formula1>
          <xm:sqref>N333:N409</xm:sqref>
        </x14:dataValidation>
        <x14:dataValidation type="list" allowBlank="1" showInputMessage="1" showErrorMessage="1">
          <x14:formula1>
            <xm:f>'C:\Users\Heapaz\AppData\Local\Temp\[Formato Publicación Contratos Pagina web Gerencia General.xlsx]Listas'!#REF!</xm:f>
          </x14:formula1>
          <xm:sqref>L426 L440 L450 L455 N410:N517 L503:L504 L507 L509 L511 L513 L516:L517</xm:sqref>
        </x14:dataValidation>
        <x14:dataValidation type="list" allowBlank="1" showInputMessage="1" showErrorMessage="1">
          <x14:formula1>
            <xm:f>'C:\Users\Heapaz\AppData\Local\Temp\[Formato Publicación Contratos Pagina Web GTI 2021.xlsx]Listas'!#REF!</xm:f>
          </x14:formula1>
          <xm:sqref>L867:L963 N867:N1012 L970 L965:L968 L981:L1012</xm:sqref>
        </x14:dataValidation>
        <x14:dataValidation type="list" allowBlank="1" showInputMessage="1" showErrorMessage="1">
          <x14:formula1>
            <xm:f>'C:\Users\Heapaz\AppData\Local\Temp\[Formato Publicación Contratos Pagina web V final.xlsx]Listas'!#REF!</xm:f>
          </x14:formula1>
          <xm:sqref>N1015:N1102 L1015:L1102 J1015:J1412 C1017:C1752</xm:sqref>
        </x14:dataValidation>
        <x14:dataValidation type="list" allowBlank="1" showInputMessage="1" showErrorMessage="1">
          <x14:formula1>
            <xm:f>'C:\Users\Heapaz\AppData\Local\Temp\[Formato Publicación Contratos Pagina web V final - DIC.17 (2)-1.xlsx]Listas'!#REF!</xm:f>
          </x14:formula1>
          <xm:sqref>J1413:J1636 N1413:N1566 J1639:J1675</xm:sqref>
        </x14:dataValidation>
        <x14:dataValidation type="list" allowBlank="1" showInputMessage="1" showErrorMessage="1">
          <x14:formula1>
            <xm:f>'C:\Users\Heapaz\AppData\Local\Temp\[Formato Publicación Contratos Pagina Web GTI 2021 V2.xlsx]Listas'!#REF!</xm:f>
          </x14:formula1>
          <xm:sqref>N1013:N1014 L1013:L1014 N182:N331 L182:L183 L185:L331</xm:sqref>
        </x14:dataValidation>
        <x14:dataValidation type="list" allowBlank="1" showInputMessage="1" showErrorMessage="1">
          <x14:formula1>
            <xm:f>'C:\Users\Heapaz\Desktop\Info escritorio\1 EMCALI\1 CONTRALORIA MUNICIPAL\PLANES DE MEJORAMIENTO\PUBLICACIÓN CONTRATOS IP\[GAE PS.xlsx]Listas'!#REF!</xm:f>
          </x14:formula1>
          <xm:sqref>L1747 L1731 N1676:N1752 J1676:J1752</xm:sqref>
        </x14:dataValidation>
        <x14:dataValidation type="list" allowBlank="1" showInputMessage="1" showErrorMessage="1">
          <x14:formula1>
            <xm:f>'C:\Users\Heapaz\AppData\Local\Temp\[Copia de Formato Publicación Contratos Pagina WEB GAGHA 2021.xlsx]Listas'!#REF!</xm:f>
          </x14:formula1>
          <xm:sqref>N1639:N1675 N1567:N1636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S433"/>
  <sheetViews>
    <sheetView zoomScale="110" zoomScaleNormal="110" workbookViewId="0">
      <selection sqref="A1:B5"/>
    </sheetView>
  </sheetViews>
  <sheetFormatPr baseColWidth="10" defaultRowHeight="14.4" x14ac:dyDescent="0.3"/>
  <cols>
    <col min="1" max="1" width="7.33203125" style="14" customWidth="1"/>
    <col min="2" max="2" width="25.109375" style="14" customWidth="1"/>
    <col min="3" max="3" width="19.44140625" style="14" customWidth="1"/>
    <col min="4" max="4" width="18.6640625" style="15" customWidth="1"/>
    <col min="5" max="5" width="67.77734375" style="250" customWidth="1"/>
    <col min="6" max="8" width="16.77734375" style="15" customWidth="1"/>
    <col min="9" max="9" width="14.21875" style="14" customWidth="1"/>
    <col min="10" max="10" width="13.5546875" style="15" customWidth="1"/>
    <col min="11" max="11" width="15.33203125" style="15" customWidth="1"/>
    <col min="12" max="12" width="33.21875" style="16" customWidth="1"/>
    <col min="13" max="13" width="19" style="14" customWidth="1"/>
    <col min="14" max="14" width="18.33203125" style="16" customWidth="1"/>
  </cols>
  <sheetData>
    <row r="1" spans="1:14" x14ac:dyDescent="0.3">
      <c r="A1" s="305"/>
      <c r="B1" s="305"/>
      <c r="C1" s="303" t="s">
        <v>27</v>
      </c>
      <c r="D1" s="303"/>
      <c r="E1" s="303"/>
      <c r="F1" s="303"/>
      <c r="G1" s="303"/>
      <c r="H1" s="303"/>
      <c r="I1" s="303"/>
      <c r="J1" s="303"/>
      <c r="K1" s="303"/>
      <c r="L1" s="303"/>
      <c r="M1" s="303"/>
      <c r="N1" s="303"/>
    </row>
    <row r="2" spans="1:14" x14ac:dyDescent="0.3">
      <c r="A2" s="305"/>
      <c r="B2" s="305"/>
      <c r="C2" s="303"/>
      <c r="D2" s="303"/>
      <c r="E2" s="303"/>
      <c r="F2" s="303"/>
      <c r="G2" s="303"/>
      <c r="H2" s="303"/>
      <c r="I2" s="303"/>
      <c r="J2" s="303"/>
      <c r="K2" s="303"/>
      <c r="L2" s="303"/>
      <c r="M2" s="303"/>
      <c r="N2" s="303"/>
    </row>
    <row r="3" spans="1:14" x14ac:dyDescent="0.3">
      <c r="A3" s="305"/>
      <c r="B3" s="305"/>
      <c r="C3" s="303"/>
      <c r="D3" s="303"/>
      <c r="E3" s="303"/>
      <c r="F3" s="303"/>
      <c r="G3" s="303"/>
      <c r="H3" s="303"/>
      <c r="I3" s="303"/>
      <c r="J3" s="303"/>
      <c r="K3" s="303"/>
      <c r="L3" s="303"/>
      <c r="M3" s="303"/>
      <c r="N3" s="303"/>
    </row>
    <row r="4" spans="1:14" x14ac:dyDescent="0.3">
      <c r="A4" s="305"/>
      <c r="B4" s="305"/>
      <c r="C4" s="303"/>
      <c r="D4" s="303"/>
      <c r="E4" s="303"/>
      <c r="F4" s="303"/>
      <c r="G4" s="303"/>
      <c r="H4" s="303"/>
      <c r="I4" s="303"/>
      <c r="J4" s="303"/>
      <c r="K4" s="303"/>
      <c r="L4" s="303"/>
      <c r="M4" s="303"/>
      <c r="N4" s="303"/>
    </row>
    <row r="5" spans="1:14" x14ac:dyDescent="0.3">
      <c r="A5" s="306"/>
      <c r="B5" s="306"/>
      <c r="C5" s="304"/>
      <c r="D5" s="304"/>
      <c r="E5" s="304"/>
      <c r="F5" s="304"/>
      <c r="G5" s="304"/>
      <c r="H5" s="304"/>
      <c r="I5" s="304"/>
      <c r="J5" s="304"/>
      <c r="K5" s="304"/>
      <c r="L5" s="304"/>
      <c r="M5" s="304"/>
      <c r="N5" s="304"/>
    </row>
    <row r="6" spans="1:14" s="3" customFormat="1" ht="43.5" customHeight="1" x14ac:dyDescent="0.3">
      <c r="A6" s="6" t="s">
        <v>9</v>
      </c>
      <c r="B6" s="6" t="s">
        <v>8</v>
      </c>
      <c r="C6" s="6" t="s">
        <v>7</v>
      </c>
      <c r="D6" s="6" t="s">
        <v>512</v>
      </c>
      <c r="E6" s="18" t="s">
        <v>4</v>
      </c>
      <c r="F6" s="6" t="s">
        <v>22</v>
      </c>
      <c r="G6" s="6" t="s">
        <v>23</v>
      </c>
      <c r="H6" s="6" t="s">
        <v>24</v>
      </c>
      <c r="I6" s="6" t="s">
        <v>2</v>
      </c>
      <c r="J6" s="6" t="s">
        <v>26</v>
      </c>
      <c r="K6" s="6" t="s">
        <v>5</v>
      </c>
      <c r="L6" s="6" t="s">
        <v>6</v>
      </c>
      <c r="M6" s="6" t="s">
        <v>21</v>
      </c>
      <c r="N6" s="6" t="s">
        <v>3</v>
      </c>
    </row>
    <row r="7" spans="1:14" s="2" customFormat="1" ht="39.6" x14ac:dyDescent="0.3">
      <c r="A7" s="7">
        <v>1</v>
      </c>
      <c r="B7" s="227" t="s">
        <v>16</v>
      </c>
      <c r="C7" s="228" t="s">
        <v>6017</v>
      </c>
      <c r="D7" s="229" t="s">
        <v>6018</v>
      </c>
      <c r="E7" s="252" t="s">
        <v>6019</v>
      </c>
      <c r="F7" s="255">
        <v>16888806</v>
      </c>
      <c r="G7" s="255">
        <v>17160714</v>
      </c>
      <c r="H7" s="255">
        <f>+F7+G7</f>
        <v>34049520</v>
      </c>
      <c r="I7" s="96" t="s">
        <v>20</v>
      </c>
      <c r="J7" s="227" t="s">
        <v>5987</v>
      </c>
      <c r="K7" s="96" t="s">
        <v>12</v>
      </c>
      <c r="L7" s="273" t="s">
        <v>6020</v>
      </c>
      <c r="M7" s="96" t="s">
        <v>11</v>
      </c>
      <c r="N7" s="227" t="s">
        <v>2700</v>
      </c>
    </row>
    <row r="8" spans="1:14" s="2" customFormat="1" ht="52.8" x14ac:dyDescent="0.3">
      <c r="A8" s="7">
        <f>+A7+1</f>
        <v>2</v>
      </c>
      <c r="B8" s="227" t="s">
        <v>16</v>
      </c>
      <c r="C8" s="228" t="s">
        <v>5984</v>
      </c>
      <c r="D8" s="229" t="s">
        <v>5985</v>
      </c>
      <c r="E8" s="252" t="s">
        <v>5986</v>
      </c>
      <c r="F8" s="255">
        <v>36000000</v>
      </c>
      <c r="G8" s="255">
        <v>36000000</v>
      </c>
      <c r="H8" s="255">
        <f>+F8+G8</f>
        <v>72000000</v>
      </c>
      <c r="I8" s="96" t="s">
        <v>20</v>
      </c>
      <c r="J8" s="227" t="s">
        <v>5987</v>
      </c>
      <c r="K8" s="96" t="s">
        <v>12</v>
      </c>
      <c r="L8" s="273" t="s">
        <v>5988</v>
      </c>
      <c r="M8" s="96" t="s">
        <v>11</v>
      </c>
      <c r="N8" s="227" t="s">
        <v>2700</v>
      </c>
    </row>
    <row r="9" spans="1:14" s="2" customFormat="1" ht="52.8" x14ac:dyDescent="0.3">
      <c r="A9" s="7">
        <f t="shared" ref="A9:A72" si="0">+A8+1</f>
        <v>3</v>
      </c>
      <c r="B9" s="227" t="s">
        <v>16</v>
      </c>
      <c r="C9" s="228" t="s">
        <v>5997</v>
      </c>
      <c r="D9" s="229" t="s">
        <v>5998</v>
      </c>
      <c r="E9" s="252" t="s">
        <v>5991</v>
      </c>
      <c r="F9" s="255">
        <v>32819442</v>
      </c>
      <c r="G9" s="255">
        <v>33347838</v>
      </c>
      <c r="H9" s="255">
        <f>+F9+G9</f>
        <v>66167280</v>
      </c>
      <c r="I9" s="96" t="s">
        <v>20</v>
      </c>
      <c r="J9" s="227" t="s">
        <v>5987</v>
      </c>
      <c r="K9" s="96" t="s">
        <v>12</v>
      </c>
      <c r="L9" s="273" t="s">
        <v>5999</v>
      </c>
      <c r="M9" s="96" t="s">
        <v>11</v>
      </c>
      <c r="N9" s="227" t="s">
        <v>2700</v>
      </c>
    </row>
    <row r="10" spans="1:14" s="2" customFormat="1" ht="39.6" x14ac:dyDescent="0.3">
      <c r="A10" s="7">
        <f t="shared" si="0"/>
        <v>4</v>
      </c>
      <c r="B10" s="227" t="s">
        <v>16</v>
      </c>
      <c r="C10" s="228" t="s">
        <v>6038</v>
      </c>
      <c r="D10" s="229" t="s">
        <v>6039</v>
      </c>
      <c r="E10" s="252" t="s">
        <v>6040</v>
      </c>
      <c r="F10" s="255">
        <v>4731834</v>
      </c>
      <c r="G10" s="255">
        <v>0</v>
      </c>
      <c r="H10" s="255">
        <f>+F10+G10</f>
        <v>4731834</v>
      </c>
      <c r="I10" s="96" t="s">
        <v>20</v>
      </c>
      <c r="J10" s="227" t="s">
        <v>2890</v>
      </c>
      <c r="K10" s="96" t="s">
        <v>12</v>
      </c>
      <c r="L10" s="273" t="s">
        <v>6041</v>
      </c>
      <c r="M10" s="96" t="s">
        <v>11</v>
      </c>
      <c r="N10" s="227" t="s">
        <v>2700</v>
      </c>
    </row>
    <row r="11" spans="1:14" s="2" customFormat="1" ht="39.6" x14ac:dyDescent="0.3">
      <c r="A11" s="7">
        <f t="shared" si="0"/>
        <v>5</v>
      </c>
      <c r="B11" s="227" t="s">
        <v>16</v>
      </c>
      <c r="C11" s="228" t="s">
        <v>6035</v>
      </c>
      <c r="D11" s="229" t="s">
        <v>6036</v>
      </c>
      <c r="E11" s="252" t="s">
        <v>6006</v>
      </c>
      <c r="F11" s="255">
        <v>39000000</v>
      </c>
      <c r="G11" s="255">
        <v>39000000</v>
      </c>
      <c r="H11" s="255">
        <f>+F11+G11</f>
        <v>78000000</v>
      </c>
      <c r="I11" s="96" t="s">
        <v>20</v>
      </c>
      <c r="J11" s="227" t="s">
        <v>5987</v>
      </c>
      <c r="K11" s="96" t="s">
        <v>12</v>
      </c>
      <c r="L11" s="273" t="s">
        <v>6037</v>
      </c>
      <c r="M11" s="96" t="s">
        <v>11</v>
      </c>
      <c r="N11" s="227" t="s">
        <v>2700</v>
      </c>
    </row>
    <row r="12" spans="1:14" s="2" customFormat="1" ht="39.6" x14ac:dyDescent="0.3">
      <c r="A12" s="7">
        <f t="shared" si="0"/>
        <v>6</v>
      </c>
      <c r="B12" s="227" t="s">
        <v>16</v>
      </c>
      <c r="C12" s="228" t="s">
        <v>6028</v>
      </c>
      <c r="D12" s="229" t="s">
        <v>6029</v>
      </c>
      <c r="E12" s="252" t="s">
        <v>6002</v>
      </c>
      <c r="F12" s="255">
        <v>12457122</v>
      </c>
      <c r="G12" s="255">
        <v>12457122</v>
      </c>
      <c r="H12" s="255">
        <f>+F12+G12</f>
        <v>24914244</v>
      </c>
      <c r="I12" s="96" t="s">
        <v>20</v>
      </c>
      <c r="J12" s="227" t="s">
        <v>5987</v>
      </c>
      <c r="K12" s="96" t="s">
        <v>12</v>
      </c>
      <c r="L12" s="273" t="s">
        <v>6030</v>
      </c>
      <c r="M12" s="96" t="s">
        <v>11</v>
      </c>
      <c r="N12" s="227" t="s">
        <v>2700</v>
      </c>
    </row>
    <row r="13" spans="1:14" s="2" customFormat="1" ht="52.8" x14ac:dyDescent="0.3">
      <c r="A13" s="7">
        <f t="shared" si="0"/>
        <v>7</v>
      </c>
      <c r="B13" s="227" t="s">
        <v>16</v>
      </c>
      <c r="C13" s="228" t="s">
        <v>6008</v>
      </c>
      <c r="D13" s="229" t="s">
        <v>6009</v>
      </c>
      <c r="E13" s="252" t="s">
        <v>5991</v>
      </c>
      <c r="F13" s="255">
        <v>31617960</v>
      </c>
      <c r="G13" s="255">
        <v>31617960</v>
      </c>
      <c r="H13" s="255">
        <f>+F13+G13</f>
        <v>63235920</v>
      </c>
      <c r="I13" s="96" t="s">
        <v>20</v>
      </c>
      <c r="J13" s="227" t="s">
        <v>5987</v>
      </c>
      <c r="K13" s="96" t="s">
        <v>12</v>
      </c>
      <c r="L13" s="273" t="s">
        <v>6010</v>
      </c>
      <c r="M13" s="96" t="s">
        <v>11</v>
      </c>
      <c r="N13" s="227" t="s">
        <v>2700</v>
      </c>
    </row>
    <row r="14" spans="1:14" s="2" customFormat="1" ht="52.8" x14ac:dyDescent="0.3">
      <c r="A14" s="7">
        <f t="shared" si="0"/>
        <v>8</v>
      </c>
      <c r="B14" s="227" t="s">
        <v>16</v>
      </c>
      <c r="C14" s="228" t="s">
        <v>5989</v>
      </c>
      <c r="D14" s="229" t="s">
        <v>5990</v>
      </c>
      <c r="E14" s="252" t="s">
        <v>5991</v>
      </c>
      <c r="F14" s="255">
        <v>32819442</v>
      </c>
      <c r="G14" s="255">
        <v>33347838</v>
      </c>
      <c r="H14" s="255">
        <f>+F14+G14</f>
        <v>66167280</v>
      </c>
      <c r="I14" s="96" t="s">
        <v>20</v>
      </c>
      <c r="J14" s="227" t="s">
        <v>5987</v>
      </c>
      <c r="K14" s="96" t="s">
        <v>12</v>
      </c>
      <c r="L14" s="273" t="s">
        <v>5992</v>
      </c>
      <c r="M14" s="96" t="s">
        <v>11</v>
      </c>
      <c r="N14" s="227" t="s">
        <v>2700</v>
      </c>
    </row>
    <row r="15" spans="1:14" s="2" customFormat="1" ht="52.8" x14ac:dyDescent="0.3">
      <c r="A15" s="7">
        <f t="shared" si="0"/>
        <v>9</v>
      </c>
      <c r="B15" s="227" t="s">
        <v>16</v>
      </c>
      <c r="C15" s="228" t="s">
        <v>6031</v>
      </c>
      <c r="D15" s="229" t="s">
        <v>6032</v>
      </c>
      <c r="E15" s="252" t="s">
        <v>6033</v>
      </c>
      <c r="F15" s="255">
        <v>17976228</v>
      </c>
      <c r="G15" s="255">
        <v>18265644</v>
      </c>
      <c r="H15" s="255">
        <f>+F15+G15</f>
        <v>36241872</v>
      </c>
      <c r="I15" s="96" t="s">
        <v>20</v>
      </c>
      <c r="J15" s="227" t="s">
        <v>5987</v>
      </c>
      <c r="K15" s="96" t="s">
        <v>12</v>
      </c>
      <c r="L15" s="273" t="s">
        <v>6034</v>
      </c>
      <c r="M15" s="96" t="s">
        <v>11</v>
      </c>
      <c r="N15" s="227" t="s">
        <v>2700</v>
      </c>
    </row>
    <row r="16" spans="1:14" s="2" customFormat="1" ht="39.6" x14ac:dyDescent="0.3">
      <c r="A16" s="7">
        <f t="shared" si="0"/>
        <v>10</v>
      </c>
      <c r="B16" s="227" t="s">
        <v>16</v>
      </c>
      <c r="C16" s="228" t="s">
        <v>6000</v>
      </c>
      <c r="D16" s="229" t="s">
        <v>6001</v>
      </c>
      <c r="E16" s="252" t="s">
        <v>6002</v>
      </c>
      <c r="F16" s="255">
        <v>9000000</v>
      </c>
      <c r="G16" s="255">
        <v>9000000</v>
      </c>
      <c r="H16" s="255">
        <f>+F16+G16</f>
        <v>18000000</v>
      </c>
      <c r="I16" s="96" t="s">
        <v>20</v>
      </c>
      <c r="J16" s="227" t="s">
        <v>5987</v>
      </c>
      <c r="K16" s="96" t="s">
        <v>12</v>
      </c>
      <c r="L16" s="273" t="s">
        <v>6003</v>
      </c>
      <c r="M16" s="96" t="s">
        <v>11</v>
      </c>
      <c r="N16" s="227" t="s">
        <v>2700</v>
      </c>
    </row>
    <row r="17" spans="1:14" s="2" customFormat="1" ht="52.8" x14ac:dyDescent="0.3">
      <c r="A17" s="7">
        <f t="shared" si="0"/>
        <v>11</v>
      </c>
      <c r="B17" s="227" t="s">
        <v>16</v>
      </c>
      <c r="C17" s="228" t="s">
        <v>6011</v>
      </c>
      <c r="D17" s="229" t="s">
        <v>6012</v>
      </c>
      <c r="E17" s="252" t="s">
        <v>5991</v>
      </c>
      <c r="F17" s="255">
        <v>32819442</v>
      </c>
      <c r="G17" s="255">
        <v>33347838</v>
      </c>
      <c r="H17" s="255">
        <f>+F17+G17</f>
        <v>66167280</v>
      </c>
      <c r="I17" s="96" t="s">
        <v>20</v>
      </c>
      <c r="J17" s="227" t="s">
        <v>5987</v>
      </c>
      <c r="K17" s="96" t="s">
        <v>12</v>
      </c>
      <c r="L17" s="273" t="s">
        <v>6013</v>
      </c>
      <c r="M17" s="96" t="s">
        <v>11</v>
      </c>
      <c r="N17" s="227" t="s">
        <v>2700</v>
      </c>
    </row>
    <row r="18" spans="1:14" s="2" customFormat="1" ht="39.6" x14ac:dyDescent="0.3">
      <c r="A18" s="7">
        <f t="shared" si="0"/>
        <v>12</v>
      </c>
      <c r="B18" s="227" t="s">
        <v>16</v>
      </c>
      <c r="C18" s="228" t="s">
        <v>6223</v>
      </c>
      <c r="D18" s="229" t="s">
        <v>6025</v>
      </c>
      <c r="E18" s="252" t="s">
        <v>6026</v>
      </c>
      <c r="F18" s="255">
        <v>32819442</v>
      </c>
      <c r="G18" s="255">
        <v>32819442</v>
      </c>
      <c r="H18" s="255">
        <f>+F18+G18</f>
        <v>65638884</v>
      </c>
      <c r="I18" s="96" t="s">
        <v>20</v>
      </c>
      <c r="J18" s="227" t="s">
        <v>5987</v>
      </c>
      <c r="K18" s="96" t="s">
        <v>12</v>
      </c>
      <c r="L18" s="273" t="s">
        <v>6027</v>
      </c>
      <c r="M18" s="96" t="s">
        <v>11</v>
      </c>
      <c r="N18" s="227" t="s">
        <v>2700</v>
      </c>
    </row>
    <row r="19" spans="1:14" s="2" customFormat="1" ht="39.6" x14ac:dyDescent="0.3">
      <c r="A19" s="7">
        <f t="shared" si="0"/>
        <v>13</v>
      </c>
      <c r="B19" s="227" t="s">
        <v>16</v>
      </c>
      <c r="C19" s="228" t="s">
        <v>6014</v>
      </c>
      <c r="D19" s="229" t="s">
        <v>6015</v>
      </c>
      <c r="E19" s="252" t="s">
        <v>6002</v>
      </c>
      <c r="F19" s="255">
        <v>12457122</v>
      </c>
      <c r="G19" s="255">
        <v>0</v>
      </c>
      <c r="H19" s="255">
        <f>+F19+G19</f>
        <v>12457122</v>
      </c>
      <c r="I19" s="96" t="s">
        <v>20</v>
      </c>
      <c r="J19" s="227" t="s">
        <v>5987</v>
      </c>
      <c r="K19" s="96" t="s">
        <v>12</v>
      </c>
      <c r="L19" s="273" t="s">
        <v>6016</v>
      </c>
      <c r="M19" s="96" t="s">
        <v>11</v>
      </c>
      <c r="N19" s="227" t="s">
        <v>2700</v>
      </c>
    </row>
    <row r="20" spans="1:14" s="2" customFormat="1" ht="39.6" x14ac:dyDescent="0.3">
      <c r="A20" s="7">
        <f t="shared" si="0"/>
        <v>14</v>
      </c>
      <c r="B20" s="227" t="s">
        <v>16</v>
      </c>
      <c r="C20" s="228" t="s">
        <v>6004</v>
      </c>
      <c r="D20" s="229" t="s">
        <v>6005</v>
      </c>
      <c r="E20" s="252" t="s">
        <v>6006</v>
      </c>
      <c r="F20" s="255">
        <v>39000000</v>
      </c>
      <c r="G20" s="255">
        <v>39000000</v>
      </c>
      <c r="H20" s="255">
        <f>+F20+G20</f>
        <v>78000000</v>
      </c>
      <c r="I20" s="96" t="s">
        <v>20</v>
      </c>
      <c r="J20" s="227" t="s">
        <v>5987</v>
      </c>
      <c r="K20" s="96" t="s">
        <v>12</v>
      </c>
      <c r="L20" s="273" t="s">
        <v>6007</v>
      </c>
      <c r="M20" s="96" t="s">
        <v>11</v>
      </c>
      <c r="N20" s="227" t="s">
        <v>2700</v>
      </c>
    </row>
    <row r="21" spans="1:14" s="2" customFormat="1" ht="52.8" x14ac:dyDescent="0.3">
      <c r="A21" s="7">
        <f t="shared" si="0"/>
        <v>15</v>
      </c>
      <c r="B21" s="227" t="s">
        <v>16</v>
      </c>
      <c r="C21" s="228" t="s">
        <v>5993</v>
      </c>
      <c r="D21" s="229" t="s">
        <v>5994</v>
      </c>
      <c r="E21" s="252" t="s">
        <v>5995</v>
      </c>
      <c r="F21" s="255">
        <v>56669898</v>
      </c>
      <c r="G21" s="255">
        <v>56669898</v>
      </c>
      <c r="H21" s="255">
        <f>+F21+G21</f>
        <v>113339796</v>
      </c>
      <c r="I21" s="96" t="s">
        <v>20</v>
      </c>
      <c r="J21" s="227" t="s">
        <v>5987</v>
      </c>
      <c r="K21" s="96" t="s">
        <v>12</v>
      </c>
      <c r="L21" s="273" t="s">
        <v>5996</v>
      </c>
      <c r="M21" s="96" t="s">
        <v>11</v>
      </c>
      <c r="N21" s="227" t="s">
        <v>2700</v>
      </c>
    </row>
    <row r="22" spans="1:14" s="2" customFormat="1" ht="52.8" x14ac:dyDescent="0.3">
      <c r="A22" s="7">
        <f t="shared" si="0"/>
        <v>16</v>
      </c>
      <c r="B22" s="227" t="s">
        <v>16</v>
      </c>
      <c r="C22" s="228" t="s">
        <v>6021</v>
      </c>
      <c r="D22" s="229" t="s">
        <v>6022</v>
      </c>
      <c r="E22" s="252" t="s">
        <v>6023</v>
      </c>
      <c r="F22" s="255">
        <v>39000000</v>
      </c>
      <c r="G22" s="255">
        <v>39000000</v>
      </c>
      <c r="H22" s="255">
        <f>+F22+G22</f>
        <v>78000000</v>
      </c>
      <c r="I22" s="96" t="s">
        <v>20</v>
      </c>
      <c r="J22" s="227" t="s">
        <v>5987</v>
      </c>
      <c r="K22" s="96" t="s">
        <v>12</v>
      </c>
      <c r="L22" s="273" t="s">
        <v>6024</v>
      </c>
      <c r="M22" s="96" t="s">
        <v>11</v>
      </c>
      <c r="N22" s="227" t="s">
        <v>2700</v>
      </c>
    </row>
    <row r="23" spans="1:14" s="2" customFormat="1" ht="79.2" x14ac:dyDescent="0.3">
      <c r="A23" s="7">
        <f t="shared" si="0"/>
        <v>17</v>
      </c>
      <c r="B23" s="227" t="s">
        <v>16</v>
      </c>
      <c r="C23" s="172" t="s">
        <v>785</v>
      </c>
      <c r="D23" s="172" t="s">
        <v>1094</v>
      </c>
      <c r="E23" s="252" t="s">
        <v>1734</v>
      </c>
      <c r="F23" s="255">
        <v>26974700</v>
      </c>
      <c r="G23" s="255">
        <v>0</v>
      </c>
      <c r="H23" s="255">
        <f>+F23+G23</f>
        <v>26974700</v>
      </c>
      <c r="I23" s="234" t="s">
        <v>20</v>
      </c>
      <c r="J23" s="253">
        <f>VLOOKUP(C23,'[1]CONSOLIDADO GESTORES'!$G$6:$K$355,4,FALSE)</f>
        <v>44550</v>
      </c>
      <c r="K23" s="96" t="s">
        <v>2004</v>
      </c>
      <c r="L23" s="251" t="s">
        <v>1735</v>
      </c>
      <c r="M23" s="227" t="s">
        <v>11</v>
      </c>
      <c r="N23" s="227" t="s">
        <v>2700</v>
      </c>
    </row>
    <row r="24" spans="1:14" s="2" customFormat="1" ht="52.8" x14ac:dyDescent="0.3">
      <c r="A24" s="7">
        <f t="shared" si="0"/>
        <v>18</v>
      </c>
      <c r="B24" s="227" t="s">
        <v>16</v>
      </c>
      <c r="C24" s="228" t="s">
        <v>6042</v>
      </c>
      <c r="D24" s="229" t="s">
        <v>6043</v>
      </c>
      <c r="E24" s="252" t="s">
        <v>6044</v>
      </c>
      <c r="F24" s="255">
        <v>30568851</v>
      </c>
      <c r="G24" s="255">
        <v>33347838</v>
      </c>
      <c r="H24" s="255">
        <f>+F24+G24</f>
        <v>63916689</v>
      </c>
      <c r="I24" s="96" t="s">
        <v>20</v>
      </c>
      <c r="J24" s="227" t="s">
        <v>5987</v>
      </c>
      <c r="K24" s="96" t="s">
        <v>12</v>
      </c>
      <c r="L24" s="273" t="s">
        <v>6045</v>
      </c>
      <c r="M24" s="96" t="s">
        <v>11</v>
      </c>
      <c r="N24" s="227" t="s">
        <v>2700</v>
      </c>
    </row>
    <row r="25" spans="1:14" s="2" customFormat="1" ht="52.8" x14ac:dyDescent="0.3">
      <c r="A25" s="7">
        <f t="shared" si="0"/>
        <v>19</v>
      </c>
      <c r="B25" s="227" t="s">
        <v>16</v>
      </c>
      <c r="C25" s="172" t="s">
        <v>786</v>
      </c>
      <c r="D25" s="172" t="s">
        <v>1095</v>
      </c>
      <c r="E25" s="252" t="s">
        <v>1417</v>
      </c>
      <c r="F25" s="255">
        <v>35521144</v>
      </c>
      <c r="G25" s="255">
        <v>0</v>
      </c>
      <c r="H25" s="255">
        <f>+F25+G25</f>
        <v>35521144</v>
      </c>
      <c r="I25" s="234" t="s">
        <v>20</v>
      </c>
      <c r="J25" s="253">
        <f>VLOOKUP(C25,'[1]CONSOLIDADO GESTORES'!$G$6:$K$355,4,FALSE)</f>
        <v>44561</v>
      </c>
      <c r="K25" s="96" t="s">
        <v>2004</v>
      </c>
      <c r="L25" s="251" t="s">
        <v>1736</v>
      </c>
      <c r="M25" s="227" t="s">
        <v>11</v>
      </c>
      <c r="N25" s="227" t="s">
        <v>2700</v>
      </c>
    </row>
    <row r="26" spans="1:14" s="2" customFormat="1" ht="52.8" x14ac:dyDescent="0.3">
      <c r="A26" s="7">
        <f t="shared" si="0"/>
        <v>20</v>
      </c>
      <c r="B26" s="227" t="s">
        <v>16</v>
      </c>
      <c r="C26" s="228" t="s">
        <v>6046</v>
      </c>
      <c r="D26" s="229" t="s">
        <v>6047</v>
      </c>
      <c r="E26" s="252" t="s">
        <v>6048</v>
      </c>
      <c r="F26" s="255">
        <v>6750000</v>
      </c>
      <c r="G26" s="255">
        <v>0</v>
      </c>
      <c r="H26" s="255">
        <f>+F26+G26</f>
        <v>6750000</v>
      </c>
      <c r="I26" s="96" t="s">
        <v>20</v>
      </c>
      <c r="J26" s="227" t="s">
        <v>3100</v>
      </c>
      <c r="K26" s="96" t="s">
        <v>12</v>
      </c>
      <c r="L26" s="273" t="s">
        <v>6049</v>
      </c>
      <c r="M26" s="96" t="s">
        <v>11</v>
      </c>
      <c r="N26" s="227" t="s">
        <v>2700</v>
      </c>
    </row>
    <row r="27" spans="1:14" s="2" customFormat="1" ht="52.8" x14ac:dyDescent="0.3">
      <c r="A27" s="7">
        <f t="shared" si="0"/>
        <v>21</v>
      </c>
      <c r="B27" s="227" t="s">
        <v>16</v>
      </c>
      <c r="C27" s="228" t="s">
        <v>6058</v>
      </c>
      <c r="D27" s="96" t="s">
        <v>6059</v>
      </c>
      <c r="E27" s="252" t="s">
        <v>6052</v>
      </c>
      <c r="F27" s="255">
        <v>27789865</v>
      </c>
      <c r="G27" s="255">
        <v>33347838</v>
      </c>
      <c r="H27" s="255">
        <f>+F27+G27</f>
        <v>61137703</v>
      </c>
      <c r="I27" s="96" t="s">
        <v>20</v>
      </c>
      <c r="J27" s="227" t="s">
        <v>6060</v>
      </c>
      <c r="K27" s="96" t="s">
        <v>12</v>
      </c>
      <c r="L27" s="273" t="s">
        <v>6061</v>
      </c>
      <c r="M27" s="96" t="s">
        <v>11</v>
      </c>
      <c r="N27" s="227" t="s">
        <v>2700</v>
      </c>
    </row>
    <row r="28" spans="1:14" s="2" customFormat="1" ht="52.8" x14ac:dyDescent="0.3">
      <c r="A28" s="7">
        <f t="shared" si="0"/>
        <v>22</v>
      </c>
      <c r="B28" s="227" t="s">
        <v>16</v>
      </c>
      <c r="C28" s="228" t="s">
        <v>6055</v>
      </c>
      <c r="D28" s="96" t="s">
        <v>6056</v>
      </c>
      <c r="E28" s="252" t="s">
        <v>6052</v>
      </c>
      <c r="F28" s="255">
        <v>27789865</v>
      </c>
      <c r="G28" s="255">
        <v>33347838</v>
      </c>
      <c r="H28" s="255">
        <f>+F28+G28</f>
        <v>61137703</v>
      </c>
      <c r="I28" s="96" t="s">
        <v>20</v>
      </c>
      <c r="J28" s="227" t="s">
        <v>6053</v>
      </c>
      <c r="K28" s="96" t="s">
        <v>12</v>
      </c>
      <c r="L28" s="273" t="s">
        <v>6057</v>
      </c>
      <c r="M28" s="96" t="s">
        <v>11</v>
      </c>
      <c r="N28" s="227" t="s">
        <v>2700</v>
      </c>
    </row>
    <row r="29" spans="1:14" s="2" customFormat="1" ht="52.8" x14ac:dyDescent="0.3">
      <c r="A29" s="7">
        <f t="shared" si="0"/>
        <v>23</v>
      </c>
      <c r="B29" s="227" t="s">
        <v>16</v>
      </c>
      <c r="C29" s="228" t="s">
        <v>6114</v>
      </c>
      <c r="D29" s="96" t="s">
        <v>6115</v>
      </c>
      <c r="E29" s="252" t="s">
        <v>6052</v>
      </c>
      <c r="F29" s="255">
        <v>27789865</v>
      </c>
      <c r="G29" s="255">
        <v>33347838</v>
      </c>
      <c r="H29" s="255">
        <f>+F29+G29</f>
        <v>61137703</v>
      </c>
      <c r="I29" s="96" t="s">
        <v>20</v>
      </c>
      <c r="J29" s="227" t="s">
        <v>6053</v>
      </c>
      <c r="K29" s="96" t="s">
        <v>12</v>
      </c>
      <c r="L29" s="273" t="s">
        <v>6116</v>
      </c>
      <c r="M29" s="96" t="s">
        <v>11</v>
      </c>
      <c r="N29" s="227" t="s">
        <v>2700</v>
      </c>
    </row>
    <row r="30" spans="1:14" s="2" customFormat="1" ht="52.8" x14ac:dyDescent="0.3">
      <c r="A30" s="7">
        <f t="shared" si="0"/>
        <v>24</v>
      </c>
      <c r="B30" s="227" t="s">
        <v>16</v>
      </c>
      <c r="C30" s="228" t="s">
        <v>6108</v>
      </c>
      <c r="D30" s="96" t="s">
        <v>6109</v>
      </c>
      <c r="E30" s="252" t="s">
        <v>5991</v>
      </c>
      <c r="F30" s="255">
        <v>27789865</v>
      </c>
      <c r="G30" s="255">
        <v>33347838</v>
      </c>
      <c r="H30" s="255">
        <f>+F30+G30</f>
        <v>61137703</v>
      </c>
      <c r="I30" s="96" t="s">
        <v>20</v>
      </c>
      <c r="J30" s="227" t="s">
        <v>6053</v>
      </c>
      <c r="K30" s="96" t="s">
        <v>12</v>
      </c>
      <c r="L30" s="273" t="s">
        <v>6110</v>
      </c>
      <c r="M30" s="96" t="s">
        <v>11</v>
      </c>
      <c r="N30" s="227" t="s">
        <v>2700</v>
      </c>
    </row>
    <row r="31" spans="1:14" s="2" customFormat="1" ht="52.8" x14ac:dyDescent="0.3">
      <c r="A31" s="7">
        <f t="shared" si="0"/>
        <v>25</v>
      </c>
      <c r="B31" s="227" t="s">
        <v>16</v>
      </c>
      <c r="C31" s="228" t="s">
        <v>6076</v>
      </c>
      <c r="D31" s="96" t="s">
        <v>6077</v>
      </c>
      <c r="E31" s="252" t="s">
        <v>6044</v>
      </c>
      <c r="F31" s="255">
        <v>27789865</v>
      </c>
      <c r="G31" s="255">
        <v>33347838</v>
      </c>
      <c r="H31" s="255">
        <f>+F31+G31</f>
        <v>61137703</v>
      </c>
      <c r="I31" s="96" t="s">
        <v>20</v>
      </c>
      <c r="J31" s="227" t="s">
        <v>6053</v>
      </c>
      <c r="K31" s="96" t="s">
        <v>12</v>
      </c>
      <c r="L31" s="273" t="s">
        <v>6078</v>
      </c>
      <c r="M31" s="96" t="s">
        <v>11</v>
      </c>
      <c r="N31" s="227" t="s">
        <v>2700</v>
      </c>
    </row>
    <row r="32" spans="1:14" s="2" customFormat="1" ht="52.8" x14ac:dyDescent="0.3">
      <c r="A32" s="7">
        <f t="shared" si="0"/>
        <v>26</v>
      </c>
      <c r="B32" s="227" t="s">
        <v>16</v>
      </c>
      <c r="C32" s="228" t="s">
        <v>6062</v>
      </c>
      <c r="D32" s="96" t="s">
        <v>6063</v>
      </c>
      <c r="E32" s="252" t="s">
        <v>6052</v>
      </c>
      <c r="F32" s="255">
        <v>27000000</v>
      </c>
      <c r="G32" s="255">
        <v>32400000</v>
      </c>
      <c r="H32" s="255">
        <f>+F32+G32</f>
        <v>59400000</v>
      </c>
      <c r="I32" s="96" t="s">
        <v>20</v>
      </c>
      <c r="J32" s="227" t="s">
        <v>6053</v>
      </c>
      <c r="K32" s="96" t="s">
        <v>12</v>
      </c>
      <c r="L32" s="273" t="s">
        <v>6064</v>
      </c>
      <c r="M32" s="96" t="s">
        <v>11</v>
      </c>
      <c r="N32" s="227" t="s">
        <v>2700</v>
      </c>
    </row>
    <row r="33" spans="1:14" s="2" customFormat="1" ht="52.8" x14ac:dyDescent="0.3">
      <c r="A33" s="7">
        <f t="shared" si="0"/>
        <v>27</v>
      </c>
      <c r="B33" s="227" t="s">
        <v>16</v>
      </c>
      <c r="C33" s="228" t="s">
        <v>6196</v>
      </c>
      <c r="D33" s="96" t="s">
        <v>6066</v>
      </c>
      <c r="E33" s="252" t="s">
        <v>6052</v>
      </c>
      <c r="F33" s="255">
        <v>25000000</v>
      </c>
      <c r="G33" s="255">
        <v>30000000</v>
      </c>
      <c r="H33" s="255">
        <f>+F33+G33</f>
        <v>55000000</v>
      </c>
      <c r="I33" s="96" t="s">
        <v>20</v>
      </c>
      <c r="J33" s="227" t="s">
        <v>6053</v>
      </c>
      <c r="K33" s="96" t="s">
        <v>12</v>
      </c>
      <c r="L33" s="273" t="s">
        <v>6067</v>
      </c>
      <c r="M33" s="96" t="s">
        <v>11</v>
      </c>
      <c r="N33" s="227" t="s">
        <v>2700</v>
      </c>
    </row>
    <row r="34" spans="1:14" s="2" customFormat="1" ht="52.8" x14ac:dyDescent="0.3">
      <c r="A34" s="7">
        <f t="shared" si="0"/>
        <v>28</v>
      </c>
      <c r="B34" s="227" t="s">
        <v>16</v>
      </c>
      <c r="C34" s="228" t="s">
        <v>6065</v>
      </c>
      <c r="D34" s="229" t="s">
        <v>6120</v>
      </c>
      <c r="E34" s="252" t="s">
        <v>6052</v>
      </c>
      <c r="F34" s="255">
        <v>25000000</v>
      </c>
      <c r="G34" s="255">
        <v>30000000</v>
      </c>
      <c r="H34" s="255">
        <f>+F34+G34</f>
        <v>55000000</v>
      </c>
      <c r="I34" s="96" t="s">
        <v>20</v>
      </c>
      <c r="J34" s="227" t="s">
        <v>6053</v>
      </c>
      <c r="K34" s="96" t="s">
        <v>12</v>
      </c>
      <c r="L34" s="273" t="s">
        <v>6121</v>
      </c>
      <c r="M34" s="96" t="s">
        <v>11</v>
      </c>
      <c r="N34" s="227" t="s">
        <v>2700</v>
      </c>
    </row>
    <row r="35" spans="1:14" s="2" customFormat="1" ht="39.6" x14ac:dyDescent="0.3">
      <c r="A35" s="7">
        <f t="shared" si="0"/>
        <v>29</v>
      </c>
      <c r="B35" s="227" t="s">
        <v>16</v>
      </c>
      <c r="C35" s="228" t="s">
        <v>6068</v>
      </c>
      <c r="D35" s="96" t="s">
        <v>6069</v>
      </c>
      <c r="E35" s="252" t="s">
        <v>6070</v>
      </c>
      <c r="F35" s="255">
        <v>15221365</v>
      </c>
      <c r="G35" s="255">
        <v>18265644</v>
      </c>
      <c r="H35" s="255">
        <f>+F35+G35</f>
        <v>33487009</v>
      </c>
      <c r="I35" s="96" t="s">
        <v>20</v>
      </c>
      <c r="J35" s="227" t="s">
        <v>6053</v>
      </c>
      <c r="K35" s="96" t="s">
        <v>12</v>
      </c>
      <c r="L35" s="273" t="s">
        <v>6071</v>
      </c>
      <c r="M35" s="96" t="s">
        <v>11</v>
      </c>
      <c r="N35" s="227" t="s">
        <v>2700</v>
      </c>
    </row>
    <row r="36" spans="1:14" s="2" customFormat="1" ht="39.6" x14ac:dyDescent="0.3">
      <c r="A36" s="7">
        <f t="shared" si="0"/>
        <v>30</v>
      </c>
      <c r="B36" s="227" t="s">
        <v>16</v>
      </c>
      <c r="C36" s="228" t="s">
        <v>6117</v>
      </c>
      <c r="D36" s="96" t="s">
        <v>6118</v>
      </c>
      <c r="E36" s="252" t="s">
        <v>6070</v>
      </c>
      <c r="F36" s="255">
        <v>15855110</v>
      </c>
      <c r="G36" s="255">
        <v>19026132</v>
      </c>
      <c r="H36" s="255">
        <f>+F36+G36</f>
        <v>34881242</v>
      </c>
      <c r="I36" s="96" t="s">
        <v>20</v>
      </c>
      <c r="J36" s="227" t="s">
        <v>6053</v>
      </c>
      <c r="K36" s="96" t="s">
        <v>12</v>
      </c>
      <c r="L36" s="273" t="s">
        <v>6119</v>
      </c>
      <c r="M36" s="96" t="s">
        <v>11</v>
      </c>
      <c r="N36" s="227" t="s">
        <v>2700</v>
      </c>
    </row>
    <row r="37" spans="1:14" s="2" customFormat="1" ht="39.6" x14ac:dyDescent="0.3">
      <c r="A37" s="7">
        <f t="shared" si="0"/>
        <v>31</v>
      </c>
      <c r="B37" s="227" t="s">
        <v>16</v>
      </c>
      <c r="C37" s="228" t="s">
        <v>6072</v>
      </c>
      <c r="D37" s="96" t="s">
        <v>6073</v>
      </c>
      <c r="E37" s="252" t="s">
        <v>6074</v>
      </c>
      <c r="F37" s="255">
        <v>10548070</v>
      </c>
      <c r="G37" s="255">
        <v>12657684</v>
      </c>
      <c r="H37" s="255">
        <f>+F37+G37</f>
        <v>23205754</v>
      </c>
      <c r="I37" s="96" t="s">
        <v>20</v>
      </c>
      <c r="J37" s="227" t="s">
        <v>6053</v>
      </c>
      <c r="K37" s="96" t="s">
        <v>12</v>
      </c>
      <c r="L37" s="273" t="s">
        <v>6075</v>
      </c>
      <c r="M37" s="96" t="s">
        <v>11</v>
      </c>
      <c r="N37" s="227" t="s">
        <v>2700</v>
      </c>
    </row>
    <row r="38" spans="1:14" s="2" customFormat="1" ht="39.6" x14ac:dyDescent="0.3">
      <c r="A38" s="7">
        <f t="shared" si="0"/>
        <v>32</v>
      </c>
      <c r="B38" s="227" t="s">
        <v>16</v>
      </c>
      <c r="C38" s="228" t="s">
        <v>6079</v>
      </c>
      <c r="D38" s="96" t="s">
        <v>6080</v>
      </c>
      <c r="E38" s="252" t="s">
        <v>6074</v>
      </c>
      <c r="F38" s="255">
        <v>10548070</v>
      </c>
      <c r="G38" s="255">
        <v>12657684</v>
      </c>
      <c r="H38" s="255">
        <f>+F38+G38</f>
        <v>23205754</v>
      </c>
      <c r="I38" s="96" t="s">
        <v>20</v>
      </c>
      <c r="J38" s="227" t="s">
        <v>6053</v>
      </c>
      <c r="K38" s="96" t="s">
        <v>12</v>
      </c>
      <c r="L38" s="273" t="s">
        <v>6081</v>
      </c>
      <c r="M38" s="96" t="s">
        <v>11</v>
      </c>
      <c r="N38" s="227" t="s">
        <v>2700</v>
      </c>
    </row>
    <row r="39" spans="1:14" s="2" customFormat="1" ht="39.6" x14ac:dyDescent="0.3">
      <c r="A39" s="7">
        <f t="shared" si="0"/>
        <v>33</v>
      </c>
      <c r="B39" s="227" t="s">
        <v>16</v>
      </c>
      <c r="C39" s="228" t="s">
        <v>6082</v>
      </c>
      <c r="D39" s="96" t="s">
        <v>6083</v>
      </c>
      <c r="E39" s="252" t="s">
        <v>6084</v>
      </c>
      <c r="F39" s="255">
        <v>14300595</v>
      </c>
      <c r="G39" s="255">
        <v>17160714</v>
      </c>
      <c r="H39" s="255">
        <f>+F39+G39</f>
        <v>31461309</v>
      </c>
      <c r="I39" s="96" t="s">
        <v>20</v>
      </c>
      <c r="J39" s="227" t="s">
        <v>6053</v>
      </c>
      <c r="K39" s="96" t="s">
        <v>12</v>
      </c>
      <c r="L39" s="273" t="s">
        <v>6085</v>
      </c>
      <c r="M39" s="96" t="s">
        <v>11</v>
      </c>
      <c r="N39" s="227" t="s">
        <v>2700</v>
      </c>
    </row>
    <row r="40" spans="1:14" s="2" customFormat="1" ht="39.6" x14ac:dyDescent="0.3">
      <c r="A40" s="7">
        <f t="shared" si="0"/>
        <v>34</v>
      </c>
      <c r="B40" s="227" t="s">
        <v>16</v>
      </c>
      <c r="C40" s="228" t="s">
        <v>6095</v>
      </c>
      <c r="D40" s="96" t="s">
        <v>6096</v>
      </c>
      <c r="E40" s="252" t="s">
        <v>6074</v>
      </c>
      <c r="F40" s="255">
        <v>7886390</v>
      </c>
      <c r="G40" s="255">
        <v>9463668</v>
      </c>
      <c r="H40" s="255">
        <f>+F40+G40</f>
        <v>17350058</v>
      </c>
      <c r="I40" s="96" t="s">
        <v>20</v>
      </c>
      <c r="J40" s="227" t="s">
        <v>6053</v>
      </c>
      <c r="K40" s="96" t="s">
        <v>12</v>
      </c>
      <c r="L40" s="273" t="s">
        <v>6097</v>
      </c>
      <c r="M40" s="96" t="s">
        <v>11</v>
      </c>
      <c r="N40" s="227" t="s">
        <v>2700</v>
      </c>
    </row>
    <row r="41" spans="1:14" s="2" customFormat="1" ht="52.8" x14ac:dyDescent="0.3">
      <c r="A41" s="7">
        <f t="shared" si="0"/>
        <v>35</v>
      </c>
      <c r="B41" s="227" t="s">
        <v>16</v>
      </c>
      <c r="C41" s="228" t="s">
        <v>6122</v>
      </c>
      <c r="D41" s="96" t="s">
        <v>6123</v>
      </c>
      <c r="E41" s="252" t="s">
        <v>5991</v>
      </c>
      <c r="F41" s="255">
        <v>25000000</v>
      </c>
      <c r="G41" s="255">
        <v>0</v>
      </c>
      <c r="H41" s="255">
        <f>+F41+G41</f>
        <v>25000000</v>
      </c>
      <c r="I41" s="96" t="s">
        <v>20</v>
      </c>
      <c r="J41" s="227" t="s">
        <v>6132</v>
      </c>
      <c r="K41" s="96" t="s">
        <v>12</v>
      </c>
      <c r="L41" s="273" t="s">
        <v>6124</v>
      </c>
      <c r="M41" s="96" t="s">
        <v>11</v>
      </c>
      <c r="N41" s="227" t="s">
        <v>2700</v>
      </c>
    </row>
    <row r="42" spans="1:14" s="2" customFormat="1" ht="52.8" x14ac:dyDescent="0.3">
      <c r="A42" s="7">
        <f t="shared" si="0"/>
        <v>36</v>
      </c>
      <c r="B42" s="227" t="s">
        <v>16</v>
      </c>
      <c r="C42" s="228" t="s">
        <v>6105</v>
      </c>
      <c r="D42" s="96" t="s">
        <v>6106</v>
      </c>
      <c r="E42" s="252" t="s">
        <v>6044</v>
      </c>
      <c r="F42" s="255">
        <v>25127625</v>
      </c>
      <c r="G42" s="255">
        <v>0</v>
      </c>
      <c r="H42" s="255">
        <f>+F42+G42</f>
        <v>25127625</v>
      </c>
      <c r="I42" s="96" t="s">
        <v>20</v>
      </c>
      <c r="J42" s="227" t="s">
        <v>6132</v>
      </c>
      <c r="K42" s="96" t="s">
        <v>12</v>
      </c>
      <c r="L42" s="273" t="s">
        <v>6107</v>
      </c>
      <c r="M42" s="96" t="s">
        <v>11</v>
      </c>
      <c r="N42" s="227" t="s">
        <v>2700</v>
      </c>
    </row>
    <row r="43" spans="1:14" s="2" customFormat="1" ht="39.6" x14ac:dyDescent="0.3">
      <c r="A43" s="7">
        <f t="shared" si="0"/>
        <v>37</v>
      </c>
      <c r="B43" s="227" t="s">
        <v>16</v>
      </c>
      <c r="C43" s="228" t="s">
        <v>6089</v>
      </c>
      <c r="D43" s="96" t="s">
        <v>6090</v>
      </c>
      <c r="E43" s="252" t="s">
        <v>6074</v>
      </c>
      <c r="F43" s="255">
        <v>10380935</v>
      </c>
      <c r="G43" s="255">
        <v>12457122</v>
      </c>
      <c r="H43" s="255">
        <f>+F43+G43</f>
        <v>22838057</v>
      </c>
      <c r="I43" s="96" t="s">
        <v>20</v>
      </c>
      <c r="J43" s="227" t="s">
        <v>6053</v>
      </c>
      <c r="K43" s="96" t="s">
        <v>12</v>
      </c>
      <c r="L43" s="273" t="s">
        <v>6091</v>
      </c>
      <c r="M43" s="96" t="s">
        <v>11</v>
      </c>
      <c r="N43" s="227" t="s">
        <v>2700</v>
      </c>
    </row>
    <row r="44" spans="1:14" s="2" customFormat="1" ht="39.6" x14ac:dyDescent="0.3">
      <c r="A44" s="7">
        <f t="shared" si="0"/>
        <v>38</v>
      </c>
      <c r="B44" s="227" t="s">
        <v>16</v>
      </c>
      <c r="C44" s="228" t="s">
        <v>6092</v>
      </c>
      <c r="D44" s="96" t="s">
        <v>6093</v>
      </c>
      <c r="E44" s="252" t="s">
        <v>6070</v>
      </c>
      <c r="F44" s="255">
        <v>26000000</v>
      </c>
      <c r="G44" s="255">
        <v>31200000</v>
      </c>
      <c r="H44" s="255">
        <f>+F44+G44</f>
        <v>57200000</v>
      </c>
      <c r="I44" s="96" t="s">
        <v>20</v>
      </c>
      <c r="J44" s="227" t="s">
        <v>6053</v>
      </c>
      <c r="K44" s="96" t="s">
        <v>12</v>
      </c>
      <c r="L44" s="273" t="s">
        <v>6094</v>
      </c>
      <c r="M44" s="96" t="s">
        <v>11</v>
      </c>
      <c r="N44" s="227" t="s">
        <v>2700</v>
      </c>
    </row>
    <row r="45" spans="1:14" s="2" customFormat="1" ht="52.8" x14ac:dyDescent="0.3">
      <c r="A45" s="7">
        <f t="shared" si="0"/>
        <v>39</v>
      </c>
      <c r="B45" s="227" t="s">
        <v>16</v>
      </c>
      <c r="C45" s="228" t="s">
        <v>6098</v>
      </c>
      <c r="D45" s="96" t="s">
        <v>6099</v>
      </c>
      <c r="E45" s="252" t="s">
        <v>6100</v>
      </c>
      <c r="F45" s="255">
        <v>35000000</v>
      </c>
      <c r="G45" s="255">
        <v>0</v>
      </c>
      <c r="H45" s="255">
        <f>+F45+G45</f>
        <v>35000000</v>
      </c>
      <c r="I45" s="96" t="s">
        <v>20</v>
      </c>
      <c r="J45" s="227" t="s">
        <v>6132</v>
      </c>
      <c r="K45" s="96" t="s">
        <v>12</v>
      </c>
      <c r="L45" s="273" t="s">
        <v>6101</v>
      </c>
      <c r="M45" s="96" t="s">
        <v>11</v>
      </c>
      <c r="N45" s="227" t="s">
        <v>2700</v>
      </c>
    </row>
    <row r="46" spans="1:14" s="2" customFormat="1" ht="39.6" x14ac:dyDescent="0.3">
      <c r="A46" s="7">
        <f t="shared" si="0"/>
        <v>40</v>
      </c>
      <c r="B46" s="227" t="s">
        <v>16</v>
      </c>
      <c r="C46" s="228" t="s">
        <v>6111</v>
      </c>
      <c r="D46" s="96" t="s">
        <v>6112</v>
      </c>
      <c r="E46" s="252" t="s">
        <v>6074</v>
      </c>
      <c r="F46" s="255">
        <v>10380935</v>
      </c>
      <c r="G46" s="255">
        <v>12457122</v>
      </c>
      <c r="H46" s="255">
        <f>+F46+G46</f>
        <v>22838057</v>
      </c>
      <c r="I46" s="96" t="s">
        <v>20</v>
      </c>
      <c r="J46" s="227" t="s">
        <v>6053</v>
      </c>
      <c r="K46" s="96" t="s">
        <v>12</v>
      </c>
      <c r="L46" s="273" t="s">
        <v>6113</v>
      </c>
      <c r="M46" s="96" t="s">
        <v>11</v>
      </c>
      <c r="N46" s="227" t="s">
        <v>2700</v>
      </c>
    </row>
    <row r="47" spans="1:14" s="2" customFormat="1" ht="52.8" x14ac:dyDescent="0.3">
      <c r="A47" s="7">
        <f t="shared" si="0"/>
        <v>41</v>
      </c>
      <c r="B47" s="227" t="s">
        <v>16</v>
      </c>
      <c r="C47" s="228" t="s">
        <v>6102</v>
      </c>
      <c r="D47" s="96" t="s">
        <v>6103</v>
      </c>
      <c r="E47" s="252" t="s">
        <v>6100</v>
      </c>
      <c r="F47" s="255">
        <v>30000000</v>
      </c>
      <c r="G47" s="255">
        <v>36000000</v>
      </c>
      <c r="H47" s="255">
        <f>+F47+G47</f>
        <v>66000000</v>
      </c>
      <c r="I47" s="96" t="s">
        <v>20</v>
      </c>
      <c r="J47" s="227" t="s">
        <v>6053</v>
      </c>
      <c r="K47" s="96" t="s">
        <v>12</v>
      </c>
      <c r="L47" s="273" t="s">
        <v>6104</v>
      </c>
      <c r="M47" s="96" t="s">
        <v>11</v>
      </c>
      <c r="N47" s="227" t="s">
        <v>2700</v>
      </c>
    </row>
    <row r="48" spans="1:14" s="2" customFormat="1" ht="52.8" x14ac:dyDescent="0.3">
      <c r="A48" s="7">
        <f t="shared" si="0"/>
        <v>42</v>
      </c>
      <c r="B48" s="227" t="s">
        <v>16</v>
      </c>
      <c r="C48" s="172" t="s">
        <v>787</v>
      </c>
      <c r="D48" s="172" t="s">
        <v>1096</v>
      </c>
      <c r="E48" s="252" t="s">
        <v>1418</v>
      </c>
      <c r="F48" s="255">
        <v>305199843</v>
      </c>
      <c r="G48" s="255">
        <v>0</v>
      </c>
      <c r="H48" s="255">
        <f>+F48+G48</f>
        <v>305199843</v>
      </c>
      <c r="I48" s="234" t="s">
        <v>20</v>
      </c>
      <c r="J48" s="253">
        <f>VLOOKUP(C48,'[1]CONSOLIDADO GESTORES'!$G$6:$K$355,4,FALSE)</f>
        <v>44509</v>
      </c>
      <c r="K48" s="96" t="s">
        <v>2004</v>
      </c>
      <c r="L48" s="251" t="s">
        <v>1737</v>
      </c>
      <c r="M48" s="227" t="s">
        <v>11</v>
      </c>
      <c r="N48" s="227" t="s">
        <v>2700</v>
      </c>
    </row>
    <row r="49" spans="1:14" s="2" customFormat="1" ht="52.8" x14ac:dyDescent="0.3">
      <c r="A49" s="7">
        <f t="shared" si="0"/>
        <v>43</v>
      </c>
      <c r="B49" s="227" t="s">
        <v>16</v>
      </c>
      <c r="C49" s="172" t="s">
        <v>789</v>
      </c>
      <c r="D49" s="172" t="s">
        <v>1098</v>
      </c>
      <c r="E49" s="252" t="s">
        <v>1420</v>
      </c>
      <c r="F49" s="255">
        <v>759818481</v>
      </c>
      <c r="G49" s="255">
        <v>0</v>
      </c>
      <c r="H49" s="255">
        <f>+F49+G49</f>
        <v>759818481</v>
      </c>
      <c r="I49" s="234" t="s">
        <v>20</v>
      </c>
      <c r="J49" s="253">
        <f>VLOOKUP(C49,'[1]CONSOLIDADO GESTORES'!$G$6:$K$355,4,FALSE)</f>
        <v>44484</v>
      </c>
      <c r="K49" s="96" t="s">
        <v>2004</v>
      </c>
      <c r="L49" s="251" t="s">
        <v>1737</v>
      </c>
      <c r="M49" s="227" t="s">
        <v>11</v>
      </c>
      <c r="N49" s="227" t="s">
        <v>2700</v>
      </c>
    </row>
    <row r="50" spans="1:14" s="2" customFormat="1" ht="39.6" x14ac:dyDescent="0.3">
      <c r="A50" s="7">
        <f t="shared" si="0"/>
        <v>44</v>
      </c>
      <c r="B50" s="227" t="s">
        <v>16</v>
      </c>
      <c r="C50" s="173" t="s">
        <v>840</v>
      </c>
      <c r="D50" s="172" t="s">
        <v>1152</v>
      </c>
      <c r="E50" s="252" t="s">
        <v>1474</v>
      </c>
      <c r="F50" s="255">
        <v>189950190</v>
      </c>
      <c r="G50" s="255">
        <v>0</v>
      </c>
      <c r="H50" s="255">
        <f>+F50+G50</f>
        <v>189950190</v>
      </c>
      <c r="I50" s="234" t="s">
        <v>20</v>
      </c>
      <c r="J50" s="253">
        <f>VLOOKUP(C50,'[1]CONSOLIDADO GESTORES'!$G$6:$K$355,4,FALSE)</f>
        <v>44405</v>
      </c>
      <c r="K50" s="96" t="s">
        <v>2004</v>
      </c>
      <c r="L50" s="251" t="s">
        <v>1789</v>
      </c>
      <c r="M50" s="227" t="s">
        <v>10</v>
      </c>
      <c r="N50" s="227" t="s">
        <v>2700</v>
      </c>
    </row>
    <row r="51" spans="1:14" s="2" customFormat="1" ht="39.6" x14ac:dyDescent="0.3">
      <c r="A51" s="7">
        <f t="shared" si="0"/>
        <v>45</v>
      </c>
      <c r="B51" s="227" t="s">
        <v>16</v>
      </c>
      <c r="C51" s="172" t="s">
        <v>788</v>
      </c>
      <c r="D51" s="172" t="s">
        <v>1097</v>
      </c>
      <c r="E51" s="252" t="s">
        <v>1419</v>
      </c>
      <c r="F51" s="255">
        <v>429853347</v>
      </c>
      <c r="G51" s="255">
        <v>0</v>
      </c>
      <c r="H51" s="255">
        <f>+F51+G51</f>
        <v>429853347</v>
      </c>
      <c r="I51" s="234" t="s">
        <v>20</v>
      </c>
      <c r="J51" s="253">
        <f>VLOOKUP(C51,'[1]CONSOLIDADO GESTORES'!$G$6:$K$355,4,FALSE)</f>
        <v>44516</v>
      </c>
      <c r="K51" s="96" t="s">
        <v>2004</v>
      </c>
      <c r="L51" s="251" t="s">
        <v>1738</v>
      </c>
      <c r="M51" s="227" t="s">
        <v>11</v>
      </c>
      <c r="N51" s="227" t="s">
        <v>2700</v>
      </c>
    </row>
    <row r="52" spans="1:14" s="2" customFormat="1" ht="79.2" x14ac:dyDescent="0.3">
      <c r="A52" s="7">
        <f t="shared" si="0"/>
        <v>46</v>
      </c>
      <c r="B52" s="227" t="s">
        <v>16</v>
      </c>
      <c r="C52" s="228" t="s">
        <v>6125</v>
      </c>
      <c r="D52" s="96" t="s">
        <v>6126</v>
      </c>
      <c r="E52" s="252" t="s">
        <v>6127</v>
      </c>
      <c r="F52" s="255">
        <v>37500000</v>
      </c>
      <c r="G52" s="255">
        <v>0</v>
      </c>
      <c r="H52" s="255">
        <f>+F52+G52</f>
        <v>37500000</v>
      </c>
      <c r="I52" s="96" t="s">
        <v>20</v>
      </c>
      <c r="J52" s="227" t="s">
        <v>6132</v>
      </c>
      <c r="K52" s="96" t="s">
        <v>12</v>
      </c>
      <c r="L52" s="273" t="s">
        <v>6128</v>
      </c>
      <c r="M52" s="96" t="s">
        <v>11</v>
      </c>
      <c r="N52" s="227" t="s">
        <v>2700</v>
      </c>
    </row>
    <row r="53" spans="1:14" s="2" customFormat="1" ht="39.6" x14ac:dyDescent="0.3">
      <c r="A53" s="7">
        <f t="shared" si="0"/>
        <v>47</v>
      </c>
      <c r="B53" s="227" t="s">
        <v>16</v>
      </c>
      <c r="C53" s="172" t="s">
        <v>793</v>
      </c>
      <c r="D53" s="172" t="s">
        <v>1102</v>
      </c>
      <c r="E53" s="252" t="s">
        <v>1424</v>
      </c>
      <c r="F53" s="255">
        <v>1892000</v>
      </c>
      <c r="G53" s="255">
        <v>0</v>
      </c>
      <c r="H53" s="255">
        <f>+F53+G53</f>
        <v>1892000</v>
      </c>
      <c r="I53" s="234" t="s">
        <v>20</v>
      </c>
      <c r="J53" s="253">
        <f>VLOOKUP(C53,'[1]CONSOLIDADO GESTORES'!$G$6:$K$355,4,FALSE)</f>
        <v>44280</v>
      </c>
      <c r="K53" s="96" t="s">
        <v>2004</v>
      </c>
      <c r="L53" s="251" t="s">
        <v>1742</v>
      </c>
      <c r="M53" s="227" t="s">
        <v>10</v>
      </c>
      <c r="N53" s="227" t="s">
        <v>2700</v>
      </c>
    </row>
    <row r="54" spans="1:14" s="2" customFormat="1" ht="39.6" x14ac:dyDescent="0.3">
      <c r="A54" s="7">
        <f t="shared" si="0"/>
        <v>48</v>
      </c>
      <c r="B54" s="227" t="s">
        <v>16</v>
      </c>
      <c r="C54" s="172" t="s">
        <v>792</v>
      </c>
      <c r="D54" s="172" t="s">
        <v>1101</v>
      </c>
      <c r="E54" s="252" t="s">
        <v>1423</v>
      </c>
      <c r="F54" s="255">
        <v>1957550</v>
      </c>
      <c r="G54" s="255">
        <v>0</v>
      </c>
      <c r="H54" s="255">
        <f>+F54+G54</f>
        <v>1957550</v>
      </c>
      <c r="I54" s="234" t="s">
        <v>20</v>
      </c>
      <c r="J54" s="253">
        <f>VLOOKUP(C54,'[1]CONSOLIDADO GESTORES'!$G$6:$K$355,4,FALSE)</f>
        <v>44278</v>
      </c>
      <c r="K54" s="96" t="s">
        <v>2004</v>
      </c>
      <c r="L54" s="251" t="s">
        <v>1741</v>
      </c>
      <c r="M54" s="227" t="s">
        <v>10</v>
      </c>
      <c r="N54" s="227" t="s">
        <v>2700</v>
      </c>
    </row>
    <row r="55" spans="1:14" s="2" customFormat="1" ht="39.6" x14ac:dyDescent="0.3">
      <c r="A55" s="7">
        <f t="shared" si="0"/>
        <v>49</v>
      </c>
      <c r="B55" s="227" t="s">
        <v>16</v>
      </c>
      <c r="C55" s="172" t="s">
        <v>790</v>
      </c>
      <c r="D55" s="172" t="s">
        <v>1099</v>
      </c>
      <c r="E55" s="252" t="s">
        <v>1421</v>
      </c>
      <c r="F55" s="255">
        <v>14196700</v>
      </c>
      <c r="G55" s="255">
        <v>0</v>
      </c>
      <c r="H55" s="255">
        <f>+F55+G55</f>
        <v>14196700</v>
      </c>
      <c r="I55" s="234" t="s">
        <v>20</v>
      </c>
      <c r="J55" s="253">
        <f>VLOOKUP(C55,'[1]CONSOLIDADO GESTORES'!$G$6:$K$355,4,FALSE)</f>
        <v>44333</v>
      </c>
      <c r="K55" s="96" t="s">
        <v>2004</v>
      </c>
      <c r="L55" s="251" t="s">
        <v>1739</v>
      </c>
      <c r="M55" s="227" t="s">
        <v>11</v>
      </c>
      <c r="N55" s="227" t="s">
        <v>2700</v>
      </c>
    </row>
    <row r="56" spans="1:14" s="2" customFormat="1" ht="39.6" x14ac:dyDescent="0.3">
      <c r="A56" s="7">
        <f t="shared" si="0"/>
        <v>50</v>
      </c>
      <c r="B56" s="227" t="s">
        <v>16</v>
      </c>
      <c r="C56" s="172" t="s">
        <v>794</v>
      </c>
      <c r="D56" s="172" t="s">
        <v>1103</v>
      </c>
      <c r="E56" s="252" t="s">
        <v>1425</v>
      </c>
      <c r="F56" s="255">
        <v>112633500</v>
      </c>
      <c r="G56" s="255">
        <v>0</v>
      </c>
      <c r="H56" s="255">
        <f>+F56+G56</f>
        <v>112633500</v>
      </c>
      <c r="I56" s="234" t="s">
        <v>20</v>
      </c>
      <c r="J56" s="253">
        <f>VLOOKUP(C56,'[1]CONSOLIDADO GESTORES'!$G$6:$K$355,4,FALSE)</f>
        <v>44351</v>
      </c>
      <c r="K56" s="96" t="s">
        <v>2004</v>
      </c>
      <c r="L56" s="251" t="s">
        <v>1743</v>
      </c>
      <c r="M56" s="227" t="s">
        <v>11</v>
      </c>
      <c r="N56" s="227" t="s">
        <v>2700</v>
      </c>
    </row>
    <row r="57" spans="1:14" s="2" customFormat="1" ht="39.6" x14ac:dyDescent="0.3">
      <c r="A57" s="7">
        <f t="shared" si="0"/>
        <v>51</v>
      </c>
      <c r="B57" s="227" t="s">
        <v>16</v>
      </c>
      <c r="C57" s="172" t="s">
        <v>791</v>
      </c>
      <c r="D57" s="172" t="s">
        <v>1100</v>
      </c>
      <c r="E57" s="252" t="s">
        <v>1422</v>
      </c>
      <c r="F57" s="255">
        <v>189294000</v>
      </c>
      <c r="G57" s="255">
        <v>0</v>
      </c>
      <c r="H57" s="255">
        <f>+F57+G57</f>
        <v>189294000</v>
      </c>
      <c r="I57" s="234" t="s">
        <v>20</v>
      </c>
      <c r="J57" s="253" t="str">
        <f>VLOOKUP(C57,'[1]CONSOLIDADO GESTORES'!$G$6:$K$355,4,FALSE)</f>
        <v>180 DÍAS</v>
      </c>
      <c r="K57" s="96" t="s">
        <v>2004</v>
      </c>
      <c r="L57" s="251" t="s">
        <v>1740</v>
      </c>
      <c r="M57" s="227" t="s">
        <v>11</v>
      </c>
      <c r="N57" s="227" t="s">
        <v>2700</v>
      </c>
    </row>
    <row r="58" spans="1:14" s="2" customFormat="1" ht="79.2" x14ac:dyDescent="0.3">
      <c r="A58" s="7">
        <f t="shared" si="0"/>
        <v>52</v>
      </c>
      <c r="B58" s="227" t="s">
        <v>16</v>
      </c>
      <c r="C58" s="228" t="s">
        <v>6226</v>
      </c>
      <c r="D58" s="96" t="s">
        <v>6129</v>
      </c>
      <c r="E58" s="252" t="s">
        <v>6127</v>
      </c>
      <c r="F58" s="255">
        <v>31950000</v>
      </c>
      <c r="G58" s="255">
        <v>0</v>
      </c>
      <c r="H58" s="255">
        <f>+F58+G58</f>
        <v>31950000</v>
      </c>
      <c r="I58" s="96" t="s">
        <v>20</v>
      </c>
      <c r="J58" s="227" t="s">
        <v>6132</v>
      </c>
      <c r="K58" s="96" t="s">
        <v>12</v>
      </c>
      <c r="L58" s="273" t="s">
        <v>6130</v>
      </c>
      <c r="M58" s="96" t="s">
        <v>11</v>
      </c>
      <c r="N58" s="227" t="s">
        <v>2700</v>
      </c>
    </row>
    <row r="59" spans="1:14" s="2" customFormat="1" ht="39.6" x14ac:dyDescent="0.3">
      <c r="A59" s="7">
        <f t="shared" si="0"/>
        <v>53</v>
      </c>
      <c r="B59" s="227" t="s">
        <v>16</v>
      </c>
      <c r="C59" s="172" t="s">
        <v>796</v>
      </c>
      <c r="D59" s="172" t="s">
        <v>1105</v>
      </c>
      <c r="E59" s="252" t="s">
        <v>1427</v>
      </c>
      <c r="F59" s="255">
        <v>231769041</v>
      </c>
      <c r="G59" s="255">
        <v>0</v>
      </c>
      <c r="H59" s="255">
        <f>+F59+G59</f>
        <v>231769041</v>
      </c>
      <c r="I59" s="234" t="s">
        <v>20</v>
      </c>
      <c r="J59" s="253">
        <f>VLOOKUP(C59,'[1]CONSOLIDADO GESTORES'!$G$6:$K$355,4,FALSE)</f>
        <v>44395</v>
      </c>
      <c r="K59" s="96" t="s">
        <v>2004</v>
      </c>
      <c r="L59" s="251" t="s">
        <v>1745</v>
      </c>
      <c r="M59" s="227" t="s">
        <v>10</v>
      </c>
      <c r="N59" s="227" t="s">
        <v>2700</v>
      </c>
    </row>
    <row r="60" spans="1:14" s="2" customFormat="1" ht="39.6" x14ac:dyDescent="0.3">
      <c r="A60" s="7">
        <f t="shared" si="0"/>
        <v>54</v>
      </c>
      <c r="B60" s="227" t="s">
        <v>16</v>
      </c>
      <c r="C60" s="172" t="s">
        <v>795</v>
      </c>
      <c r="D60" s="172" t="s">
        <v>1104</v>
      </c>
      <c r="E60" s="252" t="s">
        <v>1426</v>
      </c>
      <c r="F60" s="255">
        <v>27096300</v>
      </c>
      <c r="G60" s="255">
        <v>0</v>
      </c>
      <c r="H60" s="255">
        <f>+F60+G60</f>
        <v>27096300</v>
      </c>
      <c r="I60" s="234" t="s">
        <v>20</v>
      </c>
      <c r="J60" s="253">
        <f>VLOOKUP(C60,'[1]CONSOLIDADO GESTORES'!$G$6:$K$355,4,FALSE)</f>
        <v>44334</v>
      </c>
      <c r="K60" s="96" t="s">
        <v>2004</v>
      </c>
      <c r="L60" s="251" t="s">
        <v>1744</v>
      </c>
      <c r="M60" s="227" t="s">
        <v>10</v>
      </c>
      <c r="N60" s="227" t="s">
        <v>2700</v>
      </c>
    </row>
    <row r="61" spans="1:14" s="2" customFormat="1" ht="39.6" x14ac:dyDescent="0.3">
      <c r="A61" s="7">
        <f t="shared" si="0"/>
        <v>55</v>
      </c>
      <c r="B61" s="227" t="s">
        <v>16</v>
      </c>
      <c r="C61" s="172" t="s">
        <v>798</v>
      </c>
      <c r="D61" s="172" t="s">
        <v>1107</v>
      </c>
      <c r="E61" s="252" t="s">
        <v>1429</v>
      </c>
      <c r="F61" s="255">
        <v>165475562</v>
      </c>
      <c r="G61" s="255">
        <v>0</v>
      </c>
      <c r="H61" s="255">
        <f>+F61+G61</f>
        <v>165475562</v>
      </c>
      <c r="I61" s="234" t="s">
        <v>20</v>
      </c>
      <c r="J61" s="253">
        <f>VLOOKUP(C61,'[1]CONSOLIDADO GESTORES'!$G$6:$K$355,4,FALSE)</f>
        <v>44534</v>
      </c>
      <c r="K61" s="96" t="s">
        <v>2004</v>
      </c>
      <c r="L61" s="251" t="s">
        <v>1747</v>
      </c>
      <c r="M61" s="227" t="s">
        <v>11</v>
      </c>
      <c r="N61" s="227" t="s">
        <v>2700</v>
      </c>
    </row>
    <row r="62" spans="1:14" s="2" customFormat="1" ht="52.8" x14ac:dyDescent="0.3">
      <c r="A62" s="7">
        <f t="shared" si="0"/>
        <v>56</v>
      </c>
      <c r="B62" s="227" t="s">
        <v>16</v>
      </c>
      <c r="C62" s="228" t="s">
        <v>6227</v>
      </c>
      <c r="D62" s="96" t="s">
        <v>6131</v>
      </c>
      <c r="E62" s="252" t="s">
        <v>5991</v>
      </c>
      <c r="F62" s="255">
        <v>16478209</v>
      </c>
      <c r="G62" s="255">
        <v>0</v>
      </c>
      <c r="H62" s="255">
        <f>+F62+G62</f>
        <v>16478209</v>
      </c>
      <c r="I62" s="96" t="s">
        <v>20</v>
      </c>
      <c r="J62" s="227" t="s">
        <v>6132</v>
      </c>
      <c r="K62" s="96" t="s">
        <v>12</v>
      </c>
      <c r="L62" s="273" t="s">
        <v>6133</v>
      </c>
      <c r="M62" s="96" t="s">
        <v>11</v>
      </c>
      <c r="N62" s="227" t="s">
        <v>2700</v>
      </c>
    </row>
    <row r="63" spans="1:14" s="2" customFormat="1" ht="39.6" x14ac:dyDescent="0.3">
      <c r="A63" s="7">
        <f t="shared" si="0"/>
        <v>57</v>
      </c>
      <c r="B63" s="227" t="s">
        <v>16</v>
      </c>
      <c r="C63" s="172" t="s">
        <v>797</v>
      </c>
      <c r="D63" s="172" t="s">
        <v>1106</v>
      </c>
      <c r="E63" s="252" t="s">
        <v>1428</v>
      </c>
      <c r="F63" s="255">
        <v>88978839</v>
      </c>
      <c r="G63" s="255">
        <v>0</v>
      </c>
      <c r="H63" s="255">
        <f>+F63+G63</f>
        <v>88978839</v>
      </c>
      <c r="I63" s="234" t="s">
        <v>20</v>
      </c>
      <c r="J63" s="253">
        <f>VLOOKUP(C63,'[1]CONSOLIDADO GESTORES'!$G$6:$K$355,4,FALSE)</f>
        <v>44348</v>
      </c>
      <c r="K63" s="96" t="s">
        <v>2004</v>
      </c>
      <c r="L63" s="251" t="s">
        <v>1746</v>
      </c>
      <c r="M63" s="227" t="s">
        <v>11</v>
      </c>
      <c r="N63" s="227" t="s">
        <v>2700</v>
      </c>
    </row>
    <row r="64" spans="1:14" s="2" customFormat="1" ht="79.2" x14ac:dyDescent="0.3">
      <c r="A64" s="7">
        <f t="shared" si="0"/>
        <v>58</v>
      </c>
      <c r="B64" s="227" t="s">
        <v>16</v>
      </c>
      <c r="C64" s="172" t="s">
        <v>802</v>
      </c>
      <c r="D64" s="172" t="s">
        <v>1111</v>
      </c>
      <c r="E64" s="252" t="s">
        <v>1433</v>
      </c>
      <c r="F64" s="255">
        <v>453920000</v>
      </c>
      <c r="G64" s="255">
        <v>0</v>
      </c>
      <c r="H64" s="255">
        <f>+F64+G64</f>
        <v>453920000</v>
      </c>
      <c r="I64" s="234" t="s">
        <v>20</v>
      </c>
      <c r="J64" s="253">
        <f>VLOOKUP(C64,'[1]CONSOLIDADO GESTORES'!$G$6:$K$355,4,FALSE)</f>
        <v>44561</v>
      </c>
      <c r="K64" s="96" t="s">
        <v>2004</v>
      </c>
      <c r="L64" s="251" t="s">
        <v>1751</v>
      </c>
      <c r="M64" s="227" t="s">
        <v>11</v>
      </c>
      <c r="N64" s="227" t="s">
        <v>2700</v>
      </c>
    </row>
    <row r="65" spans="1:14" s="2" customFormat="1" ht="39.6" x14ac:dyDescent="0.3">
      <c r="A65" s="7">
        <f t="shared" si="0"/>
        <v>59</v>
      </c>
      <c r="B65" s="227" t="s">
        <v>16</v>
      </c>
      <c r="C65" s="172" t="s">
        <v>801</v>
      </c>
      <c r="D65" s="172" t="s">
        <v>1110</v>
      </c>
      <c r="E65" s="252" t="s">
        <v>1432</v>
      </c>
      <c r="F65" s="255">
        <v>168978749</v>
      </c>
      <c r="G65" s="255">
        <v>0</v>
      </c>
      <c r="H65" s="255">
        <f>+F65+G65</f>
        <v>168978749</v>
      </c>
      <c r="I65" s="234" t="s">
        <v>20</v>
      </c>
      <c r="J65" s="253">
        <f>VLOOKUP(C65,'[1]CONSOLIDADO GESTORES'!$G$6:$K$355,4,FALSE)</f>
        <v>44413</v>
      </c>
      <c r="K65" s="96" t="s">
        <v>2004</v>
      </c>
      <c r="L65" s="251" t="s">
        <v>1750</v>
      </c>
      <c r="M65" s="227" t="s">
        <v>11</v>
      </c>
      <c r="N65" s="227" t="s">
        <v>2700</v>
      </c>
    </row>
    <row r="66" spans="1:14" s="2" customFormat="1" ht="39.6" x14ac:dyDescent="0.3">
      <c r="A66" s="7">
        <f t="shared" si="0"/>
        <v>60</v>
      </c>
      <c r="B66" s="227" t="s">
        <v>16</v>
      </c>
      <c r="C66" s="172" t="s">
        <v>806</v>
      </c>
      <c r="D66" s="172" t="s">
        <v>1115</v>
      </c>
      <c r="E66" s="252" t="s">
        <v>1437</v>
      </c>
      <c r="F66" s="255">
        <v>3311770</v>
      </c>
      <c r="G66" s="255">
        <v>0</v>
      </c>
      <c r="H66" s="255">
        <f>+F66+G66</f>
        <v>3311770</v>
      </c>
      <c r="I66" s="234" t="s">
        <v>20</v>
      </c>
      <c r="J66" s="253">
        <f>VLOOKUP(C66,'[1]CONSOLIDADO GESTORES'!$G$6:$K$355,4,FALSE)</f>
        <v>44366</v>
      </c>
      <c r="K66" s="96" t="s">
        <v>2004</v>
      </c>
      <c r="L66" s="251" t="s">
        <v>1755</v>
      </c>
      <c r="M66" s="227" t="s">
        <v>11</v>
      </c>
      <c r="N66" s="227" t="s">
        <v>2700</v>
      </c>
    </row>
    <row r="67" spans="1:14" s="2" customFormat="1" ht="39.6" x14ac:dyDescent="0.3">
      <c r="A67" s="7">
        <f t="shared" si="0"/>
        <v>61</v>
      </c>
      <c r="B67" s="227" t="s">
        <v>16</v>
      </c>
      <c r="C67" s="172" t="s">
        <v>804</v>
      </c>
      <c r="D67" s="172" t="s">
        <v>1113</v>
      </c>
      <c r="E67" s="252" t="s">
        <v>1435</v>
      </c>
      <c r="F67" s="255">
        <v>28375550</v>
      </c>
      <c r="G67" s="255">
        <v>0</v>
      </c>
      <c r="H67" s="255">
        <f>+F67+G67</f>
        <v>28375550</v>
      </c>
      <c r="I67" s="234" t="s">
        <v>20</v>
      </c>
      <c r="J67" s="253">
        <f>VLOOKUP(C67,'[1]CONSOLIDADO GESTORES'!$G$6:$K$355,4,FALSE)</f>
        <v>44431</v>
      </c>
      <c r="K67" s="96" t="s">
        <v>2004</v>
      </c>
      <c r="L67" s="251" t="s">
        <v>1753</v>
      </c>
      <c r="M67" s="227" t="s">
        <v>11</v>
      </c>
      <c r="N67" s="227" t="s">
        <v>2700</v>
      </c>
    </row>
    <row r="68" spans="1:14" s="2" customFormat="1" ht="39.6" x14ac:dyDescent="0.3">
      <c r="A68" s="7">
        <f t="shared" si="0"/>
        <v>62</v>
      </c>
      <c r="B68" s="227" t="s">
        <v>16</v>
      </c>
      <c r="C68" s="172" t="s">
        <v>805</v>
      </c>
      <c r="D68" s="172" t="s">
        <v>1114</v>
      </c>
      <c r="E68" s="252" t="s">
        <v>1436</v>
      </c>
      <c r="F68" s="255">
        <v>61950856</v>
      </c>
      <c r="G68" s="255">
        <v>0</v>
      </c>
      <c r="H68" s="255">
        <f>+F68+G68</f>
        <v>61950856</v>
      </c>
      <c r="I68" s="234" t="s">
        <v>20</v>
      </c>
      <c r="J68" s="253">
        <f>VLOOKUP(C68,'[1]CONSOLIDADO GESTORES'!$G$6:$K$355,4,FALSE)</f>
        <v>44458</v>
      </c>
      <c r="K68" s="96" t="s">
        <v>2004</v>
      </c>
      <c r="L68" s="251" t="s">
        <v>1754</v>
      </c>
      <c r="M68" s="227" t="s">
        <v>11</v>
      </c>
      <c r="N68" s="227" t="s">
        <v>2700</v>
      </c>
    </row>
    <row r="69" spans="1:14" s="2" customFormat="1" ht="52.8" x14ac:dyDescent="0.3">
      <c r="A69" s="7">
        <f t="shared" si="0"/>
        <v>63</v>
      </c>
      <c r="B69" s="227" t="s">
        <v>16</v>
      </c>
      <c r="C69" s="172" t="s">
        <v>803</v>
      </c>
      <c r="D69" s="172" t="s">
        <v>1112</v>
      </c>
      <c r="E69" s="252" t="s">
        <v>1434</v>
      </c>
      <c r="F69" s="255">
        <v>16065000</v>
      </c>
      <c r="G69" s="255">
        <v>0</v>
      </c>
      <c r="H69" s="255">
        <f>+F69+G69</f>
        <v>16065000</v>
      </c>
      <c r="I69" s="234" t="s">
        <v>20</v>
      </c>
      <c r="J69" s="253" t="str">
        <f>VLOOKUP(C69,'[1]CONSOLIDADO GESTORES'!$G$6:$K$355,4,FALSE)</f>
        <v>12 DÍAS</v>
      </c>
      <c r="K69" s="96" t="s">
        <v>2004</v>
      </c>
      <c r="L69" s="251" t="s">
        <v>1752</v>
      </c>
      <c r="M69" s="227" t="s">
        <v>11</v>
      </c>
      <c r="N69" s="227" t="s">
        <v>2700</v>
      </c>
    </row>
    <row r="70" spans="1:14" s="2" customFormat="1" ht="39.6" x14ac:dyDescent="0.3">
      <c r="A70" s="7">
        <f t="shared" si="0"/>
        <v>64</v>
      </c>
      <c r="B70" s="227" t="s">
        <v>16</v>
      </c>
      <c r="C70" s="172" t="s">
        <v>807</v>
      </c>
      <c r="D70" s="172" t="s">
        <v>1116</v>
      </c>
      <c r="E70" s="252" t="s">
        <v>1438</v>
      </c>
      <c r="F70" s="255">
        <v>4780000</v>
      </c>
      <c r="G70" s="255">
        <v>0</v>
      </c>
      <c r="H70" s="255">
        <f>+F70+G70</f>
        <v>4780000</v>
      </c>
      <c r="I70" s="234" t="s">
        <v>20</v>
      </c>
      <c r="J70" s="253">
        <f>VLOOKUP(C70,'[1]CONSOLIDADO GESTORES'!$G$6:$K$355,4,FALSE)</f>
        <v>44323</v>
      </c>
      <c r="K70" s="172" t="s">
        <v>12</v>
      </c>
      <c r="L70" s="251" t="s">
        <v>1756</v>
      </c>
      <c r="M70" s="227" t="s">
        <v>11</v>
      </c>
      <c r="N70" s="227" t="s">
        <v>2700</v>
      </c>
    </row>
    <row r="71" spans="1:14" s="2" customFormat="1" ht="52.8" x14ac:dyDescent="0.3">
      <c r="A71" s="7">
        <f t="shared" si="0"/>
        <v>65</v>
      </c>
      <c r="B71" s="227" t="s">
        <v>16</v>
      </c>
      <c r="C71" s="228" t="s">
        <v>6134</v>
      </c>
      <c r="D71" s="96" t="s">
        <v>6135</v>
      </c>
      <c r="E71" s="252" t="s">
        <v>6048</v>
      </c>
      <c r="F71" s="255">
        <v>32819442</v>
      </c>
      <c r="G71" s="255">
        <v>21879628</v>
      </c>
      <c r="H71" s="255">
        <f>+F71+G71</f>
        <v>54699070</v>
      </c>
      <c r="I71" s="96" t="s">
        <v>20</v>
      </c>
      <c r="J71" s="227" t="s">
        <v>6136</v>
      </c>
      <c r="K71" s="96" t="s">
        <v>12</v>
      </c>
      <c r="L71" s="273" t="s">
        <v>6049</v>
      </c>
      <c r="M71" s="96" t="s">
        <v>11</v>
      </c>
      <c r="N71" s="227" t="s">
        <v>2700</v>
      </c>
    </row>
    <row r="72" spans="1:14" s="2" customFormat="1" ht="52.8" x14ac:dyDescent="0.3">
      <c r="A72" s="7">
        <f t="shared" si="0"/>
        <v>66</v>
      </c>
      <c r="B72" s="227" t="s">
        <v>16</v>
      </c>
      <c r="C72" s="228" t="s">
        <v>6137</v>
      </c>
      <c r="D72" s="96" t="s">
        <v>6138</v>
      </c>
      <c r="E72" s="252" t="s">
        <v>6139</v>
      </c>
      <c r="F72" s="255">
        <v>31617960</v>
      </c>
      <c r="G72" s="255">
        <v>21078640</v>
      </c>
      <c r="H72" s="255">
        <f>+F72+G72</f>
        <v>52696600</v>
      </c>
      <c r="I72" s="96" t="s">
        <v>20</v>
      </c>
      <c r="J72" s="227" t="s">
        <v>6136</v>
      </c>
      <c r="K72" s="96" t="s">
        <v>12</v>
      </c>
      <c r="L72" s="273" t="s">
        <v>6140</v>
      </c>
      <c r="M72" s="96" t="s">
        <v>11</v>
      </c>
      <c r="N72" s="227" t="s">
        <v>2700</v>
      </c>
    </row>
    <row r="73" spans="1:14" s="2" customFormat="1" ht="39.6" x14ac:dyDescent="0.3">
      <c r="A73" s="7">
        <f t="shared" ref="A73:A136" si="1">+A72+1</f>
        <v>67</v>
      </c>
      <c r="B73" s="227" t="s">
        <v>16</v>
      </c>
      <c r="C73" s="228" t="s">
        <v>6141</v>
      </c>
      <c r="D73" s="96" t="s">
        <v>6142</v>
      </c>
      <c r="E73" s="252" t="s">
        <v>6070</v>
      </c>
      <c r="F73" s="255">
        <v>28800000</v>
      </c>
      <c r="G73" s="255">
        <v>19200000</v>
      </c>
      <c r="H73" s="255">
        <f>+F73+G73</f>
        <v>48000000</v>
      </c>
      <c r="I73" s="96" t="s">
        <v>20</v>
      </c>
      <c r="J73" s="227" t="s">
        <v>6136</v>
      </c>
      <c r="K73" s="96" t="s">
        <v>12</v>
      </c>
      <c r="L73" s="273" t="s">
        <v>6143</v>
      </c>
      <c r="M73" s="96" t="s">
        <v>11</v>
      </c>
      <c r="N73" s="227" t="s">
        <v>2700</v>
      </c>
    </row>
    <row r="74" spans="1:14" s="2" customFormat="1" ht="52.8" x14ac:dyDescent="0.3">
      <c r="A74" s="7">
        <f t="shared" si="1"/>
        <v>68</v>
      </c>
      <c r="B74" s="227" t="s">
        <v>16</v>
      </c>
      <c r="C74" s="172" t="s">
        <v>808</v>
      </c>
      <c r="D74" s="172" t="s">
        <v>1117</v>
      </c>
      <c r="E74" s="252" t="s">
        <v>1439</v>
      </c>
      <c r="F74" s="255">
        <v>111988200</v>
      </c>
      <c r="G74" s="255">
        <v>0</v>
      </c>
      <c r="H74" s="255">
        <f>+F74+G74</f>
        <v>111988200</v>
      </c>
      <c r="I74" s="234" t="s">
        <v>20</v>
      </c>
      <c r="J74" s="253">
        <f>VLOOKUP(C74,'[1]CONSOLIDADO GESTORES'!$G$6:$K$355,4,FALSE)</f>
        <v>44561</v>
      </c>
      <c r="K74" s="96" t="s">
        <v>2004</v>
      </c>
      <c r="L74" s="251" t="s">
        <v>1757</v>
      </c>
      <c r="M74" s="227" t="s">
        <v>11</v>
      </c>
      <c r="N74" s="227" t="s">
        <v>2700</v>
      </c>
    </row>
    <row r="75" spans="1:14" s="4" customFormat="1" ht="39.6" x14ac:dyDescent="0.3">
      <c r="A75" s="7">
        <f t="shared" si="1"/>
        <v>69</v>
      </c>
      <c r="B75" s="227" t="s">
        <v>16</v>
      </c>
      <c r="C75" s="172" t="s">
        <v>809</v>
      </c>
      <c r="D75" s="172" t="s">
        <v>1118</v>
      </c>
      <c r="E75" s="252" t="s">
        <v>1440</v>
      </c>
      <c r="F75" s="255">
        <v>9520000</v>
      </c>
      <c r="G75" s="255">
        <v>0</v>
      </c>
      <c r="H75" s="255">
        <f>+F75+G75</f>
        <v>9520000</v>
      </c>
      <c r="I75" s="234" t="s">
        <v>20</v>
      </c>
      <c r="J75" s="253">
        <f>VLOOKUP(C75,'[1]CONSOLIDADO GESTORES'!$G$6:$K$355,4,FALSE)</f>
        <v>44402</v>
      </c>
      <c r="K75" s="96" t="s">
        <v>2004</v>
      </c>
      <c r="L75" s="251" t="s">
        <v>1758</v>
      </c>
      <c r="M75" s="227" t="s">
        <v>11</v>
      </c>
      <c r="N75" s="227" t="s">
        <v>2700</v>
      </c>
    </row>
    <row r="76" spans="1:14" s="4" customFormat="1" ht="39.6" x14ac:dyDescent="0.3">
      <c r="A76" s="7">
        <f t="shared" si="1"/>
        <v>70</v>
      </c>
      <c r="B76" s="227" t="s">
        <v>16</v>
      </c>
      <c r="C76" s="172" t="s">
        <v>811</v>
      </c>
      <c r="D76" s="172" t="s">
        <v>1120</v>
      </c>
      <c r="E76" s="252" t="s">
        <v>1442</v>
      </c>
      <c r="F76" s="255">
        <v>10399032</v>
      </c>
      <c r="G76" s="255">
        <v>0</v>
      </c>
      <c r="H76" s="255">
        <f>+F76+G76</f>
        <v>10399032</v>
      </c>
      <c r="I76" s="234" t="s">
        <v>20</v>
      </c>
      <c r="J76" s="253">
        <f>VLOOKUP(C76,'[1]CONSOLIDADO GESTORES'!$G$6:$K$355,4,FALSE)</f>
        <v>44360</v>
      </c>
      <c r="K76" s="96" t="s">
        <v>2004</v>
      </c>
      <c r="L76" s="254" t="s">
        <v>1760</v>
      </c>
      <c r="M76" s="227" t="s">
        <v>10</v>
      </c>
      <c r="N76" s="227" t="s">
        <v>2700</v>
      </c>
    </row>
    <row r="77" spans="1:14" s="4" customFormat="1" ht="39.6" x14ac:dyDescent="0.3">
      <c r="A77" s="7">
        <f t="shared" si="1"/>
        <v>71</v>
      </c>
      <c r="B77" s="227" t="s">
        <v>16</v>
      </c>
      <c r="C77" s="172" t="s">
        <v>810</v>
      </c>
      <c r="D77" s="172" t="s">
        <v>1119</v>
      </c>
      <c r="E77" s="252" t="s">
        <v>1441</v>
      </c>
      <c r="F77" s="255">
        <v>4696440</v>
      </c>
      <c r="G77" s="255">
        <v>0</v>
      </c>
      <c r="H77" s="255">
        <f>+F77+G77</f>
        <v>4696440</v>
      </c>
      <c r="I77" s="234" t="s">
        <v>20</v>
      </c>
      <c r="J77" s="253">
        <f>VLOOKUP(C77,'[1]CONSOLIDADO GESTORES'!$G$6:$K$355,4,FALSE)</f>
        <v>44559</v>
      </c>
      <c r="K77" s="96" t="s">
        <v>2004</v>
      </c>
      <c r="L77" s="254" t="s">
        <v>1759</v>
      </c>
      <c r="M77" s="227" t="s">
        <v>11</v>
      </c>
      <c r="N77" s="227" t="s">
        <v>2700</v>
      </c>
    </row>
    <row r="78" spans="1:14" s="4" customFormat="1" ht="39.6" x14ac:dyDescent="0.3">
      <c r="A78" s="7">
        <f t="shared" si="1"/>
        <v>72</v>
      </c>
      <c r="B78" s="227" t="s">
        <v>16</v>
      </c>
      <c r="C78" s="172" t="s">
        <v>812</v>
      </c>
      <c r="D78" s="172" t="s">
        <v>1121</v>
      </c>
      <c r="E78" s="252" t="s">
        <v>1443</v>
      </c>
      <c r="F78" s="255">
        <v>29999234</v>
      </c>
      <c r="G78" s="255">
        <v>0</v>
      </c>
      <c r="H78" s="255">
        <f>+F78+G78</f>
        <v>29999234</v>
      </c>
      <c r="I78" s="234" t="s">
        <v>20</v>
      </c>
      <c r="J78" s="253">
        <f>VLOOKUP(C78,'[1]CONSOLIDADO GESTORES'!$G$6:$K$355,4,FALSE)</f>
        <v>44561</v>
      </c>
      <c r="K78" s="96" t="s">
        <v>2004</v>
      </c>
      <c r="L78" s="254" t="s">
        <v>1761</v>
      </c>
      <c r="M78" s="227" t="s">
        <v>11</v>
      </c>
      <c r="N78" s="227" t="s">
        <v>2700</v>
      </c>
    </row>
    <row r="79" spans="1:14" s="4" customFormat="1" ht="39.6" x14ac:dyDescent="0.3">
      <c r="A79" s="7">
        <f t="shared" si="1"/>
        <v>73</v>
      </c>
      <c r="B79" s="227" t="s">
        <v>16</v>
      </c>
      <c r="C79" s="172" t="s">
        <v>815</v>
      </c>
      <c r="D79" s="172" t="s">
        <v>1124</v>
      </c>
      <c r="E79" s="252" t="s">
        <v>1446</v>
      </c>
      <c r="F79" s="255">
        <v>4974200</v>
      </c>
      <c r="G79" s="255">
        <v>0</v>
      </c>
      <c r="H79" s="255">
        <f>+F79+G79</f>
        <v>4974200</v>
      </c>
      <c r="I79" s="234" t="s">
        <v>20</v>
      </c>
      <c r="J79" s="253">
        <f>VLOOKUP(C79,'[1]CONSOLIDADO GESTORES'!$G$6:$K$355,4,FALSE)</f>
        <v>44373</v>
      </c>
      <c r="K79" s="96" t="s">
        <v>2004</v>
      </c>
      <c r="L79" s="251" t="s">
        <v>1763</v>
      </c>
      <c r="M79" s="227" t="s">
        <v>10</v>
      </c>
      <c r="N79" s="227" t="s">
        <v>2700</v>
      </c>
    </row>
    <row r="80" spans="1:14" s="4" customFormat="1" ht="39.6" x14ac:dyDescent="0.3">
      <c r="A80" s="7">
        <f t="shared" si="1"/>
        <v>74</v>
      </c>
      <c r="B80" s="227" t="s">
        <v>16</v>
      </c>
      <c r="C80" s="172" t="s">
        <v>816</v>
      </c>
      <c r="D80" s="172" t="s">
        <v>1125</v>
      </c>
      <c r="E80" s="252" t="s">
        <v>1447</v>
      </c>
      <c r="F80" s="255">
        <v>14976200</v>
      </c>
      <c r="G80" s="255">
        <v>0</v>
      </c>
      <c r="H80" s="255">
        <f>+F80+G80</f>
        <v>14976200</v>
      </c>
      <c r="I80" s="234" t="s">
        <v>20</v>
      </c>
      <c r="J80" s="253">
        <f>VLOOKUP(C80,'[1]CONSOLIDADO GESTORES'!$G$6:$K$355,4,FALSE)</f>
        <v>44432</v>
      </c>
      <c r="K80" s="96" t="s">
        <v>2004</v>
      </c>
      <c r="L80" s="251" t="s">
        <v>1764</v>
      </c>
      <c r="M80" s="227" t="s">
        <v>11</v>
      </c>
      <c r="N80" s="227" t="s">
        <v>2700</v>
      </c>
    </row>
    <row r="81" spans="1:14" s="4" customFormat="1" ht="39.6" x14ac:dyDescent="0.3">
      <c r="A81" s="7">
        <f t="shared" si="1"/>
        <v>75</v>
      </c>
      <c r="B81" s="227" t="s">
        <v>16</v>
      </c>
      <c r="C81" s="172" t="s">
        <v>813</v>
      </c>
      <c r="D81" s="172" t="s">
        <v>1122</v>
      </c>
      <c r="E81" s="252" t="s">
        <v>1444</v>
      </c>
      <c r="F81" s="255">
        <v>222141960</v>
      </c>
      <c r="G81" s="255">
        <v>0</v>
      </c>
      <c r="H81" s="255">
        <f>+F81+G81</f>
        <v>222141960</v>
      </c>
      <c r="I81" s="234" t="s">
        <v>20</v>
      </c>
      <c r="J81" s="253">
        <f>VLOOKUP(C81,'[1]CONSOLIDADO GESTORES'!$G$6:$K$355,4,FALSE)</f>
        <v>44528</v>
      </c>
      <c r="K81" s="96" t="s">
        <v>2004</v>
      </c>
      <c r="L81" s="254" t="s">
        <v>1762</v>
      </c>
      <c r="M81" s="227" t="s">
        <v>11</v>
      </c>
      <c r="N81" s="227" t="s">
        <v>2700</v>
      </c>
    </row>
    <row r="82" spans="1:14" s="4" customFormat="1" ht="39.6" x14ac:dyDescent="0.3">
      <c r="A82" s="7">
        <f t="shared" si="1"/>
        <v>76</v>
      </c>
      <c r="B82" s="227" t="s">
        <v>16</v>
      </c>
      <c r="C82" s="172" t="s">
        <v>814</v>
      </c>
      <c r="D82" s="172" t="s">
        <v>1123</v>
      </c>
      <c r="E82" s="252" t="s">
        <v>1445</v>
      </c>
      <c r="F82" s="255">
        <v>110859776</v>
      </c>
      <c r="G82" s="255">
        <v>0</v>
      </c>
      <c r="H82" s="255">
        <f>+F82+G82</f>
        <v>110859776</v>
      </c>
      <c r="I82" s="234" t="s">
        <v>20</v>
      </c>
      <c r="J82" s="253">
        <f>VLOOKUP(C82,'[1]CONSOLIDADO GESTORES'!$G$6:$K$355,4,FALSE)</f>
        <v>44428</v>
      </c>
      <c r="K82" s="96" t="s">
        <v>2004</v>
      </c>
      <c r="L82" s="251" t="s">
        <v>1762</v>
      </c>
      <c r="M82" s="227" t="s">
        <v>11</v>
      </c>
      <c r="N82" s="227" t="s">
        <v>2700</v>
      </c>
    </row>
    <row r="83" spans="1:14" s="4" customFormat="1" ht="105.6" x14ac:dyDescent="0.3">
      <c r="A83" s="7">
        <f t="shared" si="1"/>
        <v>77</v>
      </c>
      <c r="B83" s="227" t="s">
        <v>16</v>
      </c>
      <c r="C83" s="172" t="s">
        <v>817</v>
      </c>
      <c r="D83" s="172" t="s">
        <v>1126</v>
      </c>
      <c r="E83" s="252" t="s">
        <v>1448</v>
      </c>
      <c r="F83" s="255">
        <v>443691500</v>
      </c>
      <c r="G83" s="255">
        <v>0</v>
      </c>
      <c r="H83" s="255">
        <f>+F83+G83</f>
        <v>443691500</v>
      </c>
      <c r="I83" s="234" t="s">
        <v>20</v>
      </c>
      <c r="J83" s="253">
        <f>VLOOKUP(C83,'[1]CONSOLIDADO GESTORES'!$G$6:$K$355,4,FALSE)</f>
        <v>44561</v>
      </c>
      <c r="K83" s="96" t="s">
        <v>2004</v>
      </c>
      <c r="L83" s="251" t="s">
        <v>1765</v>
      </c>
      <c r="M83" s="227" t="s">
        <v>11</v>
      </c>
      <c r="N83" s="227" t="s">
        <v>2700</v>
      </c>
    </row>
    <row r="84" spans="1:14" s="4" customFormat="1" ht="39.6" x14ac:dyDescent="0.3">
      <c r="A84" s="7">
        <f t="shared" si="1"/>
        <v>78</v>
      </c>
      <c r="B84" s="227" t="s">
        <v>16</v>
      </c>
      <c r="C84" s="172" t="s">
        <v>818</v>
      </c>
      <c r="D84" s="172" t="s">
        <v>1127</v>
      </c>
      <c r="E84" s="252" t="s">
        <v>1449</v>
      </c>
      <c r="F84" s="255">
        <v>20884500</v>
      </c>
      <c r="G84" s="255">
        <v>0</v>
      </c>
      <c r="H84" s="255">
        <f>+F84+G84</f>
        <v>20884500</v>
      </c>
      <c r="I84" s="234" t="s">
        <v>20</v>
      </c>
      <c r="J84" s="253">
        <f>VLOOKUP(C84,'[1]CONSOLIDADO GESTORES'!$G$6:$K$355,4,FALSE)</f>
        <v>44408</v>
      </c>
      <c r="K84" s="96" t="s">
        <v>2004</v>
      </c>
      <c r="L84" s="251" t="s">
        <v>1766</v>
      </c>
      <c r="M84" s="227" t="s">
        <v>10</v>
      </c>
      <c r="N84" s="227" t="s">
        <v>2700</v>
      </c>
    </row>
    <row r="85" spans="1:14" s="4" customFormat="1" ht="39.6" x14ac:dyDescent="0.3">
      <c r="A85" s="7">
        <f t="shared" si="1"/>
        <v>79</v>
      </c>
      <c r="B85" s="227" t="s">
        <v>16</v>
      </c>
      <c r="C85" s="172" t="s">
        <v>800</v>
      </c>
      <c r="D85" s="172" t="s">
        <v>1109</v>
      </c>
      <c r="E85" s="252" t="s">
        <v>1431</v>
      </c>
      <c r="F85" s="255">
        <v>657846000</v>
      </c>
      <c r="G85" s="255">
        <v>0</v>
      </c>
      <c r="H85" s="255">
        <f>+F85+G85</f>
        <v>657846000</v>
      </c>
      <c r="I85" s="234" t="s">
        <v>20</v>
      </c>
      <c r="J85" s="253">
        <f>VLOOKUP(C85,'[1]CONSOLIDADO GESTORES'!$G$6:$K$355,4,FALSE)</f>
        <v>44346</v>
      </c>
      <c r="K85" s="96" t="s">
        <v>2004</v>
      </c>
      <c r="L85" s="251" t="s">
        <v>1749</v>
      </c>
      <c r="M85" s="227" t="s">
        <v>11</v>
      </c>
      <c r="N85" s="227" t="s">
        <v>2700</v>
      </c>
    </row>
    <row r="86" spans="1:14" s="4" customFormat="1" ht="66" x14ac:dyDescent="0.3">
      <c r="A86" s="7">
        <f t="shared" si="1"/>
        <v>80</v>
      </c>
      <c r="B86" s="227" t="s">
        <v>16</v>
      </c>
      <c r="C86" s="172" t="s">
        <v>820</v>
      </c>
      <c r="D86" s="172" t="s">
        <v>1129</v>
      </c>
      <c r="E86" s="252" t="s">
        <v>1451</v>
      </c>
      <c r="F86" s="255">
        <v>398484400</v>
      </c>
      <c r="G86" s="255">
        <v>0</v>
      </c>
      <c r="H86" s="255">
        <f>+F86+G86</f>
        <v>398484400</v>
      </c>
      <c r="I86" s="234" t="s">
        <v>20</v>
      </c>
      <c r="J86" s="253">
        <f>VLOOKUP(C86,'[1]CONSOLIDADO GESTORES'!$G$6:$K$355,4,FALSE)</f>
        <v>44561</v>
      </c>
      <c r="K86" s="96" t="s">
        <v>2004</v>
      </c>
      <c r="L86" s="251" t="s">
        <v>1768</v>
      </c>
      <c r="M86" s="227" t="s">
        <v>11</v>
      </c>
      <c r="N86" s="227" t="s">
        <v>2700</v>
      </c>
    </row>
    <row r="87" spans="1:14" s="4" customFormat="1" ht="39.6" x14ac:dyDescent="0.3">
      <c r="A87" s="7">
        <f t="shared" si="1"/>
        <v>81</v>
      </c>
      <c r="B87" s="227" t="s">
        <v>16</v>
      </c>
      <c r="C87" s="172" t="s">
        <v>823</v>
      </c>
      <c r="D87" s="172" t="s">
        <v>1132</v>
      </c>
      <c r="E87" s="252" t="s">
        <v>1454</v>
      </c>
      <c r="F87" s="255">
        <v>12145161</v>
      </c>
      <c r="G87" s="255">
        <v>0</v>
      </c>
      <c r="H87" s="255">
        <f>+F87+G87</f>
        <v>12145161</v>
      </c>
      <c r="I87" s="234" t="s">
        <v>20</v>
      </c>
      <c r="J87" s="253">
        <f>VLOOKUP(C87,'[1]CONSOLIDADO GESTORES'!$G$6:$K$355,4,FALSE)</f>
        <v>44513</v>
      </c>
      <c r="K87" s="96" t="s">
        <v>2004</v>
      </c>
      <c r="L87" s="251" t="s">
        <v>1770</v>
      </c>
      <c r="M87" s="227" t="s">
        <v>11</v>
      </c>
      <c r="N87" s="227" t="s">
        <v>2700</v>
      </c>
    </row>
    <row r="88" spans="1:14" s="4" customFormat="1" ht="39.6" x14ac:dyDescent="0.3">
      <c r="A88" s="7">
        <f t="shared" si="1"/>
        <v>82</v>
      </c>
      <c r="B88" s="227" t="s">
        <v>16</v>
      </c>
      <c r="C88" s="172" t="s">
        <v>821</v>
      </c>
      <c r="D88" s="172" t="s">
        <v>1130</v>
      </c>
      <c r="E88" s="252" t="s">
        <v>1452</v>
      </c>
      <c r="F88" s="255">
        <v>35533500</v>
      </c>
      <c r="G88" s="255">
        <v>0</v>
      </c>
      <c r="H88" s="255">
        <f>+F88+G88</f>
        <v>35533500</v>
      </c>
      <c r="I88" s="234" t="s">
        <v>20</v>
      </c>
      <c r="J88" s="253">
        <f>VLOOKUP(C88,'[1]CONSOLIDADO GESTORES'!$G$6:$K$355,4,FALSE)</f>
        <v>44561</v>
      </c>
      <c r="K88" s="96" t="s">
        <v>2004</v>
      </c>
      <c r="L88" s="251" t="s">
        <v>1769</v>
      </c>
      <c r="M88" s="227" t="s">
        <v>11</v>
      </c>
      <c r="N88" s="227" t="s">
        <v>2700</v>
      </c>
    </row>
    <row r="89" spans="1:14" s="4" customFormat="1" ht="39.6" x14ac:dyDescent="0.3">
      <c r="A89" s="7">
        <f t="shared" si="1"/>
        <v>83</v>
      </c>
      <c r="B89" s="227" t="s">
        <v>16</v>
      </c>
      <c r="C89" s="173" t="s">
        <v>819</v>
      </c>
      <c r="D89" s="172" t="s">
        <v>1128</v>
      </c>
      <c r="E89" s="252" t="s">
        <v>1450</v>
      </c>
      <c r="F89" s="255">
        <v>17622229</v>
      </c>
      <c r="G89" s="255">
        <v>0</v>
      </c>
      <c r="H89" s="255">
        <f>+F89+G89</f>
        <v>17622229</v>
      </c>
      <c r="I89" s="234" t="s">
        <v>20</v>
      </c>
      <c r="J89" s="253">
        <f>VLOOKUP(C89,'[1]CONSOLIDADO GESTORES'!$G$6:$K$355,4,FALSE)</f>
        <v>44523</v>
      </c>
      <c r="K89" s="96" t="s">
        <v>2004</v>
      </c>
      <c r="L89" s="251" t="s">
        <v>1767</v>
      </c>
      <c r="M89" s="227" t="s">
        <v>11</v>
      </c>
      <c r="N89" s="227" t="s">
        <v>2700</v>
      </c>
    </row>
    <row r="90" spans="1:14" s="4" customFormat="1" ht="39.6" x14ac:dyDescent="0.3">
      <c r="A90" s="7">
        <f t="shared" si="1"/>
        <v>84</v>
      </c>
      <c r="B90" s="227" t="s">
        <v>16</v>
      </c>
      <c r="C90" s="172" t="s">
        <v>799</v>
      </c>
      <c r="D90" s="172" t="s">
        <v>1134</v>
      </c>
      <c r="E90" s="252" t="s">
        <v>1456</v>
      </c>
      <c r="F90" s="255">
        <v>449996053</v>
      </c>
      <c r="G90" s="255">
        <v>0</v>
      </c>
      <c r="H90" s="255">
        <f>+F90+G90</f>
        <v>449996053</v>
      </c>
      <c r="I90" s="234" t="s">
        <v>20</v>
      </c>
      <c r="J90" s="253">
        <f>VLOOKUP(C90,'[1]CONSOLIDADO GESTORES'!$G$6:$K$355,4,FALSE)</f>
        <v>44315</v>
      </c>
      <c r="K90" s="96" t="s">
        <v>2004</v>
      </c>
      <c r="L90" s="251" t="s">
        <v>1771</v>
      </c>
      <c r="M90" s="227" t="s">
        <v>10</v>
      </c>
      <c r="N90" s="227" t="s">
        <v>2700</v>
      </c>
    </row>
    <row r="91" spans="1:14" s="4" customFormat="1" ht="66" x14ac:dyDescent="0.3">
      <c r="A91" s="7">
        <f t="shared" si="1"/>
        <v>85</v>
      </c>
      <c r="B91" s="227" t="s">
        <v>16</v>
      </c>
      <c r="C91" s="172" t="s">
        <v>799</v>
      </c>
      <c r="D91" s="172" t="s">
        <v>1108</v>
      </c>
      <c r="E91" s="252" t="s">
        <v>1430</v>
      </c>
      <c r="F91" s="255">
        <v>26949930</v>
      </c>
      <c r="G91" s="255">
        <v>0</v>
      </c>
      <c r="H91" s="255">
        <f>+F91+G91</f>
        <v>26949930</v>
      </c>
      <c r="I91" s="234" t="s">
        <v>20</v>
      </c>
      <c r="J91" s="253">
        <f>VLOOKUP(C91,'[1]CONSOLIDADO GESTORES'!$G$6:$K$355,4,FALSE)</f>
        <v>44315</v>
      </c>
      <c r="K91" s="96" t="s">
        <v>2004</v>
      </c>
      <c r="L91" s="251" t="s">
        <v>1748</v>
      </c>
      <c r="M91" s="227" t="s">
        <v>11</v>
      </c>
      <c r="N91" s="227" t="s">
        <v>2700</v>
      </c>
    </row>
    <row r="92" spans="1:14" s="4" customFormat="1" ht="39.6" x14ac:dyDescent="0.3">
      <c r="A92" s="7">
        <f t="shared" si="1"/>
        <v>86</v>
      </c>
      <c r="B92" s="227" t="s">
        <v>16</v>
      </c>
      <c r="C92" s="172" t="s">
        <v>868</v>
      </c>
      <c r="D92" s="172" t="s">
        <v>1180</v>
      </c>
      <c r="E92" s="252" t="s">
        <v>1502</v>
      </c>
      <c r="F92" s="255">
        <v>3087215196</v>
      </c>
      <c r="G92" s="255">
        <v>0</v>
      </c>
      <c r="H92" s="255">
        <f>+F92+G92</f>
        <v>3087215196</v>
      </c>
      <c r="I92" s="234" t="s">
        <v>20</v>
      </c>
      <c r="J92" s="253">
        <f>VLOOKUP(C92,'[1]CONSOLIDADO GESTORES'!$G$6:$K$355,4,FALSE)</f>
        <v>44561</v>
      </c>
      <c r="K92" s="96" t="s">
        <v>2004</v>
      </c>
      <c r="L92" s="251" t="s">
        <v>1815</v>
      </c>
      <c r="M92" s="227" t="s">
        <v>3180</v>
      </c>
      <c r="N92" s="227" t="s">
        <v>2700</v>
      </c>
    </row>
    <row r="93" spans="1:14" s="4" customFormat="1" ht="39.6" x14ac:dyDescent="0.3">
      <c r="A93" s="7">
        <f t="shared" si="1"/>
        <v>87</v>
      </c>
      <c r="B93" s="227" t="s">
        <v>16</v>
      </c>
      <c r="C93" s="172" t="s">
        <v>825</v>
      </c>
      <c r="D93" s="172" t="s">
        <v>1135</v>
      </c>
      <c r="E93" s="252" t="s">
        <v>1457</v>
      </c>
      <c r="F93" s="255">
        <v>335038931</v>
      </c>
      <c r="G93" s="255">
        <v>0</v>
      </c>
      <c r="H93" s="255">
        <f>+F93+G93</f>
        <v>335038931</v>
      </c>
      <c r="I93" s="234" t="s">
        <v>20</v>
      </c>
      <c r="J93" s="253">
        <f>VLOOKUP(C93,'[1]CONSOLIDADO GESTORES'!$G$6:$K$355,4,FALSE)</f>
        <v>44471</v>
      </c>
      <c r="K93" s="96" t="s">
        <v>2004</v>
      </c>
      <c r="L93" s="251" t="s">
        <v>1772</v>
      </c>
      <c r="M93" s="227" t="s">
        <v>10</v>
      </c>
      <c r="N93" s="227" t="s">
        <v>2700</v>
      </c>
    </row>
    <row r="94" spans="1:14" s="4" customFormat="1" ht="39.6" x14ac:dyDescent="0.3">
      <c r="A94" s="7">
        <f t="shared" si="1"/>
        <v>88</v>
      </c>
      <c r="B94" s="227" t="s">
        <v>16</v>
      </c>
      <c r="C94" s="172" t="s">
        <v>824</v>
      </c>
      <c r="D94" s="172" t="s">
        <v>1133</v>
      </c>
      <c r="E94" s="252" t="s">
        <v>1455</v>
      </c>
      <c r="F94" s="255">
        <v>260328973</v>
      </c>
      <c r="G94" s="255">
        <v>0</v>
      </c>
      <c r="H94" s="255">
        <f>+F94+G94</f>
        <v>260328973</v>
      </c>
      <c r="I94" s="234" t="s">
        <v>20</v>
      </c>
      <c r="J94" s="253">
        <f>VLOOKUP(C94,'[1]CONSOLIDADO GESTORES'!$G$6:$K$355,4,FALSE)</f>
        <v>44561</v>
      </c>
      <c r="K94" s="96" t="s">
        <v>2004</v>
      </c>
      <c r="L94" s="251" t="s">
        <v>1765</v>
      </c>
      <c r="M94" s="227" t="s">
        <v>10</v>
      </c>
      <c r="N94" s="227" t="s">
        <v>2700</v>
      </c>
    </row>
    <row r="95" spans="1:14" s="4" customFormat="1" ht="39.6" x14ac:dyDescent="0.3">
      <c r="A95" s="7">
        <f t="shared" si="1"/>
        <v>89</v>
      </c>
      <c r="B95" s="227" t="s">
        <v>16</v>
      </c>
      <c r="C95" s="172" t="s">
        <v>828</v>
      </c>
      <c r="D95" s="172" t="s">
        <v>1138</v>
      </c>
      <c r="E95" s="252" t="s">
        <v>1460</v>
      </c>
      <c r="F95" s="255">
        <v>593975000</v>
      </c>
      <c r="G95" s="255">
        <v>0</v>
      </c>
      <c r="H95" s="255">
        <f>+F95+G95</f>
        <v>593975000</v>
      </c>
      <c r="I95" s="234" t="s">
        <v>20</v>
      </c>
      <c r="J95" s="253">
        <f>VLOOKUP(C95,'[1]CONSOLIDADO GESTORES'!$G$6:$K$355,4,FALSE)</f>
        <v>44561</v>
      </c>
      <c r="K95" s="96" t="s">
        <v>2004</v>
      </c>
      <c r="L95" s="251" t="s">
        <v>1775</v>
      </c>
      <c r="M95" s="227" t="s">
        <v>10</v>
      </c>
      <c r="N95" s="227" t="s">
        <v>2700</v>
      </c>
    </row>
    <row r="96" spans="1:14" s="4" customFormat="1" ht="39.6" x14ac:dyDescent="0.3">
      <c r="A96" s="7">
        <f t="shared" si="1"/>
        <v>90</v>
      </c>
      <c r="B96" s="227" t="s">
        <v>16</v>
      </c>
      <c r="C96" s="172" t="s">
        <v>822</v>
      </c>
      <c r="D96" s="172" t="s">
        <v>1131</v>
      </c>
      <c r="E96" s="252" t="s">
        <v>1453</v>
      </c>
      <c r="F96" s="255">
        <v>269660712</v>
      </c>
      <c r="G96" s="255">
        <v>0</v>
      </c>
      <c r="H96" s="255">
        <f>+F96+G96</f>
        <v>269660712</v>
      </c>
      <c r="I96" s="234" t="s">
        <v>20</v>
      </c>
      <c r="J96" s="253">
        <f>VLOOKUP(C96,'[1]CONSOLIDADO GESTORES'!$G$6:$K$355,4,FALSE)</f>
        <v>44455</v>
      </c>
      <c r="K96" s="96" t="s">
        <v>2004</v>
      </c>
      <c r="L96" s="251" t="s">
        <v>1750</v>
      </c>
      <c r="M96" s="227" t="s">
        <v>10</v>
      </c>
      <c r="N96" s="227" t="s">
        <v>2700</v>
      </c>
    </row>
    <row r="97" spans="1:14" s="4" customFormat="1" ht="39.6" x14ac:dyDescent="0.3">
      <c r="A97" s="7">
        <f t="shared" si="1"/>
        <v>91</v>
      </c>
      <c r="B97" s="227" t="s">
        <v>16</v>
      </c>
      <c r="C97" s="172" t="s">
        <v>832</v>
      </c>
      <c r="D97" s="172" t="s">
        <v>1144</v>
      </c>
      <c r="E97" s="252" t="s">
        <v>1466</v>
      </c>
      <c r="F97" s="255">
        <v>451185953</v>
      </c>
      <c r="G97" s="255">
        <v>0</v>
      </c>
      <c r="H97" s="255">
        <f>+F97+G97</f>
        <v>451185953</v>
      </c>
      <c r="I97" s="234" t="s">
        <v>20</v>
      </c>
      <c r="J97" s="253">
        <f>VLOOKUP(C97,'[1]CONSOLIDADO GESTORES'!$G$6:$K$355,4,FALSE)</f>
        <v>44423</v>
      </c>
      <c r="K97" s="96" t="s">
        <v>2004</v>
      </c>
      <c r="L97" s="251" t="s">
        <v>1781</v>
      </c>
      <c r="M97" s="227" t="s">
        <v>11</v>
      </c>
      <c r="N97" s="227" t="s">
        <v>2700</v>
      </c>
    </row>
    <row r="98" spans="1:14" s="4" customFormat="1" ht="39.6" x14ac:dyDescent="0.3">
      <c r="A98" s="7">
        <f t="shared" si="1"/>
        <v>92</v>
      </c>
      <c r="B98" s="227" t="s">
        <v>16</v>
      </c>
      <c r="C98" s="172" t="s">
        <v>6224</v>
      </c>
      <c r="D98" s="172" t="s">
        <v>1140</v>
      </c>
      <c r="E98" s="252" t="s">
        <v>1462</v>
      </c>
      <c r="F98" s="255">
        <v>15198680</v>
      </c>
      <c r="G98" s="255">
        <v>0</v>
      </c>
      <c r="H98" s="255">
        <f>+F98+G98</f>
        <v>15198680</v>
      </c>
      <c r="I98" s="234" t="s">
        <v>20</v>
      </c>
      <c r="J98" s="253" t="e">
        <f>VLOOKUP(C98,'[1]CONSOLIDADO GESTORES'!$G$6:$K$355,4,FALSE)</f>
        <v>#N/A</v>
      </c>
      <c r="K98" s="96" t="s">
        <v>2004</v>
      </c>
      <c r="L98" s="251" t="s">
        <v>1777</v>
      </c>
      <c r="M98" s="227" t="s">
        <v>10</v>
      </c>
      <c r="N98" s="227" t="s">
        <v>2700</v>
      </c>
    </row>
    <row r="99" spans="1:14" s="4" customFormat="1" ht="39.6" x14ac:dyDescent="0.3">
      <c r="A99" s="7">
        <f t="shared" si="1"/>
        <v>93</v>
      </c>
      <c r="B99" s="227" t="s">
        <v>16</v>
      </c>
      <c r="C99" s="172" t="s">
        <v>6225</v>
      </c>
      <c r="D99" s="172" t="s">
        <v>1143</v>
      </c>
      <c r="E99" s="252" t="s">
        <v>1465</v>
      </c>
      <c r="F99" s="255">
        <v>118688600</v>
      </c>
      <c r="G99" s="255">
        <v>0</v>
      </c>
      <c r="H99" s="255">
        <f>+F99+G99</f>
        <v>118688600</v>
      </c>
      <c r="I99" s="234" t="s">
        <v>20</v>
      </c>
      <c r="J99" s="253" t="e">
        <f>VLOOKUP(C99,'[1]CONSOLIDADO GESTORES'!$G$6:$K$355,4,FALSE)</f>
        <v>#N/A</v>
      </c>
      <c r="K99" s="96" t="s">
        <v>2004</v>
      </c>
      <c r="L99" s="251" t="s">
        <v>1780</v>
      </c>
      <c r="M99" s="227" t="s">
        <v>11</v>
      </c>
      <c r="N99" s="227" t="s">
        <v>2700</v>
      </c>
    </row>
    <row r="100" spans="1:14" s="4" customFormat="1" ht="39.6" x14ac:dyDescent="0.3">
      <c r="A100" s="7">
        <f t="shared" si="1"/>
        <v>94</v>
      </c>
      <c r="B100" s="227" t="s">
        <v>16</v>
      </c>
      <c r="C100" s="172" t="s">
        <v>826</v>
      </c>
      <c r="D100" s="172" t="s">
        <v>1136</v>
      </c>
      <c r="E100" s="252" t="s">
        <v>1458</v>
      </c>
      <c r="F100" s="255">
        <v>446268616</v>
      </c>
      <c r="G100" s="255">
        <v>0</v>
      </c>
      <c r="H100" s="255">
        <f>+F100+G100</f>
        <v>446268616</v>
      </c>
      <c r="I100" s="234" t="s">
        <v>20</v>
      </c>
      <c r="J100" s="253">
        <f>VLOOKUP(C100,'[1]CONSOLIDADO GESTORES'!$G$6:$K$355,4,FALSE)</f>
        <v>44545</v>
      </c>
      <c r="K100" s="96" t="s">
        <v>2004</v>
      </c>
      <c r="L100" s="251" t="s">
        <v>1773</v>
      </c>
      <c r="M100" s="227" t="s">
        <v>11</v>
      </c>
      <c r="N100" s="227" t="s">
        <v>2700</v>
      </c>
    </row>
    <row r="101" spans="1:14" ht="39.6" x14ac:dyDescent="0.3">
      <c r="A101" s="7">
        <f t="shared" si="1"/>
        <v>95</v>
      </c>
      <c r="B101" s="227" t="s">
        <v>16</v>
      </c>
      <c r="C101" s="172" t="s">
        <v>830</v>
      </c>
      <c r="D101" s="172" t="s">
        <v>1141</v>
      </c>
      <c r="E101" s="252" t="s">
        <v>1463</v>
      </c>
      <c r="F101" s="255">
        <v>58309998</v>
      </c>
      <c r="G101" s="255">
        <v>0</v>
      </c>
      <c r="H101" s="255">
        <f>+F101+G101</f>
        <v>58309998</v>
      </c>
      <c r="I101" s="234" t="s">
        <v>20</v>
      </c>
      <c r="J101" s="253">
        <f>VLOOKUP(C101,'[1]CONSOLIDADO GESTORES'!$G$6:$K$355,4,FALSE)</f>
        <v>44428</v>
      </c>
      <c r="K101" s="96" t="s">
        <v>2004</v>
      </c>
      <c r="L101" s="251" t="s">
        <v>1778</v>
      </c>
      <c r="M101" s="227" t="s">
        <v>11</v>
      </c>
      <c r="N101" s="227" t="s">
        <v>2700</v>
      </c>
    </row>
    <row r="102" spans="1:14" ht="105.6" x14ac:dyDescent="0.3">
      <c r="A102" s="7">
        <f t="shared" si="1"/>
        <v>96</v>
      </c>
      <c r="B102" s="227" t="s">
        <v>16</v>
      </c>
      <c r="C102" s="172" t="s">
        <v>829</v>
      </c>
      <c r="D102" s="172" t="s">
        <v>1139</v>
      </c>
      <c r="E102" s="252" t="s">
        <v>1461</v>
      </c>
      <c r="F102" s="255">
        <v>39270000</v>
      </c>
      <c r="G102" s="255">
        <v>0</v>
      </c>
      <c r="H102" s="255">
        <f>+F102+G102</f>
        <v>39270000</v>
      </c>
      <c r="I102" s="234" t="s">
        <v>20</v>
      </c>
      <c r="J102" s="253">
        <f>VLOOKUP(C102,'[1]CONSOLIDADO GESTORES'!$G$6:$K$355,4,FALSE)</f>
        <v>44561</v>
      </c>
      <c r="K102" s="96" t="s">
        <v>2004</v>
      </c>
      <c r="L102" s="251" t="s">
        <v>1776</v>
      </c>
      <c r="M102" s="227" t="s">
        <v>11</v>
      </c>
      <c r="N102" s="227" t="s">
        <v>2700</v>
      </c>
    </row>
    <row r="103" spans="1:14" ht="92.4" x14ac:dyDescent="0.3">
      <c r="A103" s="7">
        <f t="shared" si="1"/>
        <v>97</v>
      </c>
      <c r="B103" s="227" t="s">
        <v>16</v>
      </c>
      <c r="C103" s="172" t="s">
        <v>831</v>
      </c>
      <c r="D103" s="172" t="s">
        <v>1142</v>
      </c>
      <c r="E103" s="252" t="s">
        <v>1464</v>
      </c>
      <c r="F103" s="255">
        <v>19436751</v>
      </c>
      <c r="G103" s="255">
        <v>0</v>
      </c>
      <c r="H103" s="255">
        <f>+F103+G103</f>
        <v>19436751</v>
      </c>
      <c r="I103" s="234" t="s">
        <v>20</v>
      </c>
      <c r="J103" s="253">
        <f>VLOOKUP(C103,'[1]CONSOLIDADO GESTORES'!$G$6:$K$355,4,FALSE)</f>
        <v>44375</v>
      </c>
      <c r="K103" s="96" t="s">
        <v>2004</v>
      </c>
      <c r="L103" s="251" t="s">
        <v>1779</v>
      </c>
      <c r="M103" s="227" t="s">
        <v>3180</v>
      </c>
      <c r="N103" s="227" t="s">
        <v>2700</v>
      </c>
    </row>
    <row r="104" spans="1:14" ht="39.6" x14ac:dyDescent="0.3">
      <c r="A104" s="7">
        <f t="shared" si="1"/>
        <v>98</v>
      </c>
      <c r="B104" s="227" t="s">
        <v>16</v>
      </c>
      <c r="C104" s="172" t="s">
        <v>838</v>
      </c>
      <c r="D104" s="172" t="s">
        <v>1150</v>
      </c>
      <c r="E104" s="252" t="s">
        <v>1472</v>
      </c>
      <c r="F104" s="255">
        <v>47131735</v>
      </c>
      <c r="G104" s="255">
        <v>0</v>
      </c>
      <c r="H104" s="255">
        <f>+F104+G104</f>
        <v>47131735</v>
      </c>
      <c r="I104" s="234" t="s">
        <v>20</v>
      </c>
      <c r="J104" s="253" t="str">
        <f>VLOOKUP(C104,'[1]CONSOLIDADO GESTORES'!$G$6:$K$355,4,FALSE)</f>
        <v>120 DÍAS</v>
      </c>
      <c r="K104" s="96" t="s">
        <v>2004</v>
      </c>
      <c r="L104" s="251" t="s">
        <v>1787</v>
      </c>
      <c r="M104" s="227" t="s">
        <v>10</v>
      </c>
      <c r="N104" s="227" t="s">
        <v>2700</v>
      </c>
    </row>
    <row r="105" spans="1:14" ht="39.6" x14ac:dyDescent="0.3">
      <c r="A105" s="7">
        <f t="shared" si="1"/>
        <v>99</v>
      </c>
      <c r="B105" s="227" t="s">
        <v>16</v>
      </c>
      <c r="C105" s="172" t="s">
        <v>839</v>
      </c>
      <c r="D105" s="172" t="s">
        <v>1151</v>
      </c>
      <c r="E105" s="252" t="s">
        <v>1473</v>
      </c>
      <c r="F105" s="255">
        <v>804556830</v>
      </c>
      <c r="G105" s="255">
        <v>0</v>
      </c>
      <c r="H105" s="255">
        <f>+F105+G105</f>
        <v>804556830</v>
      </c>
      <c r="I105" s="234" t="s">
        <v>20</v>
      </c>
      <c r="J105" s="253">
        <f>VLOOKUP(C105,'[1]CONSOLIDADO GESTORES'!$G$6:$K$355,4,FALSE)</f>
        <v>44537</v>
      </c>
      <c r="K105" s="96" t="s">
        <v>2004</v>
      </c>
      <c r="L105" s="251" t="s">
        <v>1788</v>
      </c>
      <c r="M105" s="227" t="s">
        <v>10</v>
      </c>
      <c r="N105" s="227" t="s">
        <v>2700</v>
      </c>
    </row>
    <row r="106" spans="1:14" ht="66" x14ac:dyDescent="0.3">
      <c r="A106" s="7">
        <f t="shared" si="1"/>
        <v>100</v>
      </c>
      <c r="B106" s="227" t="s">
        <v>16</v>
      </c>
      <c r="C106" s="172" t="s">
        <v>939</v>
      </c>
      <c r="D106" s="172" t="s">
        <v>1253</v>
      </c>
      <c r="E106" s="252" t="s">
        <v>3183</v>
      </c>
      <c r="F106" s="255">
        <v>5786284667</v>
      </c>
      <c r="G106" s="255">
        <v>0</v>
      </c>
      <c r="H106" s="255">
        <f>+F106+G106</f>
        <v>5786284667</v>
      </c>
      <c r="I106" s="234" t="s">
        <v>20</v>
      </c>
      <c r="J106" s="253">
        <v>44561</v>
      </c>
      <c r="K106" s="96" t="s">
        <v>2004</v>
      </c>
      <c r="L106" s="251" t="s">
        <v>1877</v>
      </c>
      <c r="M106" s="227" t="s">
        <v>10</v>
      </c>
      <c r="N106" s="227" t="s">
        <v>2700</v>
      </c>
    </row>
    <row r="107" spans="1:14" ht="39.6" x14ac:dyDescent="0.3">
      <c r="A107" s="7">
        <f t="shared" si="1"/>
        <v>101</v>
      </c>
      <c r="B107" s="227" t="s">
        <v>16</v>
      </c>
      <c r="C107" s="172" t="s">
        <v>827</v>
      </c>
      <c r="D107" s="172" t="s">
        <v>1137</v>
      </c>
      <c r="E107" s="252" t="s">
        <v>1459</v>
      </c>
      <c r="F107" s="255">
        <v>148702400</v>
      </c>
      <c r="G107" s="255">
        <v>0</v>
      </c>
      <c r="H107" s="255">
        <f>+F107+G107</f>
        <v>148702400</v>
      </c>
      <c r="I107" s="234" t="s">
        <v>20</v>
      </c>
      <c r="J107" s="253">
        <f>VLOOKUP(C107,'[1]CONSOLIDADO GESTORES'!$G$6:$K$355,4,FALSE)</f>
        <v>44551</v>
      </c>
      <c r="K107" s="96" t="s">
        <v>2004</v>
      </c>
      <c r="L107" s="251" t="s">
        <v>1774</v>
      </c>
      <c r="M107" s="227" t="s">
        <v>11</v>
      </c>
      <c r="N107" s="227" t="s">
        <v>2700</v>
      </c>
    </row>
    <row r="108" spans="1:14" ht="39.6" x14ac:dyDescent="0.3">
      <c r="A108" s="7">
        <f t="shared" si="1"/>
        <v>102</v>
      </c>
      <c r="B108" s="227" t="s">
        <v>16</v>
      </c>
      <c r="C108" s="172" t="s">
        <v>836</v>
      </c>
      <c r="D108" s="172" t="s">
        <v>1148</v>
      </c>
      <c r="E108" s="252" t="s">
        <v>3181</v>
      </c>
      <c r="F108" s="255">
        <v>111644134</v>
      </c>
      <c r="G108" s="255">
        <v>0</v>
      </c>
      <c r="H108" s="255">
        <f>+F108+G108</f>
        <v>111644134</v>
      </c>
      <c r="I108" s="234" t="s">
        <v>20</v>
      </c>
      <c r="J108" s="253">
        <f>VLOOKUP(C108,'[1]CONSOLIDADO GESTORES'!$G$6:$K$355,4,FALSE)</f>
        <v>44469</v>
      </c>
      <c r="K108" s="96" t="s">
        <v>2004</v>
      </c>
      <c r="L108" s="254" t="s">
        <v>1785</v>
      </c>
      <c r="M108" s="227" t="s">
        <v>10</v>
      </c>
      <c r="N108" s="227" t="s">
        <v>2700</v>
      </c>
    </row>
    <row r="109" spans="1:14" ht="39.6" x14ac:dyDescent="0.3">
      <c r="A109" s="7">
        <f t="shared" si="1"/>
        <v>103</v>
      </c>
      <c r="B109" s="227" t="s">
        <v>16</v>
      </c>
      <c r="C109" s="172" t="s">
        <v>837</v>
      </c>
      <c r="D109" s="172" t="s">
        <v>1149</v>
      </c>
      <c r="E109" s="252" t="s">
        <v>1471</v>
      </c>
      <c r="F109" s="255">
        <v>365514400</v>
      </c>
      <c r="G109" s="255">
        <v>0</v>
      </c>
      <c r="H109" s="255">
        <f>+F109+G109</f>
        <v>365514400</v>
      </c>
      <c r="I109" s="234" t="s">
        <v>20</v>
      </c>
      <c r="J109" s="253">
        <f>VLOOKUP(C109,'[1]CONSOLIDADO GESTORES'!$G$6:$K$355,4,FALSE)</f>
        <v>44530</v>
      </c>
      <c r="K109" s="96" t="s">
        <v>2004</v>
      </c>
      <c r="L109" s="251" t="s">
        <v>1786</v>
      </c>
      <c r="M109" s="227" t="s">
        <v>10</v>
      </c>
      <c r="N109" s="227" t="s">
        <v>2700</v>
      </c>
    </row>
    <row r="110" spans="1:14" ht="39.6" x14ac:dyDescent="0.3">
      <c r="A110" s="7">
        <f t="shared" si="1"/>
        <v>104</v>
      </c>
      <c r="B110" s="227" t="s">
        <v>16</v>
      </c>
      <c r="C110" s="172" t="s">
        <v>833</v>
      </c>
      <c r="D110" s="172" t="s">
        <v>1145</v>
      </c>
      <c r="E110" s="252" t="s">
        <v>1467</v>
      </c>
      <c r="F110" s="255">
        <v>182891100</v>
      </c>
      <c r="G110" s="255">
        <v>0</v>
      </c>
      <c r="H110" s="255">
        <f>+F110+G110</f>
        <v>182891100</v>
      </c>
      <c r="I110" s="234" t="s">
        <v>20</v>
      </c>
      <c r="J110" s="253">
        <f>VLOOKUP(C110,'[1]CONSOLIDADO GESTORES'!$G$6:$K$355,4,FALSE)</f>
        <v>44389</v>
      </c>
      <c r="K110" s="96" t="s">
        <v>2004</v>
      </c>
      <c r="L110" s="251" t="s">
        <v>1782</v>
      </c>
      <c r="M110" s="227" t="s">
        <v>10</v>
      </c>
      <c r="N110" s="227" t="s">
        <v>2700</v>
      </c>
    </row>
    <row r="111" spans="1:14" ht="39.6" x14ac:dyDescent="0.3">
      <c r="A111" s="7">
        <f t="shared" si="1"/>
        <v>105</v>
      </c>
      <c r="B111" s="227" t="s">
        <v>16</v>
      </c>
      <c r="C111" s="172" t="s">
        <v>842</v>
      </c>
      <c r="D111" s="172" t="s">
        <v>1154</v>
      </c>
      <c r="E111" s="252" t="s">
        <v>1476</v>
      </c>
      <c r="F111" s="255">
        <v>454263000</v>
      </c>
      <c r="G111" s="255">
        <v>0</v>
      </c>
      <c r="H111" s="255">
        <f>+F111+G111</f>
        <v>454263000</v>
      </c>
      <c r="I111" s="234" t="s">
        <v>20</v>
      </c>
      <c r="J111" s="253">
        <f>VLOOKUP(C111,'[1]CONSOLIDADO GESTORES'!$G$6:$K$355,4,FALSE)</f>
        <v>44439</v>
      </c>
      <c r="K111" s="96" t="s">
        <v>2004</v>
      </c>
      <c r="L111" s="251" t="s">
        <v>1791</v>
      </c>
      <c r="M111" s="227" t="s">
        <v>11</v>
      </c>
      <c r="N111" s="227" t="s">
        <v>2700</v>
      </c>
    </row>
    <row r="112" spans="1:14" ht="39.6" x14ac:dyDescent="0.3">
      <c r="A112" s="7">
        <f t="shared" si="1"/>
        <v>106</v>
      </c>
      <c r="B112" s="227" t="s">
        <v>16</v>
      </c>
      <c r="C112" s="172" t="s">
        <v>844</v>
      </c>
      <c r="D112" s="172" t="s">
        <v>1156</v>
      </c>
      <c r="E112" s="252" t="s">
        <v>1478</v>
      </c>
      <c r="F112" s="255">
        <v>200000000</v>
      </c>
      <c r="G112" s="255">
        <v>0</v>
      </c>
      <c r="H112" s="255">
        <f>+F112+G112</f>
        <v>200000000</v>
      </c>
      <c r="I112" s="234" t="s">
        <v>20</v>
      </c>
      <c r="J112" s="253">
        <f>VLOOKUP(C112,'[1]CONSOLIDADO GESTORES'!$G$6:$K$355,4,FALSE)</f>
        <v>44439</v>
      </c>
      <c r="K112" s="96" t="s">
        <v>2004</v>
      </c>
      <c r="L112" s="251" t="s">
        <v>1793</v>
      </c>
      <c r="M112" s="227" t="s">
        <v>11</v>
      </c>
      <c r="N112" s="227" t="s">
        <v>2700</v>
      </c>
    </row>
    <row r="113" spans="1:14" ht="39.6" x14ac:dyDescent="0.3">
      <c r="A113" s="7">
        <f t="shared" si="1"/>
        <v>107</v>
      </c>
      <c r="B113" s="227" t="s">
        <v>16</v>
      </c>
      <c r="C113" s="172" t="s">
        <v>843</v>
      </c>
      <c r="D113" s="172" t="s">
        <v>1155</v>
      </c>
      <c r="E113" s="252" t="s">
        <v>1477</v>
      </c>
      <c r="F113" s="255">
        <v>454263000</v>
      </c>
      <c r="G113" s="255">
        <v>0</v>
      </c>
      <c r="H113" s="255">
        <f>+F113+G113</f>
        <v>454263000</v>
      </c>
      <c r="I113" s="234" t="s">
        <v>20</v>
      </c>
      <c r="J113" s="253">
        <f>VLOOKUP(C113,'[1]CONSOLIDADO GESTORES'!$G$6:$K$355,4,FALSE)</f>
        <v>44439</v>
      </c>
      <c r="K113" s="96" t="s">
        <v>2004</v>
      </c>
      <c r="L113" s="251" t="s">
        <v>1792</v>
      </c>
      <c r="M113" s="227" t="s">
        <v>11</v>
      </c>
      <c r="N113" s="227" t="s">
        <v>2700</v>
      </c>
    </row>
    <row r="114" spans="1:14" ht="39.6" x14ac:dyDescent="0.3">
      <c r="A114" s="7">
        <f t="shared" si="1"/>
        <v>108</v>
      </c>
      <c r="B114" s="227" t="s">
        <v>16</v>
      </c>
      <c r="C114" s="172" t="s">
        <v>845</v>
      </c>
      <c r="D114" s="172" t="s">
        <v>1157</v>
      </c>
      <c r="E114" s="252" t="s">
        <v>1479</v>
      </c>
      <c r="F114" s="255">
        <v>234205161</v>
      </c>
      <c r="G114" s="255">
        <v>0</v>
      </c>
      <c r="H114" s="255">
        <f>+F114+G114</f>
        <v>234205161</v>
      </c>
      <c r="I114" s="234" t="s">
        <v>20</v>
      </c>
      <c r="J114" s="253">
        <f>VLOOKUP(C114,'[1]CONSOLIDADO GESTORES'!$G$6:$K$355,4,FALSE)</f>
        <v>45291</v>
      </c>
      <c r="K114" s="96" t="s">
        <v>2004</v>
      </c>
      <c r="L114" s="251" t="s">
        <v>1794</v>
      </c>
      <c r="M114" s="227" t="s">
        <v>11</v>
      </c>
      <c r="N114" s="227" t="s">
        <v>2700</v>
      </c>
    </row>
    <row r="115" spans="1:14" ht="39.6" x14ac:dyDescent="0.3">
      <c r="A115" s="7">
        <f t="shared" si="1"/>
        <v>109</v>
      </c>
      <c r="B115" s="227" t="s">
        <v>16</v>
      </c>
      <c r="C115" s="172" t="s">
        <v>847</v>
      </c>
      <c r="D115" s="172" t="s">
        <v>1159</v>
      </c>
      <c r="E115" s="252" t="s">
        <v>1481</v>
      </c>
      <c r="F115" s="255">
        <v>36890136</v>
      </c>
      <c r="G115" s="255">
        <v>0</v>
      </c>
      <c r="H115" s="255">
        <f>+F115+G115</f>
        <v>36890136</v>
      </c>
      <c r="I115" s="234" t="s">
        <v>20</v>
      </c>
      <c r="J115" s="253">
        <f>VLOOKUP(C115,'[1]CONSOLIDADO GESTORES'!$G$6:$K$355,4,FALSE)</f>
        <v>45291</v>
      </c>
      <c r="K115" s="96" t="s">
        <v>2004</v>
      </c>
      <c r="L115" s="251" t="s">
        <v>1796</v>
      </c>
      <c r="M115" s="227" t="s">
        <v>11</v>
      </c>
      <c r="N115" s="227" t="s">
        <v>2700</v>
      </c>
    </row>
    <row r="116" spans="1:14" ht="39.6" x14ac:dyDescent="0.3">
      <c r="A116" s="7">
        <f t="shared" si="1"/>
        <v>110</v>
      </c>
      <c r="B116" s="227" t="s">
        <v>16</v>
      </c>
      <c r="C116" s="172" t="s">
        <v>846</v>
      </c>
      <c r="D116" s="172" t="s">
        <v>1158</v>
      </c>
      <c r="E116" s="252" t="s">
        <v>1480</v>
      </c>
      <c r="F116" s="255">
        <v>68937496</v>
      </c>
      <c r="G116" s="255">
        <v>0</v>
      </c>
      <c r="H116" s="255">
        <f>+F116+G116</f>
        <v>68937496</v>
      </c>
      <c r="I116" s="234" t="s">
        <v>20</v>
      </c>
      <c r="J116" s="253">
        <f>VLOOKUP(C116,'[1]CONSOLIDADO GESTORES'!$G$6:$K$355,4,FALSE)</f>
        <v>44561</v>
      </c>
      <c r="K116" s="96" t="s">
        <v>2004</v>
      </c>
      <c r="L116" s="251" t="s">
        <v>1795</v>
      </c>
      <c r="M116" s="227" t="s">
        <v>11</v>
      </c>
      <c r="N116" s="227" t="s">
        <v>2700</v>
      </c>
    </row>
    <row r="117" spans="1:14" ht="39.6" x14ac:dyDescent="0.3">
      <c r="A117" s="7">
        <f t="shared" si="1"/>
        <v>111</v>
      </c>
      <c r="B117" s="227" t="s">
        <v>16</v>
      </c>
      <c r="C117" s="172" t="s">
        <v>849</v>
      </c>
      <c r="D117" s="172" t="s">
        <v>1161</v>
      </c>
      <c r="E117" s="252" t="s">
        <v>1483</v>
      </c>
      <c r="F117" s="255">
        <v>61475162</v>
      </c>
      <c r="G117" s="255">
        <v>0</v>
      </c>
      <c r="H117" s="255">
        <f>+F117+G117</f>
        <v>61475162</v>
      </c>
      <c r="I117" s="234" t="s">
        <v>20</v>
      </c>
      <c r="J117" s="253" t="str">
        <f>VLOOKUP(C117,'[1]CONSOLIDADO GESTORES'!$G$6:$K$355,4,FALSE)</f>
        <v>60 DÍAS</v>
      </c>
      <c r="K117" s="96" t="s">
        <v>2004</v>
      </c>
      <c r="L117" s="251" t="s">
        <v>1798</v>
      </c>
      <c r="M117" s="227" t="s">
        <v>10</v>
      </c>
      <c r="N117" s="227" t="s">
        <v>2700</v>
      </c>
    </row>
    <row r="118" spans="1:14" ht="39.6" x14ac:dyDescent="0.3">
      <c r="A118" s="7">
        <f t="shared" si="1"/>
        <v>112</v>
      </c>
      <c r="B118" s="227" t="s">
        <v>16</v>
      </c>
      <c r="C118" s="172" t="s">
        <v>853</v>
      </c>
      <c r="D118" s="172" t="s">
        <v>1165</v>
      </c>
      <c r="E118" s="252" t="s">
        <v>1487</v>
      </c>
      <c r="F118" s="255">
        <v>2944649</v>
      </c>
      <c r="G118" s="255">
        <v>0</v>
      </c>
      <c r="H118" s="255">
        <f>+F118+G118</f>
        <v>2944649</v>
      </c>
      <c r="I118" s="234" t="s">
        <v>20</v>
      </c>
      <c r="J118" s="253">
        <f>VLOOKUP(C118,'[1]CONSOLIDADO GESTORES'!$G$6:$K$355,4,FALSE)</f>
        <v>44484</v>
      </c>
      <c r="K118" s="96" t="s">
        <v>2004</v>
      </c>
      <c r="L118" s="251" t="s">
        <v>1801</v>
      </c>
      <c r="M118" s="227" t="s">
        <v>11</v>
      </c>
      <c r="N118" s="227" t="s">
        <v>2700</v>
      </c>
    </row>
    <row r="119" spans="1:14" ht="39.6" x14ac:dyDescent="0.3">
      <c r="A119" s="7">
        <f t="shared" si="1"/>
        <v>113</v>
      </c>
      <c r="B119" s="227" t="s">
        <v>16</v>
      </c>
      <c r="C119" s="172" t="s">
        <v>848</v>
      </c>
      <c r="D119" s="172" t="s">
        <v>1160</v>
      </c>
      <c r="E119" s="252" t="s">
        <v>1482</v>
      </c>
      <c r="F119" s="255">
        <v>62831405</v>
      </c>
      <c r="G119" s="255">
        <v>0</v>
      </c>
      <c r="H119" s="255">
        <f>+F119+G119</f>
        <v>62831405</v>
      </c>
      <c r="I119" s="234" t="s">
        <v>20</v>
      </c>
      <c r="J119" s="253">
        <f>VLOOKUP(C119,'[1]CONSOLIDADO GESTORES'!$G$6:$K$355,4,FALSE)</f>
        <v>44453</v>
      </c>
      <c r="K119" s="96" t="s">
        <v>2004</v>
      </c>
      <c r="L119" s="251" t="s">
        <v>1797</v>
      </c>
      <c r="M119" s="227" t="s">
        <v>10</v>
      </c>
      <c r="N119" s="227" t="s">
        <v>2700</v>
      </c>
    </row>
    <row r="120" spans="1:14" ht="39.6" x14ac:dyDescent="0.3">
      <c r="A120" s="7">
        <f t="shared" si="1"/>
        <v>114</v>
      </c>
      <c r="B120" s="227" t="s">
        <v>16</v>
      </c>
      <c r="C120" s="172" t="s">
        <v>857</v>
      </c>
      <c r="D120" s="172" t="s">
        <v>1169</v>
      </c>
      <c r="E120" s="252" t="s">
        <v>1491</v>
      </c>
      <c r="F120" s="255">
        <v>7938000</v>
      </c>
      <c r="G120" s="255">
        <v>0</v>
      </c>
      <c r="H120" s="255">
        <f>+F120+G120</f>
        <v>7938000</v>
      </c>
      <c r="I120" s="234" t="s">
        <v>20</v>
      </c>
      <c r="J120" s="253">
        <f>VLOOKUP(C120,'[1]CONSOLIDADO GESTORES'!$G$6:$K$355,4,FALSE)</f>
        <v>44561</v>
      </c>
      <c r="K120" s="172" t="s">
        <v>12</v>
      </c>
      <c r="L120" s="251" t="s">
        <v>1805</v>
      </c>
      <c r="M120" s="227" t="s">
        <v>11</v>
      </c>
      <c r="N120" s="227" t="s">
        <v>2700</v>
      </c>
    </row>
    <row r="121" spans="1:14" ht="39.6" x14ac:dyDescent="0.3">
      <c r="A121" s="7">
        <f t="shared" si="1"/>
        <v>115</v>
      </c>
      <c r="B121" s="227" t="s">
        <v>16</v>
      </c>
      <c r="C121" s="172" t="s">
        <v>850</v>
      </c>
      <c r="D121" s="172" t="s">
        <v>1162</v>
      </c>
      <c r="E121" s="252" t="s">
        <v>1484</v>
      </c>
      <c r="F121" s="255">
        <v>349146000</v>
      </c>
      <c r="G121" s="255">
        <v>0</v>
      </c>
      <c r="H121" s="255">
        <f>+F121+G121</f>
        <v>349146000</v>
      </c>
      <c r="I121" s="234" t="s">
        <v>20</v>
      </c>
      <c r="J121" s="253">
        <f>VLOOKUP(C121,'[1]CONSOLIDADO GESTORES'!$G$6:$K$355,4,FALSE)</f>
        <v>44453</v>
      </c>
      <c r="K121" s="96" t="s">
        <v>2004</v>
      </c>
      <c r="L121" s="251" t="s">
        <v>1799</v>
      </c>
      <c r="M121" s="227" t="s">
        <v>11</v>
      </c>
      <c r="N121" s="227" t="s">
        <v>2700</v>
      </c>
    </row>
    <row r="122" spans="1:14" ht="52.8" x14ac:dyDescent="0.3">
      <c r="A122" s="7">
        <f t="shared" si="1"/>
        <v>116</v>
      </c>
      <c r="B122" s="227" t="s">
        <v>16</v>
      </c>
      <c r="C122" s="172" t="s">
        <v>834</v>
      </c>
      <c r="D122" s="172" t="s">
        <v>1146</v>
      </c>
      <c r="E122" s="252" t="s">
        <v>1468</v>
      </c>
      <c r="F122" s="255">
        <v>53074000</v>
      </c>
      <c r="G122" s="255">
        <v>0</v>
      </c>
      <c r="H122" s="255">
        <f>+F122+G122</f>
        <v>53074000</v>
      </c>
      <c r="I122" s="234" t="s">
        <v>20</v>
      </c>
      <c r="J122" s="253">
        <f>VLOOKUP(C122,'[1]CONSOLIDADO GESTORES'!$G$6:$K$355,4,FALSE)</f>
        <v>44505</v>
      </c>
      <c r="K122" s="96" t="s">
        <v>2004</v>
      </c>
      <c r="L122" s="251" t="s">
        <v>1783</v>
      </c>
      <c r="M122" s="227" t="s">
        <v>10</v>
      </c>
      <c r="N122" s="227" t="s">
        <v>2700</v>
      </c>
    </row>
    <row r="123" spans="1:14" ht="39.6" x14ac:dyDescent="0.3">
      <c r="A123" s="7">
        <f t="shared" si="1"/>
        <v>117</v>
      </c>
      <c r="B123" s="227" t="s">
        <v>16</v>
      </c>
      <c r="C123" s="172" t="s">
        <v>855</v>
      </c>
      <c r="D123" s="172" t="s">
        <v>1167</v>
      </c>
      <c r="E123" s="252" t="s">
        <v>1489</v>
      </c>
      <c r="F123" s="255">
        <v>49771750</v>
      </c>
      <c r="G123" s="255">
        <v>0</v>
      </c>
      <c r="H123" s="255">
        <f>+F123+G123</f>
        <v>49771750</v>
      </c>
      <c r="I123" s="234" t="s">
        <v>20</v>
      </c>
      <c r="J123" s="253">
        <f>VLOOKUP(C123,'[1]CONSOLIDADO GESTORES'!$G$6:$K$355,4,FALSE)</f>
        <v>44520</v>
      </c>
      <c r="K123" s="96" t="s">
        <v>2004</v>
      </c>
      <c r="L123" s="251" t="s">
        <v>1803</v>
      </c>
      <c r="M123" s="227" t="s">
        <v>3180</v>
      </c>
      <c r="N123" s="227" t="s">
        <v>2700</v>
      </c>
    </row>
    <row r="124" spans="1:14" ht="39.6" x14ac:dyDescent="0.3">
      <c r="A124" s="7">
        <f t="shared" si="1"/>
        <v>118</v>
      </c>
      <c r="B124" s="227" t="s">
        <v>16</v>
      </c>
      <c r="C124" s="173" t="s">
        <v>854</v>
      </c>
      <c r="D124" s="172" t="s">
        <v>1166</v>
      </c>
      <c r="E124" s="252" t="s">
        <v>1488</v>
      </c>
      <c r="F124" s="255">
        <v>3719048</v>
      </c>
      <c r="G124" s="255">
        <v>0</v>
      </c>
      <c r="H124" s="255">
        <f>+F124+G124</f>
        <v>3719048</v>
      </c>
      <c r="I124" s="234" t="s">
        <v>20</v>
      </c>
      <c r="J124" s="253">
        <f>VLOOKUP(C124,'[1]CONSOLIDADO GESTORES'!$G$6:$K$355,4,FALSE)</f>
        <v>44484</v>
      </c>
      <c r="K124" s="96" t="s">
        <v>2004</v>
      </c>
      <c r="L124" s="251" t="s">
        <v>1802</v>
      </c>
      <c r="M124" s="227" t="s">
        <v>11</v>
      </c>
      <c r="N124" s="227" t="s">
        <v>2700</v>
      </c>
    </row>
    <row r="125" spans="1:14" ht="39.6" x14ac:dyDescent="0.3">
      <c r="A125" s="7">
        <f t="shared" si="1"/>
        <v>119</v>
      </c>
      <c r="B125" s="227" t="s">
        <v>16</v>
      </c>
      <c r="C125" s="172" t="s">
        <v>858</v>
      </c>
      <c r="D125" s="172" t="s">
        <v>1170</v>
      </c>
      <c r="E125" s="252" t="s">
        <v>1492</v>
      </c>
      <c r="F125" s="255">
        <v>5629795</v>
      </c>
      <c r="G125" s="255">
        <v>0</v>
      </c>
      <c r="H125" s="255">
        <f>+F125+G125</f>
        <v>5629795</v>
      </c>
      <c r="I125" s="234" t="s">
        <v>20</v>
      </c>
      <c r="J125" s="253" t="str">
        <f>VLOOKUP(C125,'[1]CONSOLIDADO GESTORES'!$G$6:$K$355,4,FALSE)</f>
        <v>90 DÍAS</v>
      </c>
      <c r="K125" s="96" t="s">
        <v>2004</v>
      </c>
      <c r="L125" s="251" t="s">
        <v>1806</v>
      </c>
      <c r="M125" s="227" t="s">
        <v>11</v>
      </c>
      <c r="N125" s="227" t="s">
        <v>2700</v>
      </c>
    </row>
    <row r="126" spans="1:14" ht="39.6" x14ac:dyDescent="0.3">
      <c r="A126" s="7">
        <f t="shared" si="1"/>
        <v>120</v>
      </c>
      <c r="B126" s="227" t="s">
        <v>16</v>
      </c>
      <c r="C126" s="172" t="s">
        <v>859</v>
      </c>
      <c r="D126" s="172" t="s">
        <v>1171</v>
      </c>
      <c r="E126" s="252" t="s">
        <v>1493</v>
      </c>
      <c r="F126" s="255">
        <v>1291150</v>
      </c>
      <c r="G126" s="255">
        <v>0</v>
      </c>
      <c r="H126" s="255">
        <f>+F126+G126</f>
        <v>1291150</v>
      </c>
      <c r="I126" s="234" t="s">
        <v>20</v>
      </c>
      <c r="J126" s="253">
        <f>VLOOKUP(C126,'[1]CONSOLIDADO GESTORES'!$G$6:$K$355,4,FALSE)</f>
        <v>44423</v>
      </c>
      <c r="K126" s="96" t="s">
        <v>2004</v>
      </c>
      <c r="L126" s="251" t="s">
        <v>1802</v>
      </c>
      <c r="M126" s="227" t="s">
        <v>11</v>
      </c>
      <c r="N126" s="227" t="s">
        <v>2700</v>
      </c>
    </row>
    <row r="127" spans="1:14" ht="52.8" x14ac:dyDescent="0.3">
      <c r="A127" s="7">
        <f t="shared" si="1"/>
        <v>121</v>
      </c>
      <c r="B127" s="227" t="s">
        <v>16</v>
      </c>
      <c r="C127" s="228" t="s">
        <v>6157</v>
      </c>
      <c r="D127" s="96" t="s">
        <v>6158</v>
      </c>
      <c r="E127" s="252" t="s">
        <v>5991</v>
      </c>
      <c r="F127" s="255">
        <v>12177096</v>
      </c>
      <c r="G127" s="255">
        <v>9132822</v>
      </c>
      <c r="H127" s="255">
        <f>+F127+G127</f>
        <v>21309918</v>
      </c>
      <c r="I127" s="96" t="s">
        <v>20</v>
      </c>
      <c r="J127" s="227" t="s">
        <v>6191</v>
      </c>
      <c r="K127" s="96" t="s">
        <v>12</v>
      </c>
      <c r="L127" s="273" t="s">
        <v>6159</v>
      </c>
      <c r="M127" s="96" t="s">
        <v>11</v>
      </c>
      <c r="N127" s="227" t="s">
        <v>2700</v>
      </c>
    </row>
    <row r="128" spans="1:14" ht="39.6" x14ac:dyDescent="0.3">
      <c r="A128" s="7">
        <f t="shared" si="1"/>
        <v>122</v>
      </c>
      <c r="B128" s="227" t="s">
        <v>16</v>
      </c>
      <c r="C128" s="228" t="s">
        <v>6144</v>
      </c>
      <c r="D128" s="96" t="s">
        <v>6145</v>
      </c>
      <c r="E128" s="252" t="s">
        <v>6074</v>
      </c>
      <c r="F128" s="255">
        <v>6328842</v>
      </c>
      <c r="G128" s="255">
        <v>12457122</v>
      </c>
      <c r="H128" s="255">
        <f>+F128+G128</f>
        <v>18785964</v>
      </c>
      <c r="I128" s="96" t="s">
        <v>20</v>
      </c>
      <c r="J128" s="227" t="s">
        <v>6146</v>
      </c>
      <c r="K128" s="96" t="s">
        <v>12</v>
      </c>
      <c r="L128" s="273" t="s">
        <v>6147</v>
      </c>
      <c r="M128" s="96" t="s">
        <v>11</v>
      </c>
      <c r="N128" s="227" t="s">
        <v>2700</v>
      </c>
    </row>
    <row r="129" spans="1:14" ht="39.6" x14ac:dyDescent="0.3">
      <c r="A129" s="7">
        <f t="shared" si="1"/>
        <v>123</v>
      </c>
      <c r="B129" s="227" t="s">
        <v>16</v>
      </c>
      <c r="C129" s="172" t="s">
        <v>860</v>
      </c>
      <c r="D129" s="172" t="s">
        <v>1172</v>
      </c>
      <c r="E129" s="252" t="s">
        <v>1494</v>
      </c>
      <c r="F129" s="255">
        <v>48894720</v>
      </c>
      <c r="G129" s="255">
        <v>0</v>
      </c>
      <c r="H129" s="255">
        <f>+F129+G129</f>
        <v>48894720</v>
      </c>
      <c r="I129" s="234" t="s">
        <v>20</v>
      </c>
      <c r="J129" s="253">
        <f>VLOOKUP(C129,'[1]CONSOLIDADO GESTORES'!$G$6:$K$355,4,FALSE)</f>
        <v>44448</v>
      </c>
      <c r="K129" s="96" t="s">
        <v>2004</v>
      </c>
      <c r="L129" s="251" t="s">
        <v>1807</v>
      </c>
      <c r="M129" s="227" t="s">
        <v>10</v>
      </c>
      <c r="N129" s="227" t="s">
        <v>2700</v>
      </c>
    </row>
    <row r="130" spans="1:14" ht="39.6" x14ac:dyDescent="0.3">
      <c r="A130" s="7">
        <f t="shared" si="1"/>
        <v>124</v>
      </c>
      <c r="B130" s="227" t="s">
        <v>16</v>
      </c>
      <c r="C130" s="172" t="s">
        <v>856</v>
      </c>
      <c r="D130" s="172" t="s">
        <v>1168</v>
      </c>
      <c r="E130" s="252" t="s">
        <v>1490</v>
      </c>
      <c r="F130" s="255">
        <v>24900000</v>
      </c>
      <c r="G130" s="255">
        <v>0</v>
      </c>
      <c r="H130" s="255">
        <f>+F130+G130</f>
        <v>24900000</v>
      </c>
      <c r="I130" s="234" t="s">
        <v>20</v>
      </c>
      <c r="J130" s="253">
        <f>VLOOKUP(C130,'[1]CONSOLIDADO GESTORES'!$G$6:$K$355,4,FALSE)</f>
        <v>44459</v>
      </c>
      <c r="K130" s="96" t="s">
        <v>2004</v>
      </c>
      <c r="L130" s="251" t="s">
        <v>1804</v>
      </c>
      <c r="M130" s="227" t="s">
        <v>10</v>
      </c>
      <c r="N130" s="227" t="s">
        <v>2700</v>
      </c>
    </row>
    <row r="131" spans="1:14" ht="52.8" x14ac:dyDescent="0.3">
      <c r="A131" s="7">
        <f t="shared" si="1"/>
        <v>125</v>
      </c>
      <c r="B131" s="227" t="s">
        <v>16</v>
      </c>
      <c r="C131" s="172" t="s">
        <v>852</v>
      </c>
      <c r="D131" s="172" t="s">
        <v>1164</v>
      </c>
      <c r="E131" s="252" t="s">
        <v>1486</v>
      </c>
      <c r="F131" s="255">
        <v>97067330</v>
      </c>
      <c r="G131" s="255">
        <v>0</v>
      </c>
      <c r="H131" s="255">
        <f>+F131+G131</f>
        <v>97067330</v>
      </c>
      <c r="I131" s="234" t="s">
        <v>20</v>
      </c>
      <c r="J131" s="253">
        <f>VLOOKUP(C131,'[1]CONSOLIDADO GESTORES'!$G$6:$K$355,4,FALSE)</f>
        <v>44365</v>
      </c>
      <c r="K131" s="96" t="s">
        <v>2004</v>
      </c>
      <c r="L131" s="251" t="s">
        <v>1800</v>
      </c>
      <c r="M131" s="227" t="s">
        <v>11</v>
      </c>
      <c r="N131" s="227" t="s">
        <v>2700</v>
      </c>
    </row>
    <row r="132" spans="1:14" ht="39.6" x14ac:dyDescent="0.3">
      <c r="A132" s="7">
        <f t="shared" si="1"/>
        <v>126</v>
      </c>
      <c r="B132" s="227" t="s">
        <v>16</v>
      </c>
      <c r="C132" s="172" t="s">
        <v>862</v>
      </c>
      <c r="D132" s="172" t="s">
        <v>1174</v>
      </c>
      <c r="E132" s="252" t="s">
        <v>1496</v>
      </c>
      <c r="F132" s="255">
        <v>197287920</v>
      </c>
      <c r="G132" s="255">
        <v>0</v>
      </c>
      <c r="H132" s="255">
        <f>+F132+G132</f>
        <v>197287920</v>
      </c>
      <c r="I132" s="234" t="s">
        <v>20</v>
      </c>
      <c r="J132" s="253">
        <f>VLOOKUP(C132,'[1]CONSOLIDADO GESTORES'!$G$6:$K$355,4,FALSE)</f>
        <v>44530</v>
      </c>
      <c r="K132" s="96" t="s">
        <v>2004</v>
      </c>
      <c r="L132" s="251" t="s">
        <v>1809</v>
      </c>
      <c r="M132" s="227" t="s">
        <v>10</v>
      </c>
      <c r="N132" s="227" t="s">
        <v>2700</v>
      </c>
    </row>
    <row r="133" spans="1:14" ht="39.6" x14ac:dyDescent="0.3">
      <c r="A133" s="7">
        <f t="shared" si="1"/>
        <v>127</v>
      </c>
      <c r="B133" s="227" t="s">
        <v>16</v>
      </c>
      <c r="C133" s="172" t="s">
        <v>861</v>
      </c>
      <c r="D133" s="172" t="s">
        <v>1173</v>
      </c>
      <c r="E133" s="252" t="s">
        <v>1495</v>
      </c>
      <c r="F133" s="255">
        <v>14651280</v>
      </c>
      <c r="G133" s="255">
        <v>0</v>
      </c>
      <c r="H133" s="255">
        <f>+F133+G133</f>
        <v>14651280</v>
      </c>
      <c r="I133" s="234" t="s">
        <v>20</v>
      </c>
      <c r="J133" s="253">
        <f>VLOOKUP(C133,'[1]CONSOLIDADO GESTORES'!$G$6:$K$355,4,FALSE)</f>
        <v>44561</v>
      </c>
      <c r="K133" s="96" t="s">
        <v>2004</v>
      </c>
      <c r="L133" s="251" t="s">
        <v>1808</v>
      </c>
      <c r="M133" s="227" t="s">
        <v>11</v>
      </c>
      <c r="N133" s="227" t="s">
        <v>2700</v>
      </c>
    </row>
    <row r="134" spans="1:14" ht="39.6" x14ac:dyDescent="0.3">
      <c r="A134" s="7">
        <f t="shared" si="1"/>
        <v>128</v>
      </c>
      <c r="B134" s="227" t="s">
        <v>16</v>
      </c>
      <c r="C134" s="172" t="s">
        <v>835</v>
      </c>
      <c r="D134" s="172" t="s">
        <v>1147</v>
      </c>
      <c r="E134" s="252" t="s">
        <v>1469</v>
      </c>
      <c r="F134" s="255">
        <v>175636860</v>
      </c>
      <c r="G134" s="255">
        <v>0</v>
      </c>
      <c r="H134" s="255">
        <f>+F134+G134</f>
        <v>175636860</v>
      </c>
      <c r="I134" s="234" t="s">
        <v>20</v>
      </c>
      <c r="J134" s="253">
        <f>VLOOKUP(C134,'[1]CONSOLIDADO GESTORES'!$G$6:$K$355,4,FALSE)</f>
        <v>44484</v>
      </c>
      <c r="K134" s="96" t="s">
        <v>2004</v>
      </c>
      <c r="L134" s="251" t="s">
        <v>1784</v>
      </c>
      <c r="M134" s="227" t="s">
        <v>10</v>
      </c>
      <c r="N134" s="227" t="s">
        <v>2700</v>
      </c>
    </row>
    <row r="135" spans="1:14" ht="52.8" x14ac:dyDescent="0.3">
      <c r="A135" s="7">
        <f t="shared" si="1"/>
        <v>129</v>
      </c>
      <c r="B135" s="227" t="s">
        <v>16</v>
      </c>
      <c r="C135" s="172" t="s">
        <v>851</v>
      </c>
      <c r="D135" s="172" t="s">
        <v>1163</v>
      </c>
      <c r="E135" s="252" t="s">
        <v>1485</v>
      </c>
      <c r="F135" s="255">
        <v>399483000</v>
      </c>
      <c r="G135" s="255">
        <v>0</v>
      </c>
      <c r="H135" s="255">
        <f>+F135+G135</f>
        <v>399483000</v>
      </c>
      <c r="I135" s="234" t="s">
        <v>20</v>
      </c>
      <c r="J135" s="253">
        <f>VLOOKUP(C135,'[1]CONSOLIDADO GESTORES'!$G$6:$K$355,4,FALSE)</f>
        <v>44373</v>
      </c>
      <c r="K135" s="96" t="s">
        <v>2004</v>
      </c>
      <c r="L135" s="251" t="s">
        <v>1790</v>
      </c>
      <c r="M135" s="227" t="s">
        <v>11</v>
      </c>
      <c r="N135" s="227" t="s">
        <v>2700</v>
      </c>
    </row>
    <row r="136" spans="1:14" ht="39.6" x14ac:dyDescent="0.3">
      <c r="A136" s="7">
        <f t="shared" si="1"/>
        <v>130</v>
      </c>
      <c r="B136" s="227" t="s">
        <v>16</v>
      </c>
      <c r="C136" s="172" t="s">
        <v>841</v>
      </c>
      <c r="D136" s="172" t="s">
        <v>1153</v>
      </c>
      <c r="E136" s="252" t="s">
        <v>1475</v>
      </c>
      <c r="F136" s="255">
        <v>438417420</v>
      </c>
      <c r="G136" s="255">
        <v>0</v>
      </c>
      <c r="H136" s="255">
        <f>+F136+G136</f>
        <v>438417420</v>
      </c>
      <c r="I136" s="234" t="s">
        <v>20</v>
      </c>
      <c r="J136" s="253">
        <f>VLOOKUP(C136,'[1]CONSOLIDADO GESTORES'!$G$6:$K$355,4,FALSE)</f>
        <v>44459</v>
      </c>
      <c r="K136" s="96" t="s">
        <v>2004</v>
      </c>
      <c r="L136" s="251" t="s">
        <v>1790</v>
      </c>
      <c r="M136" s="227" t="s">
        <v>11</v>
      </c>
      <c r="N136" s="227" t="s">
        <v>2700</v>
      </c>
    </row>
    <row r="137" spans="1:14" ht="39.6" x14ac:dyDescent="0.3">
      <c r="A137" s="7">
        <f t="shared" ref="A137:A200" si="2">+A136+1</f>
        <v>131</v>
      </c>
      <c r="B137" s="227" t="s">
        <v>16</v>
      </c>
      <c r="C137" s="172" t="s">
        <v>880</v>
      </c>
      <c r="D137" s="172" t="s">
        <v>1193</v>
      </c>
      <c r="E137" s="252" t="s">
        <v>1515</v>
      </c>
      <c r="F137" s="255">
        <v>450158162</v>
      </c>
      <c r="G137" s="255">
        <v>0</v>
      </c>
      <c r="H137" s="255">
        <f>+F137+G137</f>
        <v>450158162</v>
      </c>
      <c r="I137" s="234" t="s">
        <v>20</v>
      </c>
      <c r="J137" s="253">
        <f>VLOOKUP(C137,'[1]CONSOLIDADO GESTORES'!$G$6:$K$355,4,FALSE)</f>
        <v>44561</v>
      </c>
      <c r="K137" s="96" t="s">
        <v>2004</v>
      </c>
      <c r="L137" s="251" t="s">
        <v>1825</v>
      </c>
      <c r="M137" s="227" t="s">
        <v>3180</v>
      </c>
      <c r="N137" s="227" t="s">
        <v>2700</v>
      </c>
    </row>
    <row r="138" spans="1:14" ht="39.6" x14ac:dyDescent="0.3">
      <c r="A138" s="7">
        <f t="shared" si="2"/>
        <v>132</v>
      </c>
      <c r="B138" s="227" t="s">
        <v>16</v>
      </c>
      <c r="C138" s="172" t="s">
        <v>865</v>
      </c>
      <c r="D138" s="172" t="s">
        <v>1177</v>
      </c>
      <c r="E138" s="252" t="s">
        <v>1499</v>
      </c>
      <c r="F138" s="255">
        <v>5191589</v>
      </c>
      <c r="G138" s="255">
        <v>0</v>
      </c>
      <c r="H138" s="255">
        <f>+F138+G138</f>
        <v>5191589</v>
      </c>
      <c r="I138" s="234" t="s">
        <v>20</v>
      </c>
      <c r="J138" s="253">
        <f>VLOOKUP(C138,'[1]CONSOLIDADO GESTORES'!$G$6:$K$355,4,FALSE)</f>
        <v>44391</v>
      </c>
      <c r="K138" s="172" t="s">
        <v>12</v>
      </c>
      <c r="L138" s="251" t="s">
        <v>1812</v>
      </c>
      <c r="M138" s="227" t="s">
        <v>11</v>
      </c>
      <c r="N138" s="227" t="s">
        <v>2700</v>
      </c>
    </row>
    <row r="139" spans="1:14" ht="66" x14ac:dyDescent="0.3">
      <c r="A139" s="7">
        <f t="shared" si="2"/>
        <v>133</v>
      </c>
      <c r="B139" s="227" t="s">
        <v>16</v>
      </c>
      <c r="C139" s="172" t="s">
        <v>863</v>
      </c>
      <c r="D139" s="172" t="s">
        <v>1175</v>
      </c>
      <c r="E139" s="252" t="s">
        <v>1497</v>
      </c>
      <c r="F139" s="255">
        <v>105000000</v>
      </c>
      <c r="G139" s="255">
        <v>0</v>
      </c>
      <c r="H139" s="255">
        <f>+F139+G139</f>
        <v>105000000</v>
      </c>
      <c r="I139" s="234" t="s">
        <v>20</v>
      </c>
      <c r="J139" s="253">
        <f>VLOOKUP(C139,'[1]CONSOLIDADO GESTORES'!$G$6:$K$355,4,FALSE)</f>
        <v>44501</v>
      </c>
      <c r="K139" s="96" t="s">
        <v>2004</v>
      </c>
      <c r="L139" s="251" t="s">
        <v>1810</v>
      </c>
      <c r="M139" s="227" t="s">
        <v>11</v>
      </c>
      <c r="N139" s="227" t="s">
        <v>2700</v>
      </c>
    </row>
    <row r="140" spans="1:14" ht="39.6" x14ac:dyDescent="0.3">
      <c r="A140" s="7">
        <f t="shared" si="2"/>
        <v>134</v>
      </c>
      <c r="B140" s="227" t="s">
        <v>16</v>
      </c>
      <c r="C140" s="172" t="s">
        <v>864</v>
      </c>
      <c r="D140" s="172" t="s">
        <v>1176</v>
      </c>
      <c r="E140" s="252" t="s">
        <v>1498</v>
      </c>
      <c r="F140" s="255">
        <v>447600000</v>
      </c>
      <c r="G140" s="255">
        <v>0</v>
      </c>
      <c r="H140" s="255">
        <f>+F140+G140</f>
        <v>447600000</v>
      </c>
      <c r="I140" s="234" t="s">
        <v>20</v>
      </c>
      <c r="J140" s="253">
        <f>VLOOKUP(C140,'[1]CONSOLIDADO GESTORES'!$G$6:$K$355,4,FALSE)</f>
        <v>44482</v>
      </c>
      <c r="K140" s="96" t="s">
        <v>2004</v>
      </c>
      <c r="L140" s="251" t="s">
        <v>1811</v>
      </c>
      <c r="M140" s="227" t="s">
        <v>11</v>
      </c>
      <c r="N140" s="227" t="s">
        <v>2700</v>
      </c>
    </row>
    <row r="141" spans="1:14" ht="39.6" x14ac:dyDescent="0.3">
      <c r="A141" s="7">
        <f t="shared" si="2"/>
        <v>135</v>
      </c>
      <c r="B141" s="227" t="s">
        <v>16</v>
      </c>
      <c r="C141" s="228" t="s">
        <v>6148</v>
      </c>
      <c r="D141" s="96" t="s">
        <v>6149</v>
      </c>
      <c r="E141" s="252" t="s">
        <v>6074</v>
      </c>
      <c r="F141" s="255">
        <v>18265644</v>
      </c>
      <c r="G141" s="255">
        <v>0</v>
      </c>
      <c r="H141" s="255">
        <f>+F141+G141</f>
        <v>18265644</v>
      </c>
      <c r="I141" s="96" t="s">
        <v>20</v>
      </c>
      <c r="J141" s="227" t="s">
        <v>6190</v>
      </c>
      <c r="K141" s="96" t="s">
        <v>12</v>
      </c>
      <c r="L141" s="273" t="s">
        <v>6150</v>
      </c>
      <c r="M141" s="96" t="s">
        <v>11</v>
      </c>
      <c r="N141" s="227" t="s">
        <v>2700</v>
      </c>
    </row>
    <row r="142" spans="1:14" ht="39.6" x14ac:dyDescent="0.3">
      <c r="A142" s="7">
        <f t="shared" si="2"/>
        <v>136</v>
      </c>
      <c r="B142" s="227" t="s">
        <v>16</v>
      </c>
      <c r="C142" s="172" t="s">
        <v>870</v>
      </c>
      <c r="D142" s="172" t="s">
        <v>1182</v>
      </c>
      <c r="E142" s="252" t="s">
        <v>1504</v>
      </c>
      <c r="F142" s="255">
        <v>2600745</v>
      </c>
      <c r="G142" s="255">
        <v>0</v>
      </c>
      <c r="H142" s="255">
        <f>+F142+G142</f>
        <v>2600745</v>
      </c>
      <c r="I142" s="234" t="s">
        <v>20</v>
      </c>
      <c r="J142" s="253">
        <f>VLOOKUP(C142,'[1]CONSOLIDADO GESTORES'!$G$6:$K$355,4,FALSE)</f>
        <v>44561</v>
      </c>
      <c r="K142" s="96" t="s">
        <v>2004</v>
      </c>
      <c r="L142" s="251" t="s">
        <v>1816</v>
      </c>
      <c r="M142" s="227" t="s">
        <v>11</v>
      </c>
      <c r="N142" s="227" t="s">
        <v>2700</v>
      </c>
    </row>
    <row r="143" spans="1:14" ht="39.6" x14ac:dyDescent="0.3">
      <c r="A143" s="7">
        <f t="shared" si="2"/>
        <v>137</v>
      </c>
      <c r="B143" s="227" t="s">
        <v>16</v>
      </c>
      <c r="C143" s="172" t="s">
        <v>869</v>
      </c>
      <c r="D143" s="172" t="s">
        <v>1181</v>
      </c>
      <c r="E143" s="252" t="s">
        <v>1503</v>
      </c>
      <c r="F143" s="255">
        <v>8910720</v>
      </c>
      <c r="G143" s="255">
        <v>0</v>
      </c>
      <c r="H143" s="255">
        <f>+F143+G143</f>
        <v>8910720</v>
      </c>
      <c r="I143" s="234" t="s">
        <v>20</v>
      </c>
      <c r="J143" s="253">
        <f>VLOOKUP(C143,'[1]CONSOLIDADO GESTORES'!$G$6:$K$355,4,FALSE)</f>
        <v>44561</v>
      </c>
      <c r="K143" s="96" t="s">
        <v>2004</v>
      </c>
      <c r="L143" s="251" t="s">
        <v>1816</v>
      </c>
      <c r="M143" s="227" t="s">
        <v>11</v>
      </c>
      <c r="N143" s="227" t="s">
        <v>2700</v>
      </c>
    </row>
    <row r="144" spans="1:14" ht="39.6" x14ac:dyDescent="0.3">
      <c r="A144" s="7">
        <f t="shared" si="2"/>
        <v>138</v>
      </c>
      <c r="B144" s="227" t="s">
        <v>16</v>
      </c>
      <c r="C144" s="172" t="s">
        <v>877</v>
      </c>
      <c r="D144" s="172" t="s">
        <v>1190</v>
      </c>
      <c r="E144" s="252" t="s">
        <v>1512</v>
      </c>
      <c r="F144" s="255">
        <v>101130365</v>
      </c>
      <c r="G144" s="255">
        <v>0</v>
      </c>
      <c r="H144" s="255">
        <f>+F144+G144</f>
        <v>101130365</v>
      </c>
      <c r="I144" s="234" t="s">
        <v>20</v>
      </c>
      <c r="J144" s="253">
        <f>VLOOKUP(C144,'[1]CONSOLIDADO GESTORES'!$G$6:$K$355,4,FALSE)</f>
        <v>44462</v>
      </c>
      <c r="K144" s="96" t="s">
        <v>2004</v>
      </c>
      <c r="L144" s="251" t="s">
        <v>1823</v>
      </c>
      <c r="M144" s="227" t="s">
        <v>10</v>
      </c>
      <c r="N144" s="227" t="s">
        <v>2700</v>
      </c>
    </row>
    <row r="145" spans="1:14" ht="39.6" x14ac:dyDescent="0.3">
      <c r="A145" s="7">
        <f t="shared" si="2"/>
        <v>139</v>
      </c>
      <c r="B145" s="227" t="s">
        <v>16</v>
      </c>
      <c r="C145" s="172" t="s">
        <v>873</v>
      </c>
      <c r="D145" s="172" t="s">
        <v>1186</v>
      </c>
      <c r="E145" s="252" t="s">
        <v>1508</v>
      </c>
      <c r="F145" s="255">
        <v>13630909</v>
      </c>
      <c r="G145" s="255">
        <v>0</v>
      </c>
      <c r="H145" s="255">
        <f>+F145+G145</f>
        <v>13630909</v>
      </c>
      <c r="I145" s="234" t="s">
        <v>20</v>
      </c>
      <c r="J145" s="253">
        <f>VLOOKUP(C145,'[1]CONSOLIDADO GESTORES'!$G$6:$K$355,4,FALSE)</f>
        <v>44561</v>
      </c>
      <c r="K145" s="96" t="s">
        <v>2004</v>
      </c>
      <c r="L145" s="251" t="s">
        <v>1820</v>
      </c>
      <c r="M145" s="227" t="s">
        <v>11</v>
      </c>
      <c r="N145" s="227" t="s">
        <v>2700</v>
      </c>
    </row>
    <row r="146" spans="1:14" ht="66" x14ac:dyDescent="0.3">
      <c r="A146" s="7">
        <f t="shared" si="2"/>
        <v>140</v>
      </c>
      <c r="B146" s="227" t="s">
        <v>16</v>
      </c>
      <c r="C146" s="172" t="s">
        <v>866</v>
      </c>
      <c r="D146" s="172" t="s">
        <v>1178</v>
      </c>
      <c r="E146" s="252" t="s">
        <v>1500</v>
      </c>
      <c r="F146" s="255">
        <v>46868837</v>
      </c>
      <c r="G146" s="255">
        <v>0</v>
      </c>
      <c r="H146" s="255">
        <f>+F146+G146</f>
        <v>46868837</v>
      </c>
      <c r="I146" s="234" t="s">
        <v>20</v>
      </c>
      <c r="J146" s="253">
        <f>VLOOKUP(C146,'[1]CONSOLIDADO GESTORES'!$G$6:$K$355,4,FALSE)</f>
        <v>44561</v>
      </c>
      <c r="K146" s="96" t="s">
        <v>2004</v>
      </c>
      <c r="L146" s="251" t="s">
        <v>1813</v>
      </c>
      <c r="M146" s="227" t="s">
        <v>11</v>
      </c>
      <c r="N146" s="227" t="s">
        <v>2700</v>
      </c>
    </row>
    <row r="147" spans="1:14" ht="39.6" x14ac:dyDescent="0.3">
      <c r="A147" s="7">
        <f t="shared" si="2"/>
        <v>141</v>
      </c>
      <c r="B147" s="227" t="s">
        <v>16</v>
      </c>
      <c r="C147" s="172" t="s">
        <v>874</v>
      </c>
      <c r="D147" s="172" t="s">
        <v>1187</v>
      </c>
      <c r="E147" s="252" t="s">
        <v>1509</v>
      </c>
      <c r="F147" s="255">
        <v>17850000</v>
      </c>
      <c r="G147" s="255">
        <v>0</v>
      </c>
      <c r="H147" s="255">
        <f>+F147+G147</f>
        <v>17850000</v>
      </c>
      <c r="I147" s="234" t="s">
        <v>20</v>
      </c>
      <c r="J147" s="253">
        <f>VLOOKUP(C147,'[1]CONSOLIDADO GESTORES'!$G$6:$K$355,4,FALSE)</f>
        <v>44561</v>
      </c>
      <c r="K147" s="96" t="s">
        <v>2004</v>
      </c>
      <c r="L147" s="251" t="s">
        <v>1816</v>
      </c>
      <c r="M147" s="227" t="s">
        <v>11</v>
      </c>
      <c r="N147" s="227" t="s">
        <v>2700</v>
      </c>
    </row>
    <row r="148" spans="1:14" ht="39.6" x14ac:dyDescent="0.3">
      <c r="A148" s="7">
        <f t="shared" si="2"/>
        <v>142</v>
      </c>
      <c r="B148" s="227" t="s">
        <v>16</v>
      </c>
      <c r="C148" s="172" t="s">
        <v>875</v>
      </c>
      <c r="D148" s="172" t="s">
        <v>1188</v>
      </c>
      <c r="E148" s="252" t="s">
        <v>1510</v>
      </c>
      <c r="F148" s="255">
        <v>77836323</v>
      </c>
      <c r="G148" s="255">
        <v>0</v>
      </c>
      <c r="H148" s="255">
        <f>+F148+G148</f>
        <v>77836323</v>
      </c>
      <c r="I148" s="234" t="s">
        <v>20</v>
      </c>
      <c r="J148" s="253" t="str">
        <f>VLOOKUP(C148,'[1]CONSOLIDADO GESTORES'!$G$6:$K$355,4,FALSE)</f>
        <v>45 DÍAS</v>
      </c>
      <c r="K148" s="96" t="s">
        <v>2004</v>
      </c>
      <c r="L148" s="251" t="s">
        <v>1821</v>
      </c>
      <c r="M148" s="227" t="s">
        <v>10</v>
      </c>
      <c r="N148" s="227" t="s">
        <v>2700</v>
      </c>
    </row>
    <row r="149" spans="1:14" ht="39.6" x14ac:dyDescent="0.3">
      <c r="A149" s="7">
        <f t="shared" si="2"/>
        <v>143</v>
      </c>
      <c r="B149" s="227" t="s">
        <v>16</v>
      </c>
      <c r="C149" s="172" t="s">
        <v>902</v>
      </c>
      <c r="D149" s="172" t="s">
        <v>1215</v>
      </c>
      <c r="E149" s="252" t="s">
        <v>1536</v>
      </c>
      <c r="F149" s="255">
        <v>124753293</v>
      </c>
      <c r="G149" s="255">
        <v>0</v>
      </c>
      <c r="H149" s="255">
        <f>+F149+G149</f>
        <v>124753293</v>
      </c>
      <c r="I149" s="234" t="s">
        <v>20</v>
      </c>
      <c r="J149" s="253">
        <f>VLOOKUP(C149,'[1]CONSOLIDADO GESTORES'!$G$6:$K$355,4,FALSE)</f>
        <v>44387</v>
      </c>
      <c r="K149" s="96" t="s">
        <v>2004</v>
      </c>
      <c r="L149" s="251" t="s">
        <v>1844</v>
      </c>
      <c r="M149" s="227" t="s">
        <v>10</v>
      </c>
      <c r="N149" s="227" t="s">
        <v>2700</v>
      </c>
    </row>
    <row r="150" spans="1:14" ht="52.8" x14ac:dyDescent="0.3">
      <c r="A150" s="7">
        <f t="shared" si="2"/>
        <v>144</v>
      </c>
      <c r="B150" s="227" t="s">
        <v>16</v>
      </c>
      <c r="C150" s="172" t="s">
        <v>878</v>
      </c>
      <c r="D150" s="172" t="s">
        <v>1191</v>
      </c>
      <c r="E150" s="252" t="s">
        <v>1513</v>
      </c>
      <c r="F150" s="255">
        <v>452885797</v>
      </c>
      <c r="G150" s="255">
        <v>0</v>
      </c>
      <c r="H150" s="255">
        <f>+F150+G150</f>
        <v>452885797</v>
      </c>
      <c r="I150" s="234" t="s">
        <v>20</v>
      </c>
      <c r="J150" s="253">
        <f>VLOOKUP(C150,'[1]CONSOLIDADO GESTORES'!$G$6:$K$355,4,FALSE)</f>
        <v>44428</v>
      </c>
      <c r="K150" s="96" t="s">
        <v>2004</v>
      </c>
      <c r="L150" s="251" t="s">
        <v>1824</v>
      </c>
      <c r="M150" s="227" t="s">
        <v>10</v>
      </c>
      <c r="N150" s="227" t="s">
        <v>2700</v>
      </c>
    </row>
    <row r="151" spans="1:14" ht="52.8" x14ac:dyDescent="0.3">
      <c r="A151" s="7">
        <f t="shared" si="2"/>
        <v>145</v>
      </c>
      <c r="B151" s="227" t="s">
        <v>16</v>
      </c>
      <c r="C151" s="172" t="s">
        <v>879</v>
      </c>
      <c r="D151" s="172" t="s">
        <v>1192</v>
      </c>
      <c r="E151" s="252" t="s">
        <v>1514</v>
      </c>
      <c r="F151" s="255">
        <v>453714632</v>
      </c>
      <c r="G151" s="255">
        <v>0</v>
      </c>
      <c r="H151" s="255">
        <f>+F151+G151</f>
        <v>453714632</v>
      </c>
      <c r="I151" s="234" t="s">
        <v>20</v>
      </c>
      <c r="J151" s="253">
        <f>VLOOKUP(C151,'[1]CONSOLIDADO GESTORES'!$G$6:$K$355,4,FALSE)</f>
        <v>44436</v>
      </c>
      <c r="K151" s="96" t="s">
        <v>2004</v>
      </c>
      <c r="L151" s="251" t="s">
        <v>1824</v>
      </c>
      <c r="M151" s="227" t="s">
        <v>10</v>
      </c>
      <c r="N151" s="227" t="s">
        <v>2700</v>
      </c>
    </row>
    <row r="152" spans="1:14" ht="39.6" x14ac:dyDescent="0.3">
      <c r="A152" s="7">
        <f t="shared" si="2"/>
        <v>146</v>
      </c>
      <c r="B152" s="227" t="s">
        <v>16</v>
      </c>
      <c r="C152" s="172" t="s">
        <v>881</v>
      </c>
      <c r="D152" s="172" t="s">
        <v>1194</v>
      </c>
      <c r="E152" s="252" t="s">
        <v>1516</v>
      </c>
      <c r="F152" s="255">
        <v>450000000</v>
      </c>
      <c r="G152" s="255">
        <v>0</v>
      </c>
      <c r="H152" s="255">
        <f>+F152+G152</f>
        <v>450000000</v>
      </c>
      <c r="I152" s="234" t="s">
        <v>20</v>
      </c>
      <c r="J152" s="253">
        <f>VLOOKUP(C152,'[1]CONSOLIDADO GESTORES'!$G$6:$K$355,4,FALSE)</f>
        <v>44472</v>
      </c>
      <c r="K152" s="172" t="s">
        <v>12</v>
      </c>
      <c r="L152" s="251" t="s">
        <v>1826</v>
      </c>
      <c r="M152" s="227" t="s">
        <v>3180</v>
      </c>
      <c r="N152" s="227" t="s">
        <v>2700</v>
      </c>
    </row>
    <row r="153" spans="1:14" ht="39.6" x14ac:dyDescent="0.3">
      <c r="A153" s="7">
        <f t="shared" si="2"/>
        <v>147</v>
      </c>
      <c r="B153" s="227" t="s">
        <v>16</v>
      </c>
      <c r="C153" s="172" t="s">
        <v>891</v>
      </c>
      <c r="D153" s="172" t="s">
        <v>1204</v>
      </c>
      <c r="E153" s="252" t="s">
        <v>1526</v>
      </c>
      <c r="F153" s="255">
        <v>50000000</v>
      </c>
      <c r="G153" s="255">
        <v>0</v>
      </c>
      <c r="H153" s="255">
        <f>+F153+G153</f>
        <v>50000000</v>
      </c>
      <c r="I153" s="234" t="s">
        <v>20</v>
      </c>
      <c r="J153" s="253">
        <f>VLOOKUP(C153,'[1]CONSOLIDADO GESTORES'!$G$6:$K$355,4,FALSE)</f>
        <v>44438</v>
      </c>
      <c r="K153" s="96" t="s">
        <v>2004</v>
      </c>
      <c r="L153" s="251" t="s">
        <v>1786</v>
      </c>
      <c r="M153" s="227" t="s">
        <v>11</v>
      </c>
      <c r="N153" s="227" t="s">
        <v>2700</v>
      </c>
    </row>
    <row r="154" spans="1:14" ht="39.6" x14ac:dyDescent="0.3">
      <c r="A154" s="7">
        <f t="shared" si="2"/>
        <v>148</v>
      </c>
      <c r="B154" s="227" t="s">
        <v>16</v>
      </c>
      <c r="C154" s="172" t="s">
        <v>883</v>
      </c>
      <c r="D154" s="172" t="s">
        <v>1196</v>
      </c>
      <c r="E154" s="252" t="s">
        <v>1518</v>
      </c>
      <c r="F154" s="255">
        <v>380490500</v>
      </c>
      <c r="G154" s="255">
        <v>0</v>
      </c>
      <c r="H154" s="255">
        <f>+F154+G154</f>
        <v>380490500</v>
      </c>
      <c r="I154" s="234" t="s">
        <v>20</v>
      </c>
      <c r="J154" s="253">
        <f>VLOOKUP(C154,'[1]CONSOLIDADO GESTORES'!$G$6:$K$355,4,FALSE)</f>
        <v>44409</v>
      </c>
      <c r="K154" s="96" t="s">
        <v>2004</v>
      </c>
      <c r="L154" s="251" t="s">
        <v>1828</v>
      </c>
      <c r="M154" s="227" t="s">
        <v>3180</v>
      </c>
      <c r="N154" s="227" t="s">
        <v>2700</v>
      </c>
    </row>
    <row r="155" spans="1:14" ht="39.6" x14ac:dyDescent="0.3">
      <c r="A155" s="7">
        <f t="shared" si="2"/>
        <v>149</v>
      </c>
      <c r="B155" s="227" t="s">
        <v>16</v>
      </c>
      <c r="C155" s="172" t="s">
        <v>885</v>
      </c>
      <c r="D155" s="172" t="s">
        <v>1198</v>
      </c>
      <c r="E155" s="252" t="s">
        <v>1520</v>
      </c>
      <c r="F155" s="255">
        <v>164139168</v>
      </c>
      <c r="G155" s="255">
        <v>0</v>
      </c>
      <c r="H155" s="255">
        <f>+F155+G155</f>
        <v>164139168</v>
      </c>
      <c r="I155" s="234" t="s">
        <v>20</v>
      </c>
      <c r="J155" s="253">
        <f>VLOOKUP(C155,'[1]CONSOLIDADO GESTORES'!$G$6:$K$355,4,FALSE)</f>
        <v>44454</v>
      </c>
      <c r="K155" s="96" t="s">
        <v>2004</v>
      </c>
      <c r="L155" s="251" t="s">
        <v>1830</v>
      </c>
      <c r="M155" s="227" t="s">
        <v>11</v>
      </c>
      <c r="N155" s="227" t="s">
        <v>2700</v>
      </c>
    </row>
    <row r="156" spans="1:14" ht="39.6" x14ac:dyDescent="0.3">
      <c r="A156" s="7">
        <f t="shared" si="2"/>
        <v>150</v>
      </c>
      <c r="B156" s="227" t="s">
        <v>16</v>
      </c>
      <c r="C156" s="172" t="s">
        <v>882</v>
      </c>
      <c r="D156" s="172" t="s">
        <v>1195</v>
      </c>
      <c r="E156" s="252" t="s">
        <v>1517</v>
      </c>
      <c r="F156" s="255">
        <v>148494769</v>
      </c>
      <c r="G156" s="255">
        <v>0</v>
      </c>
      <c r="H156" s="255">
        <f>+F156+G156</f>
        <v>148494769</v>
      </c>
      <c r="I156" s="234" t="s">
        <v>20</v>
      </c>
      <c r="J156" s="253">
        <f>VLOOKUP(C156,'[1]CONSOLIDADO GESTORES'!$G$6:$K$355,4,FALSE)</f>
        <v>44538</v>
      </c>
      <c r="K156" s="96" t="s">
        <v>2004</v>
      </c>
      <c r="L156" s="251" t="s">
        <v>1827</v>
      </c>
      <c r="M156" s="227" t="s">
        <v>11</v>
      </c>
      <c r="N156" s="227" t="s">
        <v>2700</v>
      </c>
    </row>
    <row r="157" spans="1:14" ht="39.6" x14ac:dyDescent="0.3">
      <c r="A157" s="7">
        <f t="shared" si="2"/>
        <v>151</v>
      </c>
      <c r="B157" s="227" t="s">
        <v>16</v>
      </c>
      <c r="C157" s="172" t="s">
        <v>867</v>
      </c>
      <c r="D157" s="172" t="s">
        <v>1179</v>
      </c>
      <c r="E157" s="252" t="s">
        <v>1501</v>
      </c>
      <c r="F157" s="255">
        <v>140461450</v>
      </c>
      <c r="G157" s="255">
        <v>0</v>
      </c>
      <c r="H157" s="255">
        <f>+F157+G157</f>
        <v>140461450</v>
      </c>
      <c r="I157" s="234" t="s">
        <v>20</v>
      </c>
      <c r="J157" s="253">
        <f>VLOOKUP(C157,'[1]CONSOLIDADO GESTORES'!$G$6:$K$355,4,FALSE)</f>
        <v>44535</v>
      </c>
      <c r="K157" s="96" t="s">
        <v>2004</v>
      </c>
      <c r="L157" s="251" t="s">
        <v>1814</v>
      </c>
      <c r="M157" s="227" t="s">
        <v>10</v>
      </c>
      <c r="N157" s="227" t="s">
        <v>2700</v>
      </c>
    </row>
    <row r="158" spans="1:14" ht="79.2" x14ac:dyDescent="0.3">
      <c r="A158" s="7">
        <f t="shared" si="2"/>
        <v>152</v>
      </c>
      <c r="B158" s="227" t="s">
        <v>16</v>
      </c>
      <c r="C158" s="172" t="s">
        <v>872</v>
      </c>
      <c r="D158" s="172" t="s">
        <v>1185</v>
      </c>
      <c r="E158" s="252" t="s">
        <v>1507</v>
      </c>
      <c r="F158" s="255">
        <v>259074064</v>
      </c>
      <c r="G158" s="255">
        <v>0</v>
      </c>
      <c r="H158" s="255">
        <f>+F158+G158</f>
        <v>259074064</v>
      </c>
      <c r="I158" s="234" t="s">
        <v>20</v>
      </c>
      <c r="J158" s="253">
        <f>VLOOKUP(C158,'[1]CONSOLIDADO GESTORES'!$G$6:$K$355,4,FALSE)</f>
        <v>44561</v>
      </c>
      <c r="K158" s="96" t="s">
        <v>2004</v>
      </c>
      <c r="L158" s="251" t="s">
        <v>1819</v>
      </c>
      <c r="M158" s="227" t="s">
        <v>11</v>
      </c>
      <c r="N158" s="227" t="s">
        <v>2700</v>
      </c>
    </row>
    <row r="159" spans="1:14" ht="52.8" x14ac:dyDescent="0.3">
      <c r="A159" s="7">
        <f t="shared" si="2"/>
        <v>153</v>
      </c>
      <c r="B159" s="227" t="s">
        <v>16</v>
      </c>
      <c r="C159" s="228" t="s">
        <v>6050</v>
      </c>
      <c r="D159" s="96" t="s">
        <v>6051</v>
      </c>
      <c r="E159" s="252" t="s">
        <v>6052</v>
      </c>
      <c r="F159" s="255">
        <v>27789865</v>
      </c>
      <c r="G159" s="255">
        <v>33347838</v>
      </c>
      <c r="H159" s="255">
        <f>+F159+G159</f>
        <v>61137703</v>
      </c>
      <c r="I159" s="96" t="s">
        <v>20</v>
      </c>
      <c r="J159" s="227" t="s">
        <v>6053</v>
      </c>
      <c r="K159" s="96" t="s">
        <v>12</v>
      </c>
      <c r="L159" s="273" t="s">
        <v>6054</v>
      </c>
      <c r="M159" s="96" t="s">
        <v>11</v>
      </c>
      <c r="N159" s="227" t="s">
        <v>2700</v>
      </c>
    </row>
    <row r="160" spans="1:14" ht="39.6" x14ac:dyDescent="0.3">
      <c r="A160" s="7">
        <f t="shared" si="2"/>
        <v>154</v>
      </c>
      <c r="B160" s="227" t="s">
        <v>16</v>
      </c>
      <c r="C160" s="172" t="s">
        <v>900</v>
      </c>
      <c r="D160" s="172" t="s">
        <v>1213</v>
      </c>
      <c r="E160" s="252" t="s">
        <v>1534</v>
      </c>
      <c r="F160" s="255">
        <v>4849250</v>
      </c>
      <c r="G160" s="255">
        <v>0</v>
      </c>
      <c r="H160" s="255">
        <f>+F160+G160</f>
        <v>4849250</v>
      </c>
      <c r="I160" s="234" t="s">
        <v>20</v>
      </c>
      <c r="J160" s="253" t="str">
        <f>VLOOKUP(C160,'[1]CONSOLIDADO GESTORES'!$G$6:$K$355,4,FALSE)</f>
        <v>180 DÍAS</v>
      </c>
      <c r="K160" s="96" t="s">
        <v>2004</v>
      </c>
      <c r="L160" s="251" t="s">
        <v>1842</v>
      </c>
      <c r="M160" s="227" t="s">
        <v>11</v>
      </c>
      <c r="N160" s="227" t="s">
        <v>2700</v>
      </c>
    </row>
    <row r="161" spans="1:14" ht="39.6" x14ac:dyDescent="0.3">
      <c r="A161" s="7">
        <f t="shared" si="2"/>
        <v>155</v>
      </c>
      <c r="B161" s="227" t="s">
        <v>16</v>
      </c>
      <c r="C161" s="172" t="s">
        <v>893</v>
      </c>
      <c r="D161" s="172" t="s">
        <v>1206</v>
      </c>
      <c r="E161" s="252" t="s">
        <v>1528</v>
      </c>
      <c r="F161" s="255">
        <v>226100</v>
      </c>
      <c r="G161" s="255">
        <v>0</v>
      </c>
      <c r="H161" s="255">
        <f>+F161+G161</f>
        <v>226100</v>
      </c>
      <c r="I161" s="234" t="s">
        <v>20</v>
      </c>
      <c r="J161" s="253">
        <f>VLOOKUP(C161,'[1]CONSOLIDADO GESTORES'!$G$6:$K$355,4,FALSE)</f>
        <v>44407</v>
      </c>
      <c r="K161" s="96" t="s">
        <v>2004</v>
      </c>
      <c r="L161" s="251" t="s">
        <v>1836</v>
      </c>
      <c r="M161" s="227" t="s">
        <v>11</v>
      </c>
      <c r="N161" s="227" t="s">
        <v>2700</v>
      </c>
    </row>
    <row r="162" spans="1:14" ht="39.6" x14ac:dyDescent="0.3">
      <c r="A162" s="7">
        <f t="shared" si="2"/>
        <v>156</v>
      </c>
      <c r="B162" s="227" t="s">
        <v>16</v>
      </c>
      <c r="C162" s="172" t="s">
        <v>894</v>
      </c>
      <c r="D162" s="172" t="s">
        <v>1207</v>
      </c>
      <c r="E162" s="252" t="s">
        <v>1529</v>
      </c>
      <c r="F162" s="255">
        <v>723520</v>
      </c>
      <c r="G162" s="255">
        <v>0</v>
      </c>
      <c r="H162" s="255">
        <f>+F162+G162</f>
        <v>723520</v>
      </c>
      <c r="I162" s="234" t="s">
        <v>20</v>
      </c>
      <c r="J162" s="253">
        <f>VLOOKUP(C162,'[1]CONSOLIDADO GESTORES'!$G$6:$K$355,4,FALSE)</f>
        <v>44431</v>
      </c>
      <c r="K162" s="96" t="s">
        <v>2004</v>
      </c>
      <c r="L162" s="251" t="s">
        <v>1837</v>
      </c>
      <c r="M162" s="227" t="s">
        <v>11</v>
      </c>
      <c r="N162" s="227" t="s">
        <v>2700</v>
      </c>
    </row>
    <row r="163" spans="1:14" ht="39.6" x14ac:dyDescent="0.3">
      <c r="A163" s="7">
        <f t="shared" si="2"/>
        <v>157</v>
      </c>
      <c r="B163" s="227" t="s">
        <v>16</v>
      </c>
      <c r="C163" s="172" t="s">
        <v>892</v>
      </c>
      <c r="D163" s="172" t="s">
        <v>1205</v>
      </c>
      <c r="E163" s="252" t="s">
        <v>1527</v>
      </c>
      <c r="F163" s="255">
        <v>200523000</v>
      </c>
      <c r="G163" s="255">
        <v>0</v>
      </c>
      <c r="H163" s="255">
        <f>+F163+G163</f>
        <v>200523000</v>
      </c>
      <c r="I163" s="234" t="s">
        <v>20</v>
      </c>
      <c r="J163" s="253">
        <f>VLOOKUP(C163,'[1]CONSOLIDADO GESTORES'!$G$6:$K$355,4,FALSE)</f>
        <v>44561</v>
      </c>
      <c r="K163" s="96" t="s">
        <v>2004</v>
      </c>
      <c r="L163" s="251" t="s">
        <v>1835</v>
      </c>
      <c r="M163" s="227" t="s">
        <v>10</v>
      </c>
      <c r="N163" s="227" t="s">
        <v>2700</v>
      </c>
    </row>
    <row r="164" spans="1:14" ht="52.8" x14ac:dyDescent="0.3">
      <c r="A164" s="7">
        <f t="shared" si="2"/>
        <v>158</v>
      </c>
      <c r="B164" s="227" t="s">
        <v>16</v>
      </c>
      <c r="C164" s="228" t="s">
        <v>6151</v>
      </c>
      <c r="D164" s="96" t="s">
        <v>6152</v>
      </c>
      <c r="E164" s="252" t="s">
        <v>6044</v>
      </c>
      <c r="F164" s="255">
        <v>8000000</v>
      </c>
      <c r="G164" s="255">
        <v>24000000</v>
      </c>
      <c r="H164" s="255">
        <f>+F164+G164</f>
        <v>32000000</v>
      </c>
      <c r="I164" s="96" t="s">
        <v>20</v>
      </c>
      <c r="J164" s="227" t="s">
        <v>6146</v>
      </c>
      <c r="K164" s="96" t="s">
        <v>12</v>
      </c>
      <c r="L164" s="273" t="s">
        <v>6153</v>
      </c>
      <c r="M164" s="96" t="s">
        <v>11</v>
      </c>
      <c r="N164" s="227" t="s">
        <v>2700</v>
      </c>
    </row>
    <row r="165" spans="1:14" ht="52.8" x14ac:dyDescent="0.3">
      <c r="A165" s="7">
        <f t="shared" si="2"/>
        <v>159</v>
      </c>
      <c r="B165" s="227" t="s">
        <v>16</v>
      </c>
      <c r="C165" s="228" t="s">
        <v>6154</v>
      </c>
      <c r="D165" s="96" t="s">
        <v>6155</v>
      </c>
      <c r="E165" s="252" t="s">
        <v>6044</v>
      </c>
      <c r="F165" s="255">
        <v>9132822</v>
      </c>
      <c r="G165" s="255">
        <v>31617960</v>
      </c>
      <c r="H165" s="255">
        <f>+F165+G165</f>
        <v>40750782</v>
      </c>
      <c r="I165" s="96" t="s">
        <v>20</v>
      </c>
      <c r="J165" s="227" t="s">
        <v>6146</v>
      </c>
      <c r="K165" s="96" t="s">
        <v>12</v>
      </c>
      <c r="L165" s="273" t="s">
        <v>6156</v>
      </c>
      <c r="M165" s="96" t="s">
        <v>11</v>
      </c>
      <c r="N165" s="227" t="s">
        <v>2700</v>
      </c>
    </row>
    <row r="166" spans="1:14" ht="39.6" x14ac:dyDescent="0.3">
      <c r="A166" s="7">
        <f t="shared" si="2"/>
        <v>160</v>
      </c>
      <c r="B166" s="227" t="s">
        <v>16</v>
      </c>
      <c r="C166" s="172" t="s">
        <v>895</v>
      </c>
      <c r="D166" s="172" t="s">
        <v>1208</v>
      </c>
      <c r="E166" s="252" t="s">
        <v>1530</v>
      </c>
      <c r="F166" s="255">
        <v>5057500</v>
      </c>
      <c r="G166" s="255">
        <v>0</v>
      </c>
      <c r="H166" s="255">
        <f>+F166+G166</f>
        <v>5057500</v>
      </c>
      <c r="I166" s="234" t="s">
        <v>20</v>
      </c>
      <c r="J166" s="253">
        <f>VLOOKUP(C166,'[1]CONSOLIDADO GESTORES'!$G$6:$K$355,4,FALSE)</f>
        <v>44417</v>
      </c>
      <c r="K166" s="96" t="s">
        <v>2004</v>
      </c>
      <c r="L166" s="251" t="s">
        <v>1838</v>
      </c>
      <c r="M166" s="227" t="s">
        <v>11</v>
      </c>
      <c r="N166" s="227" t="s">
        <v>2700</v>
      </c>
    </row>
    <row r="167" spans="1:14" ht="66" x14ac:dyDescent="0.3">
      <c r="A167" s="7">
        <f t="shared" si="2"/>
        <v>161</v>
      </c>
      <c r="B167" s="227" t="s">
        <v>16</v>
      </c>
      <c r="C167" s="172" t="s">
        <v>914</v>
      </c>
      <c r="D167" s="172" t="s">
        <v>1228</v>
      </c>
      <c r="E167" s="252" t="s">
        <v>1549</v>
      </c>
      <c r="F167" s="255">
        <v>53142306</v>
      </c>
      <c r="G167" s="255">
        <v>0</v>
      </c>
      <c r="H167" s="255">
        <f>+F167+G167</f>
        <v>53142306</v>
      </c>
      <c r="I167" s="234" t="s">
        <v>20</v>
      </c>
      <c r="J167" s="253">
        <f>VLOOKUP(C167,'[1]CONSOLIDADO GESTORES'!$G$6:$K$355,4,FALSE)</f>
        <v>44370</v>
      </c>
      <c r="K167" s="172" t="s">
        <v>12</v>
      </c>
      <c r="L167" s="251" t="s">
        <v>1856</v>
      </c>
      <c r="M167" s="227" t="s">
        <v>10</v>
      </c>
      <c r="N167" s="227" t="s">
        <v>2700</v>
      </c>
    </row>
    <row r="168" spans="1:14" ht="39.6" x14ac:dyDescent="0.3">
      <c r="A168" s="7">
        <f t="shared" si="2"/>
        <v>162</v>
      </c>
      <c r="B168" s="227" t="s">
        <v>16</v>
      </c>
      <c r="C168" s="172" t="s">
        <v>896</v>
      </c>
      <c r="D168" s="172" t="s">
        <v>1209</v>
      </c>
      <c r="E168" s="252" t="s">
        <v>1531</v>
      </c>
      <c r="F168" s="255">
        <v>7185525</v>
      </c>
      <c r="G168" s="255">
        <v>0</v>
      </c>
      <c r="H168" s="255">
        <f>+F168+G168</f>
        <v>7185525</v>
      </c>
      <c r="I168" s="234" t="s">
        <v>20</v>
      </c>
      <c r="J168" s="253">
        <f>VLOOKUP(C168,'[1]CONSOLIDADO GESTORES'!$G$6:$K$355,4,FALSE)</f>
        <v>44551</v>
      </c>
      <c r="K168" s="96" t="s">
        <v>2004</v>
      </c>
      <c r="L168" s="251" t="s">
        <v>1839</v>
      </c>
      <c r="M168" s="227" t="s">
        <v>11</v>
      </c>
      <c r="N168" s="227" t="s">
        <v>2700</v>
      </c>
    </row>
    <row r="169" spans="1:14" ht="39.6" x14ac:dyDescent="0.3">
      <c r="A169" s="7">
        <f t="shared" si="2"/>
        <v>163</v>
      </c>
      <c r="B169" s="227" t="s">
        <v>16</v>
      </c>
      <c r="C169" s="172" t="s">
        <v>897</v>
      </c>
      <c r="D169" s="172" t="s">
        <v>1210</v>
      </c>
      <c r="E169" s="252" t="s">
        <v>1532</v>
      </c>
      <c r="F169" s="255">
        <v>821100</v>
      </c>
      <c r="G169" s="255">
        <v>0</v>
      </c>
      <c r="H169" s="255">
        <f>+F169+G169</f>
        <v>821100</v>
      </c>
      <c r="I169" s="234" t="s">
        <v>20</v>
      </c>
      <c r="J169" s="253">
        <f>VLOOKUP(C169,'[1]CONSOLIDADO GESTORES'!$G$6:$K$355,4,FALSE)</f>
        <v>44424</v>
      </c>
      <c r="K169" s="96" t="s">
        <v>2004</v>
      </c>
      <c r="L169" s="251" t="s">
        <v>1833</v>
      </c>
      <c r="M169" s="227" t="s">
        <v>11</v>
      </c>
      <c r="N169" s="227" t="s">
        <v>2700</v>
      </c>
    </row>
    <row r="170" spans="1:14" ht="39.6" x14ac:dyDescent="0.3">
      <c r="A170" s="7">
        <f t="shared" si="2"/>
        <v>164</v>
      </c>
      <c r="B170" s="227" t="s">
        <v>16</v>
      </c>
      <c r="C170" s="172" t="s">
        <v>898</v>
      </c>
      <c r="D170" s="172" t="s">
        <v>1211</v>
      </c>
      <c r="E170" s="252" t="s">
        <v>1533</v>
      </c>
      <c r="F170" s="255">
        <v>1228080</v>
      </c>
      <c r="G170" s="255">
        <v>0</v>
      </c>
      <c r="H170" s="255">
        <f>+F170+G170</f>
        <v>1228080</v>
      </c>
      <c r="I170" s="234" t="s">
        <v>20</v>
      </c>
      <c r="J170" s="253">
        <f>VLOOKUP(C170,'[1]CONSOLIDADO GESTORES'!$G$6:$K$355,4,FALSE)</f>
        <v>44424</v>
      </c>
      <c r="K170" s="96" t="s">
        <v>2004</v>
      </c>
      <c r="L170" s="251" t="s">
        <v>1840</v>
      </c>
      <c r="M170" s="227" t="s">
        <v>11</v>
      </c>
      <c r="N170" s="227" t="s">
        <v>2700</v>
      </c>
    </row>
    <row r="171" spans="1:14" ht="39.6" x14ac:dyDescent="0.3">
      <c r="A171" s="7">
        <f t="shared" si="2"/>
        <v>165</v>
      </c>
      <c r="B171" s="227" t="s">
        <v>16</v>
      </c>
      <c r="C171" s="172" t="s">
        <v>887</v>
      </c>
      <c r="D171" s="172" t="s">
        <v>1200</v>
      </c>
      <c r="E171" s="252" t="s">
        <v>1522</v>
      </c>
      <c r="F171" s="255">
        <v>17992368</v>
      </c>
      <c r="G171" s="255">
        <v>0</v>
      </c>
      <c r="H171" s="255">
        <f>+F171+G171</f>
        <v>17992368</v>
      </c>
      <c r="I171" s="234" t="s">
        <v>20</v>
      </c>
      <c r="J171" s="253">
        <f>VLOOKUP(C171,'[1]CONSOLIDADO GESTORES'!$G$6:$K$355,4,FALSE)</f>
        <v>44441</v>
      </c>
      <c r="K171" s="96" t="s">
        <v>2004</v>
      </c>
      <c r="L171" s="251" t="s">
        <v>1832</v>
      </c>
      <c r="M171" s="227" t="s">
        <v>11</v>
      </c>
      <c r="N171" s="227" t="s">
        <v>2700</v>
      </c>
    </row>
    <row r="172" spans="1:14" ht="39.6" x14ac:dyDescent="0.3">
      <c r="A172" s="7">
        <f t="shared" si="2"/>
        <v>166</v>
      </c>
      <c r="B172" s="227" t="s">
        <v>16</v>
      </c>
      <c r="C172" s="172" t="s">
        <v>871</v>
      </c>
      <c r="D172" s="172" t="s">
        <v>1184</v>
      </c>
      <c r="E172" s="252" t="s">
        <v>1506</v>
      </c>
      <c r="F172" s="255">
        <v>129757600</v>
      </c>
      <c r="G172" s="255">
        <v>0</v>
      </c>
      <c r="H172" s="255">
        <f>+F172+G172</f>
        <v>129757600</v>
      </c>
      <c r="I172" s="234" t="s">
        <v>20</v>
      </c>
      <c r="J172" s="253">
        <f>VLOOKUP(C172,'[1]CONSOLIDADO GESTORES'!$G$6:$K$355,4,FALSE)</f>
        <v>44468</v>
      </c>
      <c r="K172" s="96" t="s">
        <v>2004</v>
      </c>
      <c r="L172" s="251" t="s">
        <v>1818</v>
      </c>
      <c r="M172" s="227" t="s">
        <v>11</v>
      </c>
      <c r="N172" s="227" t="s">
        <v>2700</v>
      </c>
    </row>
    <row r="173" spans="1:14" ht="39.6" x14ac:dyDescent="0.3">
      <c r="A173" s="7">
        <f t="shared" si="2"/>
        <v>167</v>
      </c>
      <c r="B173" s="227" t="s">
        <v>16</v>
      </c>
      <c r="C173" s="172" t="s">
        <v>932</v>
      </c>
      <c r="D173" s="172" t="s">
        <v>1246</v>
      </c>
      <c r="E173" s="252" t="s">
        <v>1565</v>
      </c>
      <c r="F173" s="255">
        <v>88459899</v>
      </c>
      <c r="G173" s="255">
        <v>0</v>
      </c>
      <c r="H173" s="255">
        <f>+F173+G173</f>
        <v>88459899</v>
      </c>
      <c r="I173" s="234" t="s">
        <v>20</v>
      </c>
      <c r="J173" s="253">
        <f>VLOOKUP(C173,'[1]CONSOLIDADO GESTORES'!$G$6:$K$355,4,FALSE)</f>
        <v>44484</v>
      </c>
      <c r="K173" s="96" t="s">
        <v>2004</v>
      </c>
      <c r="L173" s="251" t="s">
        <v>1872</v>
      </c>
      <c r="M173" s="227" t="s">
        <v>10</v>
      </c>
      <c r="N173" s="227" t="s">
        <v>2700</v>
      </c>
    </row>
    <row r="174" spans="1:14" ht="39.6" x14ac:dyDescent="0.3">
      <c r="A174" s="7">
        <f t="shared" si="2"/>
        <v>168</v>
      </c>
      <c r="B174" s="227" t="s">
        <v>16</v>
      </c>
      <c r="C174" s="172" t="s">
        <v>933</v>
      </c>
      <c r="D174" s="172" t="s">
        <v>1247</v>
      </c>
      <c r="E174" s="252" t="s">
        <v>1566</v>
      </c>
      <c r="F174" s="255">
        <v>106050512</v>
      </c>
      <c r="G174" s="255">
        <v>0</v>
      </c>
      <c r="H174" s="255">
        <f>+F174+G174</f>
        <v>106050512</v>
      </c>
      <c r="I174" s="234" t="s">
        <v>20</v>
      </c>
      <c r="J174" s="253">
        <f>VLOOKUP(C174,'[1]CONSOLIDADO GESTORES'!$G$6:$K$355,4,FALSE)</f>
        <v>44479</v>
      </c>
      <c r="K174" s="96" t="s">
        <v>2004</v>
      </c>
      <c r="L174" s="251" t="s">
        <v>1857</v>
      </c>
      <c r="M174" s="227" t="s">
        <v>10</v>
      </c>
      <c r="N174" s="227" t="s">
        <v>2700</v>
      </c>
    </row>
    <row r="175" spans="1:14" ht="39.6" x14ac:dyDescent="0.3">
      <c r="A175" s="7">
        <f t="shared" si="2"/>
        <v>169</v>
      </c>
      <c r="B175" s="227" t="s">
        <v>16</v>
      </c>
      <c r="C175" s="172" t="s">
        <v>934</v>
      </c>
      <c r="D175" s="172" t="s">
        <v>1248</v>
      </c>
      <c r="E175" s="252" t="s">
        <v>1567</v>
      </c>
      <c r="F175" s="255">
        <v>101510294</v>
      </c>
      <c r="G175" s="255">
        <v>0</v>
      </c>
      <c r="H175" s="255">
        <f>+F175+G175</f>
        <v>101510294</v>
      </c>
      <c r="I175" s="234" t="s">
        <v>20</v>
      </c>
      <c r="J175" s="253">
        <f>VLOOKUP(C175,'[1]CONSOLIDADO GESTORES'!$G$6:$K$355,4,FALSE)</f>
        <v>44512</v>
      </c>
      <c r="K175" s="96" t="s">
        <v>2004</v>
      </c>
      <c r="L175" s="251" t="s">
        <v>1873</v>
      </c>
      <c r="M175" s="227" t="s">
        <v>10</v>
      </c>
      <c r="N175" s="227" t="s">
        <v>2700</v>
      </c>
    </row>
    <row r="176" spans="1:14" ht="39.6" x14ac:dyDescent="0.3">
      <c r="A176" s="7">
        <f t="shared" si="2"/>
        <v>170</v>
      </c>
      <c r="B176" s="227" t="s">
        <v>16</v>
      </c>
      <c r="C176" s="172" t="s">
        <v>935</v>
      </c>
      <c r="D176" s="172" t="s">
        <v>1249</v>
      </c>
      <c r="E176" s="252" t="s">
        <v>1568</v>
      </c>
      <c r="F176" s="255">
        <v>139527500</v>
      </c>
      <c r="G176" s="255">
        <v>0</v>
      </c>
      <c r="H176" s="255">
        <f>+F176+G176</f>
        <v>139527500</v>
      </c>
      <c r="I176" s="234" t="s">
        <v>20</v>
      </c>
      <c r="J176" s="253">
        <f>VLOOKUP(C176,'[1]CONSOLIDADO GESTORES'!$G$6:$K$355,4,FALSE)</f>
        <v>44479</v>
      </c>
      <c r="K176" s="96" t="s">
        <v>2004</v>
      </c>
      <c r="L176" s="251" t="s">
        <v>1874</v>
      </c>
      <c r="M176" s="227" t="s">
        <v>10</v>
      </c>
      <c r="N176" s="227" t="s">
        <v>2700</v>
      </c>
    </row>
    <row r="177" spans="1:14" ht="39.6" x14ac:dyDescent="0.3">
      <c r="A177" s="7">
        <f t="shared" si="2"/>
        <v>171</v>
      </c>
      <c r="B177" s="227" t="s">
        <v>16</v>
      </c>
      <c r="C177" s="172" t="s">
        <v>899</v>
      </c>
      <c r="D177" s="172" t="s">
        <v>1212</v>
      </c>
      <c r="E177" s="252" t="s">
        <v>1531</v>
      </c>
      <c r="F177" s="255">
        <v>8839765</v>
      </c>
      <c r="G177" s="255">
        <v>0</v>
      </c>
      <c r="H177" s="255">
        <f>+F177+G177</f>
        <v>8839765</v>
      </c>
      <c r="I177" s="234" t="s">
        <v>20</v>
      </c>
      <c r="J177" s="253">
        <f>VLOOKUP(C177,'[1]CONSOLIDADO GESTORES'!$G$6:$K$355,4,FALSE)</f>
        <v>44485</v>
      </c>
      <c r="K177" s="96" t="s">
        <v>2004</v>
      </c>
      <c r="L177" s="251" t="s">
        <v>1841</v>
      </c>
      <c r="M177" s="227" t="s">
        <v>11</v>
      </c>
      <c r="N177" s="227" t="s">
        <v>2700</v>
      </c>
    </row>
    <row r="178" spans="1:14" ht="39.6" x14ac:dyDescent="0.3">
      <c r="A178" s="7">
        <f t="shared" si="2"/>
        <v>172</v>
      </c>
      <c r="B178" s="227" t="s">
        <v>16</v>
      </c>
      <c r="C178" s="173" t="s">
        <v>876</v>
      </c>
      <c r="D178" s="172" t="s">
        <v>1189</v>
      </c>
      <c r="E178" s="252" t="s">
        <v>1511</v>
      </c>
      <c r="F178" s="255">
        <v>191840212</v>
      </c>
      <c r="G178" s="255">
        <v>0</v>
      </c>
      <c r="H178" s="255">
        <f>+F178+G178</f>
        <v>191840212</v>
      </c>
      <c r="I178" s="234" t="s">
        <v>20</v>
      </c>
      <c r="J178" s="253">
        <f>VLOOKUP(C178,'[1]CONSOLIDADO GESTORES'!$G$6:$K$355,4,FALSE)</f>
        <v>44377</v>
      </c>
      <c r="K178" s="96" t="s">
        <v>2004</v>
      </c>
      <c r="L178" s="251" t="s">
        <v>1822</v>
      </c>
      <c r="M178" s="227" t="s">
        <v>10</v>
      </c>
      <c r="N178" s="227" t="s">
        <v>2700</v>
      </c>
    </row>
    <row r="179" spans="1:14" ht="39.6" x14ac:dyDescent="0.3">
      <c r="A179" s="7">
        <f t="shared" si="2"/>
        <v>173</v>
      </c>
      <c r="B179" s="227" t="s">
        <v>16</v>
      </c>
      <c r="C179" s="173" t="s">
        <v>6215</v>
      </c>
      <c r="D179" s="172" t="s">
        <v>1183</v>
      </c>
      <c r="E179" s="252" t="s">
        <v>1505</v>
      </c>
      <c r="F179" s="255">
        <v>224357550</v>
      </c>
      <c r="G179" s="255">
        <v>0</v>
      </c>
      <c r="H179" s="255">
        <f>+F179+G179</f>
        <v>224357550</v>
      </c>
      <c r="I179" s="234" t="s">
        <v>20</v>
      </c>
      <c r="J179" s="253" t="e">
        <f>VLOOKUP(C179,'[1]CONSOLIDADO GESTORES'!$G$6:$K$355,4,FALSE)</f>
        <v>#N/A</v>
      </c>
      <c r="K179" s="96" t="s">
        <v>2004</v>
      </c>
      <c r="L179" s="251" t="s">
        <v>1817</v>
      </c>
      <c r="M179" s="227" t="s">
        <v>10</v>
      </c>
      <c r="N179" s="227" t="s">
        <v>2700</v>
      </c>
    </row>
    <row r="180" spans="1:14" ht="39.6" x14ac:dyDescent="0.3">
      <c r="A180" s="7">
        <f t="shared" si="2"/>
        <v>174</v>
      </c>
      <c r="B180" s="227" t="s">
        <v>16</v>
      </c>
      <c r="C180" s="173" t="s">
        <v>884</v>
      </c>
      <c r="D180" s="172" t="s">
        <v>1197</v>
      </c>
      <c r="E180" s="252" t="s">
        <v>1519</v>
      </c>
      <c r="F180" s="255">
        <v>51658852</v>
      </c>
      <c r="G180" s="255">
        <v>0</v>
      </c>
      <c r="H180" s="255">
        <f>+F180+G180</f>
        <v>51658852</v>
      </c>
      <c r="I180" s="234" t="s">
        <v>20</v>
      </c>
      <c r="J180" s="253">
        <f>VLOOKUP(C180,'[1]CONSOLIDADO GESTORES'!$G$6:$K$355,4,FALSE)</f>
        <v>44491</v>
      </c>
      <c r="K180" s="96" t="s">
        <v>2004</v>
      </c>
      <c r="L180" s="251" t="s">
        <v>1829</v>
      </c>
      <c r="M180" s="227" t="s">
        <v>11</v>
      </c>
      <c r="N180" s="227" t="s">
        <v>2700</v>
      </c>
    </row>
    <row r="181" spans="1:14" ht="39.6" x14ac:dyDescent="0.3">
      <c r="A181" s="7">
        <f t="shared" si="2"/>
        <v>175</v>
      </c>
      <c r="B181" s="227" t="s">
        <v>16</v>
      </c>
      <c r="C181" s="173" t="s">
        <v>912</v>
      </c>
      <c r="D181" s="172" t="s">
        <v>1226</v>
      </c>
      <c r="E181" s="252" t="s">
        <v>1547</v>
      </c>
      <c r="F181" s="255">
        <v>254563848</v>
      </c>
      <c r="G181" s="255">
        <v>0</v>
      </c>
      <c r="H181" s="255">
        <f>+F181+G181</f>
        <v>254563848</v>
      </c>
      <c r="I181" s="234" t="s">
        <v>20</v>
      </c>
      <c r="J181" s="253" t="str">
        <f>VLOOKUP(C181,'[1]CONSOLIDADO GESTORES'!$G$6:$K$355,4,FALSE)</f>
        <v>30 DÍAS</v>
      </c>
      <c r="K181" s="96" t="s">
        <v>2004</v>
      </c>
      <c r="L181" s="251" t="s">
        <v>1854</v>
      </c>
      <c r="M181" s="227" t="s">
        <v>10</v>
      </c>
      <c r="N181" s="227" t="s">
        <v>2700</v>
      </c>
    </row>
    <row r="182" spans="1:14" ht="39.6" x14ac:dyDescent="0.3">
      <c r="A182" s="7">
        <f t="shared" si="2"/>
        <v>176</v>
      </c>
      <c r="B182" s="227" t="s">
        <v>16</v>
      </c>
      <c r="C182" s="172" t="s">
        <v>903</v>
      </c>
      <c r="D182" s="172" t="s">
        <v>1216</v>
      </c>
      <c r="E182" s="252" t="s">
        <v>1537</v>
      </c>
      <c r="F182" s="255">
        <v>396886087</v>
      </c>
      <c r="G182" s="255">
        <v>0</v>
      </c>
      <c r="H182" s="255">
        <f>+F182+G182</f>
        <v>396886087</v>
      </c>
      <c r="I182" s="234" t="s">
        <v>20</v>
      </c>
      <c r="J182" s="253">
        <f>VLOOKUP(C182,'[1]CONSOLIDADO GESTORES'!$G$6:$K$355,4,FALSE)</f>
        <v>44561</v>
      </c>
      <c r="K182" s="96" t="s">
        <v>2004</v>
      </c>
      <c r="L182" s="251" t="s">
        <v>1845</v>
      </c>
      <c r="M182" s="227" t="s">
        <v>10</v>
      </c>
      <c r="N182" s="227" t="s">
        <v>2700</v>
      </c>
    </row>
    <row r="183" spans="1:14" ht="39.6" x14ac:dyDescent="0.3">
      <c r="A183" s="7">
        <f t="shared" si="2"/>
        <v>177</v>
      </c>
      <c r="B183" s="227" t="s">
        <v>16</v>
      </c>
      <c r="C183" s="172" t="s">
        <v>906</v>
      </c>
      <c r="D183" s="172" t="s">
        <v>1219</v>
      </c>
      <c r="E183" s="252" t="s">
        <v>1540</v>
      </c>
      <c r="F183" s="255">
        <v>284759622</v>
      </c>
      <c r="G183" s="255">
        <v>0</v>
      </c>
      <c r="H183" s="255">
        <f>+F183+G183</f>
        <v>284759622</v>
      </c>
      <c r="I183" s="234" t="s">
        <v>20</v>
      </c>
      <c r="J183" s="253">
        <f>VLOOKUP(C183,'[1]CONSOLIDADO GESTORES'!$G$6:$K$355,4,FALSE)</f>
        <v>44452</v>
      </c>
      <c r="K183" s="96" t="s">
        <v>2004</v>
      </c>
      <c r="L183" s="251" t="s">
        <v>1847</v>
      </c>
      <c r="M183" s="227" t="s">
        <v>10</v>
      </c>
      <c r="N183" s="227" t="s">
        <v>2700</v>
      </c>
    </row>
    <row r="184" spans="1:14" ht="39.6" x14ac:dyDescent="0.3">
      <c r="A184" s="7">
        <f t="shared" si="2"/>
        <v>178</v>
      </c>
      <c r="B184" s="227" t="s">
        <v>16</v>
      </c>
      <c r="C184" s="173" t="s">
        <v>915</v>
      </c>
      <c r="D184" s="172" t="s">
        <v>1229</v>
      </c>
      <c r="E184" s="252" t="s">
        <v>1550</v>
      </c>
      <c r="F184" s="255">
        <v>149830250</v>
      </c>
      <c r="G184" s="255">
        <v>0</v>
      </c>
      <c r="H184" s="255">
        <f>+F184+G184</f>
        <v>149830250</v>
      </c>
      <c r="I184" s="234" t="s">
        <v>20</v>
      </c>
      <c r="J184" s="253">
        <f>VLOOKUP(C184,'[1]CONSOLIDADO GESTORES'!$G$6:$K$355,4,FALSE)</f>
        <v>44425</v>
      </c>
      <c r="K184" s="96" t="s">
        <v>2004</v>
      </c>
      <c r="L184" s="251" t="s">
        <v>1857</v>
      </c>
      <c r="M184" s="227" t="s">
        <v>10</v>
      </c>
      <c r="N184" s="227" t="s">
        <v>2700</v>
      </c>
    </row>
    <row r="185" spans="1:14" ht="39.6" x14ac:dyDescent="0.3">
      <c r="A185" s="7">
        <f t="shared" si="2"/>
        <v>179</v>
      </c>
      <c r="B185" s="227" t="s">
        <v>16</v>
      </c>
      <c r="C185" s="173" t="s">
        <v>957</v>
      </c>
      <c r="D185" s="172" t="s">
        <v>1272</v>
      </c>
      <c r="E185" s="252" t="s">
        <v>1588</v>
      </c>
      <c r="F185" s="255">
        <v>451962952</v>
      </c>
      <c r="G185" s="255">
        <v>0</v>
      </c>
      <c r="H185" s="255">
        <f>+F185+G185</f>
        <v>451962952</v>
      </c>
      <c r="I185" s="234" t="s">
        <v>20</v>
      </c>
      <c r="J185" s="253">
        <f>VLOOKUP(C185,'[1]CONSOLIDADO GESTORES'!$G$6:$K$355,4,FALSE)</f>
        <v>44468</v>
      </c>
      <c r="K185" s="96" t="s">
        <v>2004</v>
      </c>
      <c r="L185" s="251" t="s">
        <v>1895</v>
      </c>
      <c r="M185" s="227" t="s">
        <v>10</v>
      </c>
      <c r="N185" s="227" t="s">
        <v>2700</v>
      </c>
    </row>
    <row r="186" spans="1:14" ht="39.6" x14ac:dyDescent="0.3">
      <c r="A186" s="7">
        <f t="shared" si="2"/>
        <v>180</v>
      </c>
      <c r="B186" s="227" t="s">
        <v>16</v>
      </c>
      <c r="C186" s="173" t="s">
        <v>1042</v>
      </c>
      <c r="D186" s="175" t="s">
        <v>1361</v>
      </c>
      <c r="E186" s="252" t="s">
        <v>1678</v>
      </c>
      <c r="F186" s="255">
        <v>158784318</v>
      </c>
      <c r="G186" s="255">
        <v>0</v>
      </c>
      <c r="H186" s="255">
        <f>+F186+G186</f>
        <v>158784318</v>
      </c>
      <c r="I186" s="234" t="s">
        <v>20</v>
      </c>
      <c r="J186" s="253">
        <f>VLOOKUP(C186,'[1]CONSOLIDADO GESTORES'!$G$6:$K$355,4,FALSE)</f>
        <v>44561</v>
      </c>
      <c r="K186" s="96" t="s">
        <v>2004</v>
      </c>
      <c r="L186" s="251" t="s">
        <v>1965</v>
      </c>
      <c r="M186" s="227" t="s">
        <v>10</v>
      </c>
      <c r="N186" s="227" t="s">
        <v>2700</v>
      </c>
    </row>
    <row r="187" spans="1:14" ht="52.8" x14ac:dyDescent="0.3">
      <c r="A187" s="7">
        <f t="shared" si="2"/>
        <v>181</v>
      </c>
      <c r="B187" s="227" t="s">
        <v>16</v>
      </c>
      <c r="C187" s="173" t="s">
        <v>905</v>
      </c>
      <c r="D187" s="172" t="s">
        <v>1218</v>
      </c>
      <c r="E187" s="252" t="s">
        <v>1539</v>
      </c>
      <c r="F187" s="255">
        <v>41959400</v>
      </c>
      <c r="G187" s="255">
        <v>0</v>
      </c>
      <c r="H187" s="255">
        <f>+F187+G187</f>
        <v>41959400</v>
      </c>
      <c r="I187" s="234" t="s">
        <v>20</v>
      </c>
      <c r="J187" s="253" t="str">
        <f>VLOOKUP(C187,'[1]CONSOLIDADO GESTORES'!$G$6:$K$355,4,FALSE)</f>
        <v>45 DÍAS</v>
      </c>
      <c r="K187" s="96" t="s">
        <v>2004</v>
      </c>
      <c r="L187" s="251" t="s">
        <v>1745</v>
      </c>
      <c r="M187" s="227" t="s">
        <v>10</v>
      </c>
      <c r="N187" s="227" t="s">
        <v>2700</v>
      </c>
    </row>
    <row r="188" spans="1:14" ht="39.6" x14ac:dyDescent="0.3">
      <c r="A188" s="7">
        <f t="shared" si="2"/>
        <v>182</v>
      </c>
      <c r="B188" s="227" t="s">
        <v>16</v>
      </c>
      <c r="C188" s="172" t="s">
        <v>908</v>
      </c>
      <c r="D188" s="172" t="s">
        <v>1222</v>
      </c>
      <c r="E188" s="252" t="s">
        <v>1543</v>
      </c>
      <c r="F188" s="255">
        <v>629998</v>
      </c>
      <c r="G188" s="255">
        <v>0</v>
      </c>
      <c r="H188" s="255">
        <f>+F188+G188</f>
        <v>629998</v>
      </c>
      <c r="I188" s="234" t="s">
        <v>20</v>
      </c>
      <c r="J188" s="253">
        <f>VLOOKUP(C188,'[1]CONSOLIDADO GESTORES'!$G$6:$K$355,4,FALSE)</f>
        <v>44555</v>
      </c>
      <c r="K188" s="96" t="s">
        <v>2004</v>
      </c>
      <c r="L188" s="251" t="s">
        <v>1850</v>
      </c>
      <c r="M188" s="227" t="s">
        <v>11</v>
      </c>
      <c r="N188" s="227" t="s">
        <v>2700</v>
      </c>
    </row>
    <row r="189" spans="1:14" ht="79.2" x14ac:dyDescent="0.3">
      <c r="A189" s="7">
        <f t="shared" si="2"/>
        <v>183</v>
      </c>
      <c r="B189" s="227" t="s">
        <v>16</v>
      </c>
      <c r="C189" s="172" t="s">
        <v>904</v>
      </c>
      <c r="D189" s="172" t="s">
        <v>1217</v>
      </c>
      <c r="E189" s="252" t="s">
        <v>1538</v>
      </c>
      <c r="F189" s="255">
        <v>326999810</v>
      </c>
      <c r="G189" s="255">
        <v>0</v>
      </c>
      <c r="H189" s="255">
        <f>+F189+G189</f>
        <v>326999810</v>
      </c>
      <c r="I189" s="234" t="s">
        <v>20</v>
      </c>
      <c r="J189" s="253">
        <f>VLOOKUP(C189,'[1]CONSOLIDADO GESTORES'!$G$6:$K$355,4,FALSE)</f>
        <v>44561</v>
      </c>
      <c r="K189" s="96" t="s">
        <v>2004</v>
      </c>
      <c r="L189" s="251" t="s">
        <v>1846</v>
      </c>
      <c r="M189" s="227" t="s">
        <v>10</v>
      </c>
      <c r="N189" s="227" t="s">
        <v>2700</v>
      </c>
    </row>
    <row r="190" spans="1:14" ht="39.6" x14ac:dyDescent="0.3">
      <c r="A190" s="7">
        <f t="shared" si="2"/>
        <v>184</v>
      </c>
      <c r="B190" s="227" t="s">
        <v>16</v>
      </c>
      <c r="C190" s="173" t="s">
        <v>911</v>
      </c>
      <c r="D190" s="172" t="s">
        <v>1225</v>
      </c>
      <c r="E190" s="252" t="s">
        <v>1546</v>
      </c>
      <c r="F190" s="255">
        <v>23759064</v>
      </c>
      <c r="G190" s="255">
        <v>0</v>
      </c>
      <c r="H190" s="255">
        <f>+F190+G190</f>
        <v>23759064</v>
      </c>
      <c r="I190" s="234" t="s">
        <v>20</v>
      </c>
      <c r="J190" s="253">
        <f>VLOOKUP(C190,'[1]CONSOLIDADO GESTORES'!$G$6:$K$355,4,FALSE)</f>
        <v>44413</v>
      </c>
      <c r="K190" s="96" t="s">
        <v>2004</v>
      </c>
      <c r="L190" s="251" t="s">
        <v>1853</v>
      </c>
      <c r="M190" s="227" t="s">
        <v>10</v>
      </c>
      <c r="N190" s="227" t="s">
        <v>2700</v>
      </c>
    </row>
    <row r="191" spans="1:14" ht="39.6" x14ac:dyDescent="0.3">
      <c r="A191" s="7">
        <f t="shared" si="2"/>
        <v>185</v>
      </c>
      <c r="B191" s="227" t="s">
        <v>16</v>
      </c>
      <c r="C191" s="172" t="s">
        <v>917</v>
      </c>
      <c r="D191" s="172" t="s">
        <v>1231</v>
      </c>
      <c r="E191" s="252" t="s">
        <v>1552</v>
      </c>
      <c r="F191" s="255">
        <v>134946000</v>
      </c>
      <c r="G191" s="255">
        <v>0</v>
      </c>
      <c r="H191" s="255">
        <f>+F191+G191</f>
        <v>134946000</v>
      </c>
      <c r="I191" s="234" t="s">
        <v>20</v>
      </c>
      <c r="J191" s="253" t="str">
        <f>VLOOKUP(C191,'[1]CONSOLIDADO GESTORES'!$G$6:$K$355,4,FALSE)</f>
        <v>120 DÍAS</v>
      </c>
      <c r="K191" s="96" t="s">
        <v>2004</v>
      </c>
      <c r="L191" s="251" t="s">
        <v>1858</v>
      </c>
      <c r="M191" s="227" t="s">
        <v>10</v>
      </c>
      <c r="N191" s="227" t="s">
        <v>2700</v>
      </c>
    </row>
    <row r="192" spans="1:14" ht="39.6" x14ac:dyDescent="0.3">
      <c r="A192" s="7">
        <f t="shared" si="2"/>
        <v>186</v>
      </c>
      <c r="B192" s="227" t="s">
        <v>16</v>
      </c>
      <c r="C192" s="172" t="s">
        <v>918</v>
      </c>
      <c r="D192" s="172" t="s">
        <v>1232</v>
      </c>
      <c r="E192" s="252" t="s">
        <v>1553</v>
      </c>
      <c r="F192" s="255">
        <v>23444970</v>
      </c>
      <c r="G192" s="255">
        <v>0</v>
      </c>
      <c r="H192" s="255">
        <f>+F192+G192</f>
        <v>23444970</v>
      </c>
      <c r="I192" s="234" t="s">
        <v>20</v>
      </c>
      <c r="J192" s="253">
        <f>VLOOKUP(C192,'[1]CONSOLIDADO GESTORES'!$G$6:$K$355,4,FALSE)</f>
        <v>44484</v>
      </c>
      <c r="K192" s="96" t="s">
        <v>2004</v>
      </c>
      <c r="L192" s="251" t="s">
        <v>1859</v>
      </c>
      <c r="M192" s="227" t="s">
        <v>10</v>
      </c>
      <c r="N192" s="227" t="s">
        <v>2700</v>
      </c>
    </row>
    <row r="193" spans="1:14" ht="39.6" x14ac:dyDescent="0.3">
      <c r="A193" s="7">
        <f t="shared" si="2"/>
        <v>187</v>
      </c>
      <c r="B193" s="227" t="s">
        <v>16</v>
      </c>
      <c r="C193" s="176" t="s">
        <v>968</v>
      </c>
      <c r="D193" s="175" t="s">
        <v>1284</v>
      </c>
      <c r="E193" s="252" t="s">
        <v>1601</v>
      </c>
      <c r="F193" s="255">
        <v>75166000</v>
      </c>
      <c r="G193" s="255">
        <v>0</v>
      </c>
      <c r="H193" s="255">
        <f>+F193+G193</f>
        <v>75166000</v>
      </c>
      <c r="I193" s="234" t="s">
        <v>20</v>
      </c>
      <c r="J193" s="253">
        <f>VLOOKUP(C193,'[1]CONSOLIDADO GESTORES'!$G$6:$K$355,4,FALSE)</f>
        <v>44561</v>
      </c>
      <c r="K193" s="96" t="s">
        <v>2004</v>
      </c>
      <c r="L193" s="251" t="s">
        <v>1907</v>
      </c>
      <c r="M193" s="227" t="s">
        <v>11</v>
      </c>
      <c r="N193" s="227" t="s">
        <v>2700</v>
      </c>
    </row>
    <row r="194" spans="1:14" ht="52.8" x14ac:dyDescent="0.3">
      <c r="A194" s="7">
        <f t="shared" si="2"/>
        <v>188</v>
      </c>
      <c r="B194" s="227" t="s">
        <v>16</v>
      </c>
      <c r="C194" s="174" t="s">
        <v>6216</v>
      </c>
      <c r="D194" s="172" t="s">
        <v>1221</v>
      </c>
      <c r="E194" s="252" t="s">
        <v>1542</v>
      </c>
      <c r="F194" s="255">
        <v>25727800</v>
      </c>
      <c r="G194" s="255">
        <v>0</v>
      </c>
      <c r="H194" s="255">
        <f>+F194+G194</f>
        <v>25727800</v>
      </c>
      <c r="I194" s="234" t="s">
        <v>20</v>
      </c>
      <c r="J194" s="253" t="e">
        <f>VLOOKUP(C194,'[1]CONSOLIDADO GESTORES'!$G$6:$K$355,4,FALSE)</f>
        <v>#N/A</v>
      </c>
      <c r="K194" s="172" t="s">
        <v>12</v>
      </c>
      <c r="L194" s="251" t="s">
        <v>1849</v>
      </c>
      <c r="M194" s="227" t="s">
        <v>3180</v>
      </c>
      <c r="N194" s="227" t="s">
        <v>2700</v>
      </c>
    </row>
    <row r="195" spans="1:14" ht="39.6" x14ac:dyDescent="0.3">
      <c r="A195" s="7">
        <f t="shared" si="2"/>
        <v>189</v>
      </c>
      <c r="B195" s="227" t="s">
        <v>16</v>
      </c>
      <c r="C195" s="172" t="s">
        <v>925</v>
      </c>
      <c r="D195" s="172" t="s">
        <v>1239</v>
      </c>
      <c r="E195" s="252" t="s">
        <v>1560</v>
      </c>
      <c r="F195" s="255">
        <v>10815000</v>
      </c>
      <c r="G195" s="255">
        <v>0</v>
      </c>
      <c r="H195" s="255">
        <f>+F195+G195</f>
        <v>10815000</v>
      </c>
      <c r="I195" s="234" t="s">
        <v>20</v>
      </c>
      <c r="J195" s="253">
        <f>VLOOKUP(C195,'[1]CONSOLIDADO GESTORES'!$G$6:$K$355,4,FALSE)</f>
        <v>44561</v>
      </c>
      <c r="K195" s="172" t="s">
        <v>12</v>
      </c>
      <c r="L195" s="251" t="s">
        <v>1865</v>
      </c>
      <c r="M195" s="227" t="s">
        <v>11</v>
      </c>
      <c r="N195" s="227" t="s">
        <v>2700</v>
      </c>
    </row>
    <row r="196" spans="1:14" ht="39.6" x14ac:dyDescent="0.3">
      <c r="A196" s="7">
        <f t="shared" si="2"/>
        <v>190</v>
      </c>
      <c r="B196" s="227" t="s">
        <v>16</v>
      </c>
      <c r="C196" s="172" t="s">
        <v>919</v>
      </c>
      <c r="D196" s="172" t="s">
        <v>1233</v>
      </c>
      <c r="E196" s="252" t="s">
        <v>1554</v>
      </c>
      <c r="F196" s="255">
        <v>45088651</v>
      </c>
      <c r="G196" s="255">
        <v>0</v>
      </c>
      <c r="H196" s="255">
        <f>+F196+G196</f>
        <v>45088651</v>
      </c>
      <c r="I196" s="234" t="s">
        <v>20</v>
      </c>
      <c r="J196" s="253">
        <f>VLOOKUP(C196,'[1]CONSOLIDADO GESTORES'!$G$6:$K$355,4,FALSE)</f>
        <v>44533</v>
      </c>
      <c r="K196" s="96" t="s">
        <v>2004</v>
      </c>
      <c r="L196" s="251" t="s">
        <v>1839</v>
      </c>
      <c r="M196" s="227" t="s">
        <v>11</v>
      </c>
      <c r="N196" s="227" t="s">
        <v>2700</v>
      </c>
    </row>
    <row r="197" spans="1:14" ht="39.6" x14ac:dyDescent="0.3">
      <c r="A197" s="7">
        <f t="shared" si="2"/>
        <v>191</v>
      </c>
      <c r="B197" s="227" t="s">
        <v>16</v>
      </c>
      <c r="C197" s="172" t="s">
        <v>931</v>
      </c>
      <c r="D197" s="175" t="s">
        <v>1245</v>
      </c>
      <c r="E197" s="252" t="s">
        <v>1564</v>
      </c>
      <c r="F197" s="255">
        <v>356964300</v>
      </c>
      <c r="G197" s="255">
        <v>0</v>
      </c>
      <c r="H197" s="255">
        <f>+F197+G197</f>
        <v>356964300</v>
      </c>
      <c r="I197" s="234" t="s">
        <v>20</v>
      </c>
      <c r="J197" s="253">
        <f>VLOOKUP(C197,'[1]CONSOLIDADO GESTORES'!$G$6:$K$355,4,FALSE)</f>
        <v>44561</v>
      </c>
      <c r="K197" s="96" t="s">
        <v>2004</v>
      </c>
      <c r="L197" s="251" t="s">
        <v>1871</v>
      </c>
      <c r="M197" s="227" t="s">
        <v>11</v>
      </c>
      <c r="N197" s="227" t="s">
        <v>2700</v>
      </c>
    </row>
    <row r="198" spans="1:14" ht="39.6" x14ac:dyDescent="0.3">
      <c r="A198" s="7">
        <f t="shared" si="2"/>
        <v>192</v>
      </c>
      <c r="B198" s="227" t="s">
        <v>16</v>
      </c>
      <c r="C198" s="172" t="s">
        <v>890</v>
      </c>
      <c r="D198" s="172" t="s">
        <v>1203</v>
      </c>
      <c r="E198" s="252" t="s">
        <v>1525</v>
      </c>
      <c r="F198" s="255">
        <v>14944235</v>
      </c>
      <c r="G198" s="255">
        <v>0</v>
      </c>
      <c r="H198" s="255">
        <f>+F198+G198</f>
        <v>14944235</v>
      </c>
      <c r="I198" s="234" t="s">
        <v>20</v>
      </c>
      <c r="J198" s="253">
        <f>VLOOKUP(C198,'[1]CONSOLIDADO GESTORES'!$G$6:$K$355,4,FALSE)</f>
        <v>44468</v>
      </c>
      <c r="K198" s="96" t="s">
        <v>2004</v>
      </c>
      <c r="L198" s="251" t="s">
        <v>1834</v>
      </c>
      <c r="M198" s="227" t="s">
        <v>11</v>
      </c>
      <c r="N198" s="227" t="s">
        <v>2700</v>
      </c>
    </row>
    <row r="199" spans="1:14" ht="39.6" x14ac:dyDescent="0.3">
      <c r="A199" s="7">
        <f t="shared" si="2"/>
        <v>193</v>
      </c>
      <c r="B199" s="227" t="s">
        <v>16</v>
      </c>
      <c r="C199" s="172" t="s">
        <v>888</v>
      </c>
      <c r="D199" s="172" t="s">
        <v>1201</v>
      </c>
      <c r="E199" s="252" t="s">
        <v>1523</v>
      </c>
      <c r="F199" s="255">
        <v>27199592</v>
      </c>
      <c r="G199" s="255">
        <v>0</v>
      </c>
      <c r="H199" s="255">
        <f>+F199+G199</f>
        <v>27199592</v>
      </c>
      <c r="I199" s="234" t="s">
        <v>20</v>
      </c>
      <c r="J199" s="253">
        <f>VLOOKUP(C199,'[1]CONSOLIDADO GESTORES'!$G$6:$K$355,4,FALSE)</f>
        <v>44469</v>
      </c>
      <c r="K199" s="96" t="s">
        <v>2004</v>
      </c>
      <c r="L199" s="251" t="s">
        <v>1833</v>
      </c>
      <c r="M199" s="227" t="s">
        <v>11</v>
      </c>
      <c r="N199" s="227" t="s">
        <v>2700</v>
      </c>
    </row>
    <row r="200" spans="1:14" ht="39.6" x14ac:dyDescent="0.3">
      <c r="A200" s="7">
        <f t="shared" si="2"/>
        <v>194</v>
      </c>
      <c r="B200" s="227" t="s">
        <v>16</v>
      </c>
      <c r="C200" s="172" t="s">
        <v>889</v>
      </c>
      <c r="D200" s="172" t="s">
        <v>1202</v>
      </c>
      <c r="E200" s="252" t="s">
        <v>1524</v>
      </c>
      <c r="F200" s="255">
        <v>7999583</v>
      </c>
      <c r="G200" s="255">
        <v>0</v>
      </c>
      <c r="H200" s="255">
        <f>+F200+G200</f>
        <v>7999583</v>
      </c>
      <c r="I200" s="234" t="s">
        <v>20</v>
      </c>
      <c r="J200" s="253">
        <f>VLOOKUP(C200,'[1]CONSOLIDADO GESTORES'!$G$6:$K$355,4,FALSE)</f>
        <v>44463</v>
      </c>
      <c r="K200" s="96" t="s">
        <v>2004</v>
      </c>
      <c r="L200" s="251" t="s">
        <v>1784</v>
      </c>
      <c r="M200" s="227" t="s">
        <v>11</v>
      </c>
      <c r="N200" s="227" t="s">
        <v>2700</v>
      </c>
    </row>
    <row r="201" spans="1:14" ht="39.6" x14ac:dyDescent="0.3">
      <c r="A201" s="7">
        <f t="shared" ref="A201:A264" si="3">+A200+1</f>
        <v>195</v>
      </c>
      <c r="B201" s="227" t="s">
        <v>16</v>
      </c>
      <c r="C201" s="172" t="s">
        <v>886</v>
      </c>
      <c r="D201" s="172" t="s">
        <v>1199</v>
      </c>
      <c r="E201" s="252" t="s">
        <v>1521</v>
      </c>
      <c r="F201" s="255">
        <v>7515706</v>
      </c>
      <c r="G201" s="255">
        <v>0</v>
      </c>
      <c r="H201" s="255">
        <f>+F201+G201</f>
        <v>7515706</v>
      </c>
      <c r="I201" s="234" t="s">
        <v>20</v>
      </c>
      <c r="J201" s="253">
        <f>VLOOKUP(C201,'[1]CONSOLIDADO GESTORES'!$G$6:$K$355,4,FALSE)</f>
        <v>44469</v>
      </c>
      <c r="K201" s="96" t="s">
        <v>2004</v>
      </c>
      <c r="L201" s="251" t="s">
        <v>1831</v>
      </c>
      <c r="M201" s="227" t="s">
        <v>11</v>
      </c>
      <c r="N201" s="227" t="s">
        <v>2700</v>
      </c>
    </row>
    <row r="202" spans="1:14" ht="39.6" x14ac:dyDescent="0.3">
      <c r="A202" s="7">
        <f t="shared" si="3"/>
        <v>196</v>
      </c>
      <c r="B202" s="227" t="s">
        <v>16</v>
      </c>
      <c r="C202" s="172" t="s">
        <v>901</v>
      </c>
      <c r="D202" s="172" t="s">
        <v>1214</v>
      </c>
      <c r="E202" s="252" t="s">
        <v>1535</v>
      </c>
      <c r="F202" s="255">
        <v>11305000</v>
      </c>
      <c r="G202" s="255">
        <v>0</v>
      </c>
      <c r="H202" s="255">
        <f>+F202+G202</f>
        <v>11305000</v>
      </c>
      <c r="I202" s="234" t="s">
        <v>20</v>
      </c>
      <c r="J202" s="253">
        <f>VLOOKUP(C202,'[1]CONSOLIDADO GESTORES'!$G$6:$K$355,4,FALSE)</f>
        <v>44421</v>
      </c>
      <c r="K202" s="172" t="s">
        <v>12</v>
      </c>
      <c r="L202" s="251" t="s">
        <v>1843</v>
      </c>
      <c r="M202" s="227" t="s">
        <v>11</v>
      </c>
      <c r="N202" s="227" t="s">
        <v>2700</v>
      </c>
    </row>
    <row r="203" spans="1:14" ht="39.6" x14ac:dyDescent="0.3">
      <c r="A203" s="7">
        <f t="shared" si="3"/>
        <v>197</v>
      </c>
      <c r="B203" s="227" t="s">
        <v>16</v>
      </c>
      <c r="C203" s="172" t="s">
        <v>923</v>
      </c>
      <c r="D203" s="175" t="s">
        <v>1237</v>
      </c>
      <c r="E203" s="252" t="s">
        <v>1558</v>
      </c>
      <c r="F203" s="255">
        <v>12143950</v>
      </c>
      <c r="G203" s="255">
        <v>0</v>
      </c>
      <c r="H203" s="255">
        <f>+F203+G203</f>
        <v>12143950</v>
      </c>
      <c r="I203" s="234" t="s">
        <v>20</v>
      </c>
      <c r="J203" s="253">
        <f>VLOOKUP(C203,'[1]CONSOLIDADO GESTORES'!$G$6:$K$355,4,FALSE)</f>
        <v>44546</v>
      </c>
      <c r="K203" s="172" t="s">
        <v>12</v>
      </c>
      <c r="L203" s="251" t="s">
        <v>1863</v>
      </c>
      <c r="M203" s="227" t="s">
        <v>11</v>
      </c>
      <c r="N203" s="227" t="s">
        <v>2700</v>
      </c>
    </row>
    <row r="204" spans="1:14" ht="39.6" x14ac:dyDescent="0.3">
      <c r="A204" s="7">
        <f t="shared" si="3"/>
        <v>198</v>
      </c>
      <c r="B204" s="227" t="s">
        <v>16</v>
      </c>
      <c r="C204" s="172" t="s">
        <v>921</v>
      </c>
      <c r="D204" s="175" t="s">
        <v>1235</v>
      </c>
      <c r="E204" s="252" t="s">
        <v>1556</v>
      </c>
      <c r="F204" s="255">
        <v>10000000</v>
      </c>
      <c r="G204" s="255">
        <v>0</v>
      </c>
      <c r="H204" s="255">
        <f>+F204+G204</f>
        <v>10000000</v>
      </c>
      <c r="I204" s="234" t="s">
        <v>20</v>
      </c>
      <c r="J204" s="253">
        <f>VLOOKUP(C204,'[1]CONSOLIDADO GESTORES'!$G$6:$K$355,4,FALSE)</f>
        <v>44508</v>
      </c>
      <c r="K204" s="96" t="s">
        <v>2004</v>
      </c>
      <c r="L204" s="251" t="s">
        <v>1861</v>
      </c>
      <c r="M204" s="227" t="s">
        <v>11</v>
      </c>
      <c r="N204" s="227" t="s">
        <v>2700</v>
      </c>
    </row>
    <row r="205" spans="1:14" ht="39.6" x14ac:dyDescent="0.3">
      <c r="A205" s="7">
        <f t="shared" si="3"/>
        <v>199</v>
      </c>
      <c r="B205" s="227" t="s">
        <v>16</v>
      </c>
      <c r="C205" s="172" t="s">
        <v>922</v>
      </c>
      <c r="D205" s="175" t="s">
        <v>1236</v>
      </c>
      <c r="E205" s="252" t="s">
        <v>1557</v>
      </c>
      <c r="F205" s="255">
        <v>29788437</v>
      </c>
      <c r="G205" s="255">
        <v>0</v>
      </c>
      <c r="H205" s="255">
        <f>+F205+G205</f>
        <v>29788437</v>
      </c>
      <c r="I205" s="234" t="s">
        <v>20</v>
      </c>
      <c r="J205" s="253" t="str">
        <f>VLOOKUP(C205,'[1]CONSOLIDADO GESTORES'!$G$6:$K$355,4,FALSE)</f>
        <v>90 DÍAS</v>
      </c>
      <c r="K205" s="96" t="s">
        <v>2004</v>
      </c>
      <c r="L205" s="251" t="s">
        <v>1862</v>
      </c>
      <c r="M205" s="227" t="s">
        <v>11</v>
      </c>
      <c r="N205" s="227" t="s">
        <v>2700</v>
      </c>
    </row>
    <row r="206" spans="1:14" ht="39.6" x14ac:dyDescent="0.3">
      <c r="A206" s="7">
        <f t="shared" si="3"/>
        <v>200</v>
      </c>
      <c r="B206" s="227" t="s">
        <v>16</v>
      </c>
      <c r="C206" s="172" t="s">
        <v>920</v>
      </c>
      <c r="D206" s="172" t="s">
        <v>1234</v>
      </c>
      <c r="E206" s="252" t="s">
        <v>1555</v>
      </c>
      <c r="F206" s="255">
        <v>1199520</v>
      </c>
      <c r="G206" s="255">
        <v>0</v>
      </c>
      <c r="H206" s="255">
        <f>+F206+G206</f>
        <v>1199520</v>
      </c>
      <c r="I206" s="234" t="s">
        <v>20</v>
      </c>
      <c r="J206" s="253">
        <f>VLOOKUP(C206,'[1]CONSOLIDADO GESTORES'!$G$6:$K$355,4,FALSE)</f>
        <v>44529</v>
      </c>
      <c r="K206" s="96" t="s">
        <v>2004</v>
      </c>
      <c r="L206" s="251" t="s">
        <v>1860</v>
      </c>
      <c r="M206" s="227" t="s">
        <v>11</v>
      </c>
      <c r="N206" s="227" t="s">
        <v>2700</v>
      </c>
    </row>
    <row r="207" spans="1:14" ht="52.8" x14ac:dyDescent="0.3">
      <c r="A207" s="7">
        <f t="shared" si="3"/>
        <v>201</v>
      </c>
      <c r="B207" s="227" t="s">
        <v>16</v>
      </c>
      <c r="C207" s="172" t="s">
        <v>909</v>
      </c>
      <c r="D207" s="172" t="s">
        <v>1223</v>
      </c>
      <c r="E207" s="252" t="s">
        <v>1544</v>
      </c>
      <c r="F207" s="255">
        <v>11399534</v>
      </c>
      <c r="G207" s="255">
        <v>0</v>
      </c>
      <c r="H207" s="255">
        <f>+F207+G207</f>
        <v>11399534</v>
      </c>
      <c r="I207" s="234" t="s">
        <v>20</v>
      </c>
      <c r="J207" s="253">
        <f>VLOOKUP(C207,'[1]CONSOLIDADO GESTORES'!$G$6:$K$355,4,FALSE)</f>
        <v>44446</v>
      </c>
      <c r="K207" s="96" t="s">
        <v>2004</v>
      </c>
      <c r="L207" s="251" t="s">
        <v>1851</v>
      </c>
      <c r="M207" s="227" t="s">
        <v>10</v>
      </c>
      <c r="N207" s="227" t="s">
        <v>2700</v>
      </c>
    </row>
    <row r="208" spans="1:14" ht="39.6" x14ac:dyDescent="0.3">
      <c r="A208" s="7">
        <f t="shared" si="3"/>
        <v>202</v>
      </c>
      <c r="B208" s="227" t="s">
        <v>16</v>
      </c>
      <c r="C208" s="172" t="s">
        <v>916</v>
      </c>
      <c r="D208" s="172" t="s">
        <v>1230</v>
      </c>
      <c r="E208" s="252" t="s">
        <v>1551</v>
      </c>
      <c r="F208" s="255">
        <v>273645552</v>
      </c>
      <c r="G208" s="255">
        <v>0</v>
      </c>
      <c r="H208" s="255">
        <f>+F208+G208</f>
        <v>273645552</v>
      </c>
      <c r="I208" s="234" t="s">
        <v>20</v>
      </c>
      <c r="J208" s="253">
        <f>VLOOKUP(C208,'[1]CONSOLIDADO GESTORES'!$G$6:$K$355,4,FALSE)</f>
        <v>44496</v>
      </c>
      <c r="K208" s="96" t="s">
        <v>2004</v>
      </c>
      <c r="L208" s="251" t="s">
        <v>1750</v>
      </c>
      <c r="M208" s="227" t="s">
        <v>11</v>
      </c>
      <c r="N208" s="227" t="s">
        <v>2700</v>
      </c>
    </row>
    <row r="209" spans="1:14" ht="39.6" x14ac:dyDescent="0.3">
      <c r="A209" s="7">
        <f t="shared" si="3"/>
        <v>203</v>
      </c>
      <c r="B209" s="227" t="s">
        <v>16</v>
      </c>
      <c r="C209" s="172" t="s">
        <v>907</v>
      </c>
      <c r="D209" s="172" t="s">
        <v>1220</v>
      </c>
      <c r="E209" s="252" t="s">
        <v>1541</v>
      </c>
      <c r="F209" s="255">
        <v>220805828</v>
      </c>
      <c r="G209" s="255">
        <v>0</v>
      </c>
      <c r="H209" s="255">
        <f>+F209+G209</f>
        <v>220805828</v>
      </c>
      <c r="I209" s="234" t="s">
        <v>20</v>
      </c>
      <c r="J209" s="253">
        <f>VLOOKUP(C209,'[1]CONSOLIDADO GESTORES'!$G$6:$K$355,4,FALSE)</f>
        <v>44431</v>
      </c>
      <c r="K209" s="96" t="s">
        <v>2004</v>
      </c>
      <c r="L209" s="251" t="s">
        <v>1848</v>
      </c>
      <c r="M209" s="227" t="s">
        <v>10</v>
      </c>
      <c r="N209" s="227" t="s">
        <v>2700</v>
      </c>
    </row>
    <row r="210" spans="1:14" ht="39.6" x14ac:dyDescent="0.3">
      <c r="A210" s="7">
        <f t="shared" si="3"/>
        <v>204</v>
      </c>
      <c r="B210" s="227" t="s">
        <v>16</v>
      </c>
      <c r="C210" s="173" t="s">
        <v>924</v>
      </c>
      <c r="D210" s="172" t="s">
        <v>1238</v>
      </c>
      <c r="E210" s="252" t="s">
        <v>1559</v>
      </c>
      <c r="F210" s="255">
        <v>79468200</v>
      </c>
      <c r="G210" s="255">
        <v>0</v>
      </c>
      <c r="H210" s="255">
        <f>+F210+G210</f>
        <v>79468200</v>
      </c>
      <c r="I210" s="234" t="s">
        <v>20</v>
      </c>
      <c r="J210" s="253">
        <f>VLOOKUP(C210,'[1]CONSOLIDADO GESTORES'!$G$6:$K$355,4,FALSE)</f>
        <v>44561</v>
      </c>
      <c r="K210" s="96" t="s">
        <v>2004</v>
      </c>
      <c r="L210" s="251" t="s">
        <v>1864</v>
      </c>
      <c r="M210" s="227" t="s">
        <v>11</v>
      </c>
      <c r="N210" s="227" t="s">
        <v>2700</v>
      </c>
    </row>
    <row r="211" spans="1:14" ht="39.6" x14ac:dyDescent="0.3">
      <c r="A211" s="7">
        <f t="shared" si="3"/>
        <v>205</v>
      </c>
      <c r="B211" s="227" t="s">
        <v>16</v>
      </c>
      <c r="C211" s="173" t="s">
        <v>974</v>
      </c>
      <c r="D211" s="175" t="s">
        <v>1290</v>
      </c>
      <c r="E211" s="252" t="s">
        <v>1607</v>
      </c>
      <c r="F211" s="255">
        <v>15847825</v>
      </c>
      <c r="G211" s="255">
        <v>0</v>
      </c>
      <c r="H211" s="255">
        <f>+F211+G211</f>
        <v>15847825</v>
      </c>
      <c r="I211" s="234" t="s">
        <v>20</v>
      </c>
      <c r="J211" s="253">
        <f>VLOOKUP(C211,'[1]CONSOLIDADO GESTORES'!$G$6:$K$355,4,FALSE)</f>
        <v>44456</v>
      </c>
      <c r="K211" s="96" t="s">
        <v>2004</v>
      </c>
      <c r="L211" s="251" t="s">
        <v>1911</v>
      </c>
      <c r="M211" s="227" t="s">
        <v>10</v>
      </c>
      <c r="N211" s="227" t="s">
        <v>2700</v>
      </c>
    </row>
    <row r="212" spans="1:14" ht="39.6" x14ac:dyDescent="0.3">
      <c r="A212" s="7">
        <f t="shared" si="3"/>
        <v>206</v>
      </c>
      <c r="B212" s="227" t="s">
        <v>16</v>
      </c>
      <c r="C212" s="172" t="s">
        <v>926</v>
      </c>
      <c r="D212" s="172" t="s">
        <v>1240</v>
      </c>
      <c r="E212" s="252" t="s">
        <v>1561</v>
      </c>
      <c r="F212" s="255">
        <v>9500000</v>
      </c>
      <c r="G212" s="255">
        <v>0</v>
      </c>
      <c r="H212" s="255">
        <f>+F212+G212</f>
        <v>9500000</v>
      </c>
      <c r="I212" s="234" t="s">
        <v>20</v>
      </c>
      <c r="J212" s="253">
        <f>VLOOKUP(C212,'[1]CONSOLIDADO GESTORES'!$G$6:$K$355,4,FALSE)</f>
        <v>44561</v>
      </c>
      <c r="K212" s="172" t="s">
        <v>12</v>
      </c>
      <c r="L212" s="251" t="s">
        <v>1866</v>
      </c>
      <c r="M212" s="227" t="s">
        <v>11</v>
      </c>
      <c r="N212" s="227" t="s">
        <v>2700</v>
      </c>
    </row>
    <row r="213" spans="1:14" ht="39.6" x14ac:dyDescent="0.3">
      <c r="A213" s="7">
        <f t="shared" si="3"/>
        <v>207</v>
      </c>
      <c r="B213" s="227" t="s">
        <v>16</v>
      </c>
      <c r="C213" s="172" t="s">
        <v>936</v>
      </c>
      <c r="D213" s="172" t="s">
        <v>1250</v>
      </c>
      <c r="E213" s="252" t="s">
        <v>1569</v>
      </c>
      <c r="F213" s="255">
        <v>359092020</v>
      </c>
      <c r="G213" s="255">
        <v>0</v>
      </c>
      <c r="H213" s="255">
        <f>+F213+G213</f>
        <v>359092020</v>
      </c>
      <c r="I213" s="234" t="s">
        <v>20</v>
      </c>
      <c r="J213" s="253">
        <f>VLOOKUP(C213,'[1]CONSOLIDADO GESTORES'!$G$6:$K$355,4,FALSE)</f>
        <v>44387</v>
      </c>
      <c r="K213" s="96" t="s">
        <v>2004</v>
      </c>
      <c r="L213" s="251" t="s">
        <v>1875</v>
      </c>
      <c r="M213" s="227" t="s">
        <v>11</v>
      </c>
      <c r="N213" s="227" t="s">
        <v>2700</v>
      </c>
    </row>
    <row r="214" spans="1:14" ht="39.6" x14ac:dyDescent="0.3">
      <c r="A214" s="7">
        <f t="shared" si="3"/>
        <v>208</v>
      </c>
      <c r="B214" s="227" t="s">
        <v>16</v>
      </c>
      <c r="C214" s="173" t="s">
        <v>927</v>
      </c>
      <c r="D214" s="172" t="s">
        <v>1241</v>
      </c>
      <c r="E214" s="252" t="s">
        <v>1562</v>
      </c>
      <c r="F214" s="255">
        <v>118709640</v>
      </c>
      <c r="G214" s="255">
        <v>0</v>
      </c>
      <c r="H214" s="255">
        <f>+F214+G214</f>
        <v>118709640</v>
      </c>
      <c r="I214" s="234" t="s">
        <v>20</v>
      </c>
      <c r="J214" s="253">
        <f>VLOOKUP(C214,'[1]CONSOLIDADO GESTORES'!$G$6:$K$355,4,FALSE)</f>
        <v>44561</v>
      </c>
      <c r="K214" s="96" t="s">
        <v>2004</v>
      </c>
      <c r="L214" s="251" t="s">
        <v>1867</v>
      </c>
      <c r="M214" s="227" t="s">
        <v>11</v>
      </c>
      <c r="N214" s="227" t="s">
        <v>2700</v>
      </c>
    </row>
    <row r="215" spans="1:14" ht="39.6" x14ac:dyDescent="0.3">
      <c r="A215" s="7">
        <f t="shared" si="3"/>
        <v>209</v>
      </c>
      <c r="B215" s="227" t="s">
        <v>16</v>
      </c>
      <c r="C215" s="172" t="s">
        <v>929</v>
      </c>
      <c r="D215" s="172" t="s">
        <v>1243</v>
      </c>
      <c r="E215" s="252" t="s">
        <v>3185</v>
      </c>
      <c r="F215" s="255">
        <v>2733340</v>
      </c>
      <c r="G215" s="255">
        <v>0</v>
      </c>
      <c r="H215" s="255">
        <f>+F215+G215</f>
        <v>2733340</v>
      </c>
      <c r="I215" s="234" t="s">
        <v>20</v>
      </c>
      <c r="J215" s="253">
        <f>VLOOKUP(C215,'[1]CONSOLIDADO GESTORES'!$G$6:$K$355,4,FALSE)</f>
        <v>44561</v>
      </c>
      <c r="K215" s="96" t="s">
        <v>2004</v>
      </c>
      <c r="L215" s="251" t="s">
        <v>1869</v>
      </c>
      <c r="M215" s="227" t="s">
        <v>10</v>
      </c>
      <c r="N215" s="227" t="s">
        <v>2700</v>
      </c>
    </row>
    <row r="216" spans="1:14" ht="52.8" x14ac:dyDescent="0.3">
      <c r="A216" s="7">
        <f t="shared" si="3"/>
        <v>210</v>
      </c>
      <c r="B216" s="227" t="s">
        <v>16</v>
      </c>
      <c r="C216" s="172" t="s">
        <v>950</v>
      </c>
      <c r="D216" s="172" t="s">
        <v>1265</v>
      </c>
      <c r="E216" s="252" t="s">
        <v>1580</v>
      </c>
      <c r="F216" s="255">
        <v>289995346</v>
      </c>
      <c r="G216" s="255">
        <v>0</v>
      </c>
      <c r="H216" s="255">
        <f>+F216+G216</f>
        <v>289995346</v>
      </c>
      <c r="I216" s="234" t="s">
        <v>20</v>
      </c>
      <c r="J216" s="253">
        <f>VLOOKUP(C216,'[1]CONSOLIDADO GESTORES'!$G$6:$K$355,4,FALSE)</f>
        <v>44561</v>
      </c>
      <c r="K216" s="96" t="s">
        <v>2004</v>
      </c>
      <c r="L216" s="251" t="s">
        <v>1888</v>
      </c>
      <c r="M216" s="227" t="s">
        <v>11</v>
      </c>
      <c r="N216" s="227" t="s">
        <v>2700</v>
      </c>
    </row>
    <row r="217" spans="1:14" ht="39.6" x14ac:dyDescent="0.3">
      <c r="A217" s="7">
        <f t="shared" si="3"/>
        <v>211</v>
      </c>
      <c r="B217" s="227" t="s">
        <v>16</v>
      </c>
      <c r="C217" s="172" t="s">
        <v>910</v>
      </c>
      <c r="D217" s="172" t="s">
        <v>1224</v>
      </c>
      <c r="E217" s="252" t="s">
        <v>1545</v>
      </c>
      <c r="F217" s="255">
        <v>453893013</v>
      </c>
      <c r="G217" s="255">
        <v>0</v>
      </c>
      <c r="H217" s="255">
        <f>+F217+G217</f>
        <v>453893013</v>
      </c>
      <c r="I217" s="234" t="s">
        <v>20</v>
      </c>
      <c r="J217" s="253">
        <f>VLOOKUP(C217,'[1]CONSOLIDADO GESTORES'!$G$6:$K$355,4,FALSE)</f>
        <v>44524</v>
      </c>
      <c r="K217" s="96" t="s">
        <v>2004</v>
      </c>
      <c r="L217" s="251" t="s">
        <v>1852</v>
      </c>
      <c r="M217" s="227" t="s">
        <v>10</v>
      </c>
      <c r="N217" s="227" t="s">
        <v>2700</v>
      </c>
    </row>
    <row r="218" spans="1:14" ht="92.4" x14ac:dyDescent="0.3">
      <c r="A218" s="7">
        <f t="shared" si="3"/>
        <v>212</v>
      </c>
      <c r="B218" s="227" t="s">
        <v>16</v>
      </c>
      <c r="C218" s="172" t="s">
        <v>928</v>
      </c>
      <c r="D218" s="172" t="s">
        <v>1242</v>
      </c>
      <c r="E218" s="252" t="s">
        <v>6228</v>
      </c>
      <c r="F218" s="255">
        <v>16796850</v>
      </c>
      <c r="G218" s="255">
        <v>0</v>
      </c>
      <c r="H218" s="255">
        <f>+F218+G218</f>
        <v>16796850</v>
      </c>
      <c r="I218" s="234" t="s">
        <v>20</v>
      </c>
      <c r="J218" s="314">
        <v>44561</v>
      </c>
      <c r="K218" s="172" t="s">
        <v>12</v>
      </c>
      <c r="L218" s="251" t="s">
        <v>1868</v>
      </c>
      <c r="M218" s="227" t="s">
        <v>11</v>
      </c>
      <c r="N218" s="227" t="s">
        <v>2700</v>
      </c>
    </row>
    <row r="219" spans="1:14" ht="39.6" x14ac:dyDescent="0.3">
      <c r="A219" s="7">
        <f t="shared" si="3"/>
        <v>213</v>
      </c>
      <c r="B219" s="227" t="s">
        <v>16</v>
      </c>
      <c r="C219" s="172" t="s">
        <v>930</v>
      </c>
      <c r="D219" s="172" t="s">
        <v>1244</v>
      </c>
      <c r="E219" s="252" t="s">
        <v>1563</v>
      </c>
      <c r="F219" s="255">
        <v>3094000</v>
      </c>
      <c r="G219" s="255">
        <v>0</v>
      </c>
      <c r="H219" s="255">
        <f>+F219+G219</f>
        <v>3094000</v>
      </c>
      <c r="I219" s="234" t="s">
        <v>20</v>
      </c>
      <c r="J219" s="253">
        <f>VLOOKUP(C219,'[1]CONSOLIDADO GESTORES'!$G$6:$K$355,4,FALSE)</f>
        <v>44561</v>
      </c>
      <c r="K219" s="96" t="s">
        <v>2004</v>
      </c>
      <c r="L219" s="251" t="s">
        <v>1870</v>
      </c>
      <c r="M219" s="227" t="s">
        <v>11</v>
      </c>
      <c r="N219" s="227" t="s">
        <v>2700</v>
      </c>
    </row>
    <row r="220" spans="1:14" ht="105.6" x14ac:dyDescent="0.3">
      <c r="A220" s="7">
        <f t="shared" si="3"/>
        <v>214</v>
      </c>
      <c r="B220" s="227" t="s">
        <v>16</v>
      </c>
      <c r="C220" s="172" t="s">
        <v>913</v>
      </c>
      <c r="D220" s="172" t="s">
        <v>1227</v>
      </c>
      <c r="E220" s="252" t="s">
        <v>1548</v>
      </c>
      <c r="F220" s="255">
        <v>429925794</v>
      </c>
      <c r="G220" s="255">
        <v>0</v>
      </c>
      <c r="H220" s="255">
        <f>+F220+G220</f>
        <v>429925794</v>
      </c>
      <c r="I220" s="234" t="s">
        <v>20</v>
      </c>
      <c r="J220" s="253">
        <f>VLOOKUP(C220,'[1]CONSOLIDADO GESTORES'!$G$6:$K$355,4,FALSE)</f>
        <v>44561</v>
      </c>
      <c r="K220" s="96" t="s">
        <v>2004</v>
      </c>
      <c r="L220" s="251" t="s">
        <v>1855</v>
      </c>
      <c r="M220" s="227" t="s">
        <v>11</v>
      </c>
      <c r="N220" s="227" t="s">
        <v>2700</v>
      </c>
    </row>
    <row r="221" spans="1:14" ht="39.6" x14ac:dyDescent="0.3">
      <c r="A221" s="7">
        <f t="shared" si="3"/>
        <v>215</v>
      </c>
      <c r="B221" s="227" t="s">
        <v>16</v>
      </c>
      <c r="C221" s="172" t="s">
        <v>938</v>
      </c>
      <c r="D221" s="172" t="s">
        <v>1252</v>
      </c>
      <c r="E221" s="252" t="s">
        <v>1470</v>
      </c>
      <c r="F221" s="255">
        <v>10903970</v>
      </c>
      <c r="G221" s="255">
        <v>0</v>
      </c>
      <c r="H221" s="255">
        <f>+F221+G221</f>
        <v>10903970</v>
      </c>
      <c r="I221" s="234" t="s">
        <v>20</v>
      </c>
      <c r="J221" s="253">
        <f>VLOOKUP(C221,'[1]CONSOLIDADO GESTORES'!$G$6:$K$355,4,FALSE)</f>
        <v>44476</v>
      </c>
      <c r="K221" s="96" t="s">
        <v>2004</v>
      </c>
      <c r="L221" s="254" t="s">
        <v>1859</v>
      </c>
      <c r="M221" s="227" t="s">
        <v>10</v>
      </c>
      <c r="N221" s="227" t="s">
        <v>2700</v>
      </c>
    </row>
    <row r="222" spans="1:14" ht="39.6" x14ac:dyDescent="0.3">
      <c r="A222" s="7">
        <f t="shared" si="3"/>
        <v>216</v>
      </c>
      <c r="B222" s="227" t="s">
        <v>16</v>
      </c>
      <c r="C222" s="172" t="s">
        <v>937</v>
      </c>
      <c r="D222" s="172" t="s">
        <v>1251</v>
      </c>
      <c r="E222" s="252" t="s">
        <v>1570</v>
      </c>
      <c r="F222" s="255">
        <v>46095516</v>
      </c>
      <c r="G222" s="255">
        <v>0</v>
      </c>
      <c r="H222" s="255">
        <f>+F222+G222</f>
        <v>46095516</v>
      </c>
      <c r="I222" s="234" t="s">
        <v>20</v>
      </c>
      <c r="J222" s="253">
        <f>VLOOKUP(C222,'[1]CONSOLIDADO GESTORES'!$G$6:$K$355,4,FALSE)</f>
        <v>44509</v>
      </c>
      <c r="K222" s="96" t="s">
        <v>2004</v>
      </c>
      <c r="L222" s="251" t="s">
        <v>1876</v>
      </c>
      <c r="M222" s="227" t="s">
        <v>10</v>
      </c>
      <c r="N222" s="227" t="s">
        <v>2700</v>
      </c>
    </row>
    <row r="223" spans="1:14" ht="39.6" x14ac:dyDescent="0.3">
      <c r="A223" s="7">
        <f t="shared" si="3"/>
        <v>217</v>
      </c>
      <c r="B223" s="227" t="s">
        <v>16</v>
      </c>
      <c r="C223" s="173" t="s">
        <v>1014</v>
      </c>
      <c r="D223" s="175" t="s">
        <v>1331</v>
      </c>
      <c r="E223" s="252" t="s">
        <v>1648</v>
      </c>
      <c r="F223" s="255">
        <v>1901048</v>
      </c>
      <c r="G223" s="255">
        <v>0</v>
      </c>
      <c r="H223" s="255">
        <f>+F223+G223</f>
        <v>1901048</v>
      </c>
      <c r="I223" s="234" t="s">
        <v>20</v>
      </c>
      <c r="J223" s="253" t="str">
        <f>VLOOKUP(C223,'[1]CONSOLIDADO GESTORES'!$G$6:$K$355,4,FALSE)</f>
        <v>120 DÍAS</v>
      </c>
      <c r="K223" s="172" t="s">
        <v>12</v>
      </c>
      <c r="L223" s="251" t="s">
        <v>1945</v>
      </c>
      <c r="M223" s="227" t="s">
        <v>11</v>
      </c>
      <c r="N223" s="227" t="s">
        <v>2700</v>
      </c>
    </row>
    <row r="224" spans="1:14" ht="39.6" x14ac:dyDescent="0.3">
      <c r="A224" s="7">
        <f t="shared" si="3"/>
        <v>218</v>
      </c>
      <c r="B224" s="227" t="s">
        <v>16</v>
      </c>
      <c r="C224" s="172" t="s">
        <v>942</v>
      </c>
      <c r="D224" s="172" t="s">
        <v>1256</v>
      </c>
      <c r="E224" s="252" t="s">
        <v>1573</v>
      </c>
      <c r="F224" s="255">
        <v>9321410</v>
      </c>
      <c r="G224" s="255">
        <v>0</v>
      </c>
      <c r="H224" s="255">
        <f>+F224+G224</f>
        <v>9321410</v>
      </c>
      <c r="I224" s="234" t="s">
        <v>20</v>
      </c>
      <c r="J224" s="253">
        <f>VLOOKUP(C224,'[1]CONSOLIDADO GESTORES'!$G$6:$K$355,4,FALSE)</f>
        <v>44554</v>
      </c>
      <c r="K224" s="96" t="s">
        <v>2004</v>
      </c>
      <c r="L224" s="251" t="s">
        <v>1880</v>
      </c>
      <c r="M224" s="227" t="s">
        <v>11</v>
      </c>
      <c r="N224" s="227" t="s">
        <v>2700</v>
      </c>
    </row>
    <row r="225" spans="1:14" ht="39.6" x14ac:dyDescent="0.3">
      <c r="A225" s="7">
        <f t="shared" si="3"/>
        <v>219</v>
      </c>
      <c r="B225" s="227" t="s">
        <v>16</v>
      </c>
      <c r="C225" s="173" t="s">
        <v>1015</v>
      </c>
      <c r="D225" s="175" t="s">
        <v>1332</v>
      </c>
      <c r="E225" s="252" t="s">
        <v>1649</v>
      </c>
      <c r="F225" s="255">
        <v>5598950</v>
      </c>
      <c r="G225" s="255">
        <v>0</v>
      </c>
      <c r="H225" s="255">
        <f>+F225+G225</f>
        <v>5598950</v>
      </c>
      <c r="I225" s="234" t="s">
        <v>20</v>
      </c>
      <c r="J225" s="253" t="str">
        <f>VLOOKUP(C225,'[1]CONSOLIDADO GESTORES'!$G$6:$K$355,4,FALSE)</f>
        <v>120 DÍAS</v>
      </c>
      <c r="K225" s="172" t="s">
        <v>12</v>
      </c>
      <c r="L225" s="251" t="s">
        <v>1945</v>
      </c>
      <c r="M225" s="227" t="s">
        <v>11</v>
      </c>
      <c r="N225" s="227" t="s">
        <v>2700</v>
      </c>
    </row>
    <row r="226" spans="1:14" ht="39.6" x14ac:dyDescent="0.3">
      <c r="A226" s="7">
        <f t="shared" si="3"/>
        <v>220</v>
      </c>
      <c r="B226" s="227" t="s">
        <v>16</v>
      </c>
      <c r="C226" s="172" t="s">
        <v>941</v>
      </c>
      <c r="D226" s="172" t="s">
        <v>1255</v>
      </c>
      <c r="E226" s="252" t="s">
        <v>1572</v>
      </c>
      <c r="F226" s="255">
        <v>3400000</v>
      </c>
      <c r="G226" s="255">
        <v>0</v>
      </c>
      <c r="H226" s="255">
        <f>+F226+G226</f>
        <v>3400000</v>
      </c>
      <c r="I226" s="234" t="s">
        <v>20</v>
      </c>
      <c r="J226" s="253">
        <f>VLOOKUP(C226,'[1]CONSOLIDADO GESTORES'!$G$6:$K$355,4,FALSE)</f>
        <v>44511</v>
      </c>
      <c r="K226" s="96" t="s">
        <v>2004</v>
      </c>
      <c r="L226" s="251" t="s">
        <v>1879</v>
      </c>
      <c r="M226" s="227" t="s">
        <v>11</v>
      </c>
      <c r="N226" s="227" t="s">
        <v>2700</v>
      </c>
    </row>
    <row r="227" spans="1:14" ht="52.8" x14ac:dyDescent="0.3">
      <c r="A227" s="7">
        <f t="shared" si="3"/>
        <v>221</v>
      </c>
      <c r="B227" s="227" t="s">
        <v>16</v>
      </c>
      <c r="C227" s="174" t="s">
        <v>6217</v>
      </c>
      <c r="D227" s="172" t="s">
        <v>1261</v>
      </c>
      <c r="E227" s="252" t="s">
        <v>3184</v>
      </c>
      <c r="F227" s="255">
        <v>69586440</v>
      </c>
      <c r="G227" s="255">
        <v>0</v>
      </c>
      <c r="H227" s="255">
        <f>+F227+G227</f>
        <v>69586440</v>
      </c>
      <c r="I227" s="234" t="s">
        <v>20</v>
      </c>
      <c r="J227" s="253" t="e">
        <f>VLOOKUP(C227,'[1]CONSOLIDADO GESTORES'!$G$6:$K$355,4,FALSE)</f>
        <v>#N/A</v>
      </c>
      <c r="K227" s="96" t="s">
        <v>2004</v>
      </c>
      <c r="L227" s="251" t="s">
        <v>1885</v>
      </c>
      <c r="M227" s="227" t="s">
        <v>3180</v>
      </c>
      <c r="N227" s="227" t="s">
        <v>2700</v>
      </c>
    </row>
    <row r="228" spans="1:14" ht="39.6" x14ac:dyDescent="0.3">
      <c r="A228" s="7">
        <f t="shared" si="3"/>
        <v>222</v>
      </c>
      <c r="B228" s="227" t="s">
        <v>16</v>
      </c>
      <c r="C228" s="172" t="s">
        <v>970</v>
      </c>
      <c r="D228" s="172" t="s">
        <v>1286</v>
      </c>
      <c r="E228" s="252" t="s">
        <v>1603</v>
      </c>
      <c r="F228" s="255">
        <v>274700076</v>
      </c>
      <c r="G228" s="255">
        <v>0</v>
      </c>
      <c r="H228" s="255">
        <f>+F228+G228</f>
        <v>274700076</v>
      </c>
      <c r="I228" s="234" t="s">
        <v>20</v>
      </c>
      <c r="J228" s="253">
        <f>VLOOKUP(C228,'[1]CONSOLIDADO GESTORES'!$G$6:$K$355,4,FALSE)</f>
        <v>44561</v>
      </c>
      <c r="K228" s="96" t="s">
        <v>2004</v>
      </c>
      <c r="L228" s="251" t="s">
        <v>1750</v>
      </c>
      <c r="M228" s="227" t="s">
        <v>11</v>
      </c>
      <c r="N228" s="227" t="s">
        <v>2700</v>
      </c>
    </row>
    <row r="229" spans="1:14" ht="52.8" x14ac:dyDescent="0.3">
      <c r="A229" s="7">
        <f t="shared" si="3"/>
        <v>223</v>
      </c>
      <c r="B229" s="227" t="s">
        <v>16</v>
      </c>
      <c r="C229" s="173" t="s">
        <v>947</v>
      </c>
      <c r="D229" s="172" t="s">
        <v>1262</v>
      </c>
      <c r="E229" s="252" t="s">
        <v>1578</v>
      </c>
      <c r="F229" s="255">
        <v>199801000</v>
      </c>
      <c r="G229" s="255">
        <v>0</v>
      </c>
      <c r="H229" s="255">
        <f>+F229+G229</f>
        <v>199801000</v>
      </c>
      <c r="I229" s="234" t="s">
        <v>20</v>
      </c>
      <c r="J229" s="253" t="str">
        <f>VLOOKUP(C229,'[1]CONSOLIDADO GESTORES'!$G$6:$K$355,4,FALSE)</f>
        <v>45 DÍAS</v>
      </c>
      <c r="K229" s="96" t="s">
        <v>2004</v>
      </c>
      <c r="L229" s="251" t="s">
        <v>1886</v>
      </c>
      <c r="M229" s="227" t="s">
        <v>3180</v>
      </c>
      <c r="N229" s="227" t="s">
        <v>2700</v>
      </c>
    </row>
    <row r="230" spans="1:14" ht="39.6" x14ac:dyDescent="0.3">
      <c r="A230" s="7">
        <f t="shared" si="3"/>
        <v>224</v>
      </c>
      <c r="B230" s="227" t="s">
        <v>16</v>
      </c>
      <c r="C230" s="172" t="s">
        <v>949</v>
      </c>
      <c r="D230" s="172" t="s">
        <v>1264</v>
      </c>
      <c r="E230" s="252" t="s">
        <v>1579</v>
      </c>
      <c r="F230" s="255">
        <v>46771998</v>
      </c>
      <c r="G230" s="255">
        <v>0</v>
      </c>
      <c r="H230" s="255">
        <f>+F230+G230</f>
        <v>46771998</v>
      </c>
      <c r="I230" s="234" t="s">
        <v>20</v>
      </c>
      <c r="J230" s="253">
        <f>VLOOKUP(C230,'[1]CONSOLIDADO GESTORES'!$G$6:$K$355,4,FALSE)</f>
        <v>44561</v>
      </c>
      <c r="K230" s="96" t="s">
        <v>2004</v>
      </c>
      <c r="L230" s="251" t="s">
        <v>1855</v>
      </c>
      <c r="M230" s="227" t="s">
        <v>10</v>
      </c>
      <c r="N230" s="227" t="s">
        <v>2700</v>
      </c>
    </row>
    <row r="231" spans="1:14" ht="39.6" x14ac:dyDescent="0.3">
      <c r="A231" s="7">
        <f t="shared" si="3"/>
        <v>225</v>
      </c>
      <c r="B231" s="227" t="s">
        <v>16</v>
      </c>
      <c r="C231" s="172" t="s">
        <v>940</v>
      </c>
      <c r="D231" s="172" t="s">
        <v>1254</v>
      </c>
      <c r="E231" s="252" t="s">
        <v>1571</v>
      </c>
      <c r="F231" s="255">
        <v>391527009</v>
      </c>
      <c r="G231" s="255">
        <v>0</v>
      </c>
      <c r="H231" s="255">
        <f>+F231+G231</f>
        <v>391527009</v>
      </c>
      <c r="I231" s="234" t="s">
        <v>20</v>
      </c>
      <c r="J231" s="253">
        <f>VLOOKUP(C231,'[1]CONSOLIDADO GESTORES'!$G$6:$K$355,4,FALSE)</f>
        <v>44561</v>
      </c>
      <c r="K231" s="96" t="s">
        <v>2004</v>
      </c>
      <c r="L231" s="251" t="s">
        <v>1878</v>
      </c>
      <c r="M231" s="227" t="s">
        <v>3180</v>
      </c>
      <c r="N231" s="227" t="s">
        <v>2700</v>
      </c>
    </row>
    <row r="232" spans="1:14" ht="39.6" x14ac:dyDescent="0.3">
      <c r="A232" s="7">
        <f t="shared" si="3"/>
        <v>226</v>
      </c>
      <c r="B232" s="227" t="s">
        <v>16</v>
      </c>
      <c r="C232" s="172" t="s">
        <v>952</v>
      </c>
      <c r="D232" s="172" t="s">
        <v>1267</v>
      </c>
      <c r="E232" s="252" t="s">
        <v>1582</v>
      </c>
      <c r="F232" s="255">
        <v>290641344</v>
      </c>
      <c r="G232" s="255">
        <v>0</v>
      </c>
      <c r="H232" s="255">
        <f>+F232+G232</f>
        <v>290641344</v>
      </c>
      <c r="I232" s="234" t="s">
        <v>20</v>
      </c>
      <c r="J232" s="253">
        <f>VLOOKUP(C232,'[1]CONSOLIDADO GESTORES'!$G$6:$K$355,4,FALSE)</f>
        <v>44410</v>
      </c>
      <c r="K232" s="96" t="s">
        <v>2004</v>
      </c>
      <c r="L232" s="251" t="s">
        <v>1890</v>
      </c>
      <c r="M232" s="227" t="s">
        <v>11</v>
      </c>
      <c r="N232" s="227" t="s">
        <v>2700</v>
      </c>
    </row>
    <row r="233" spans="1:14" ht="39.6" x14ac:dyDescent="0.3">
      <c r="A233" s="7">
        <f t="shared" si="3"/>
        <v>227</v>
      </c>
      <c r="B233" s="227" t="s">
        <v>16</v>
      </c>
      <c r="C233" s="173" t="s">
        <v>953</v>
      </c>
      <c r="D233" s="175" t="s">
        <v>1268</v>
      </c>
      <c r="E233" s="252" t="s">
        <v>1583</v>
      </c>
      <c r="F233" s="255">
        <v>453869265</v>
      </c>
      <c r="G233" s="255">
        <v>0</v>
      </c>
      <c r="H233" s="255">
        <f>+F233+G233</f>
        <v>453869265</v>
      </c>
      <c r="I233" s="234" t="s">
        <v>20</v>
      </c>
      <c r="J233" s="253">
        <f>VLOOKUP(C233,'[1]CONSOLIDADO GESTORES'!$G$6:$K$355,4,FALSE)</f>
        <v>44561</v>
      </c>
      <c r="K233" s="96" t="s">
        <v>2004</v>
      </c>
      <c r="L233" s="251" t="s">
        <v>1819</v>
      </c>
      <c r="M233" s="227" t="s">
        <v>10</v>
      </c>
      <c r="N233" s="227" t="s">
        <v>2700</v>
      </c>
    </row>
    <row r="234" spans="1:14" ht="39.6" x14ac:dyDescent="0.3">
      <c r="A234" s="7">
        <f t="shared" si="3"/>
        <v>228</v>
      </c>
      <c r="B234" s="227" t="s">
        <v>16</v>
      </c>
      <c r="C234" s="172" t="s">
        <v>943</v>
      </c>
      <c r="D234" s="172" t="s">
        <v>1257</v>
      </c>
      <c r="E234" s="252" t="s">
        <v>1574</v>
      </c>
      <c r="F234" s="255">
        <v>39699947</v>
      </c>
      <c r="G234" s="255">
        <v>0</v>
      </c>
      <c r="H234" s="255">
        <f>+F234+G234</f>
        <v>39699947</v>
      </c>
      <c r="I234" s="234" t="s">
        <v>20</v>
      </c>
      <c r="J234" s="253">
        <f>VLOOKUP(C234,'[1]CONSOLIDADO GESTORES'!$G$6:$K$355,4,FALSE)</f>
        <v>44451</v>
      </c>
      <c r="K234" s="96" t="s">
        <v>2004</v>
      </c>
      <c r="L234" s="251" t="s">
        <v>1881</v>
      </c>
      <c r="M234" s="227" t="s">
        <v>10</v>
      </c>
      <c r="N234" s="227" t="s">
        <v>2700</v>
      </c>
    </row>
    <row r="235" spans="1:14" ht="39.6" x14ac:dyDescent="0.3">
      <c r="A235" s="7">
        <f t="shared" si="3"/>
        <v>229</v>
      </c>
      <c r="B235" s="227" t="s">
        <v>16</v>
      </c>
      <c r="C235" s="172" t="s">
        <v>955</v>
      </c>
      <c r="D235" s="172" t="s">
        <v>1270</v>
      </c>
      <c r="E235" s="252" t="s">
        <v>1585</v>
      </c>
      <c r="F235" s="255">
        <v>77178640</v>
      </c>
      <c r="G235" s="255">
        <v>0</v>
      </c>
      <c r="H235" s="255">
        <f>+F235+G235</f>
        <v>77178640</v>
      </c>
      <c r="I235" s="234" t="s">
        <v>20</v>
      </c>
      <c r="J235" s="253">
        <f>VLOOKUP(C235,'[1]CONSOLIDADO GESTORES'!$G$6:$K$355,4,FALSE)</f>
        <v>44475</v>
      </c>
      <c r="K235" s="96" t="s">
        <v>2004</v>
      </c>
      <c r="L235" s="251" t="s">
        <v>1892</v>
      </c>
      <c r="M235" s="227" t="s">
        <v>11</v>
      </c>
      <c r="N235" s="227" t="s">
        <v>2700</v>
      </c>
    </row>
    <row r="236" spans="1:14" ht="66" x14ac:dyDescent="0.3">
      <c r="A236" s="7">
        <f t="shared" si="3"/>
        <v>230</v>
      </c>
      <c r="B236" s="227" t="s">
        <v>16</v>
      </c>
      <c r="C236" s="172" t="s">
        <v>998</v>
      </c>
      <c r="D236" s="175" t="s">
        <v>1315</v>
      </c>
      <c r="E236" s="252" t="s">
        <v>1632</v>
      </c>
      <c r="F236" s="255">
        <v>388000000</v>
      </c>
      <c r="G236" s="255">
        <v>0</v>
      </c>
      <c r="H236" s="255">
        <f>+F236+G236</f>
        <v>388000000</v>
      </c>
      <c r="I236" s="234" t="s">
        <v>20</v>
      </c>
      <c r="J236" s="253">
        <f>VLOOKUP(C236,'[1]CONSOLIDADO GESTORES'!$G$6:$K$355,4,FALSE)</f>
        <v>44561</v>
      </c>
      <c r="K236" s="96" t="s">
        <v>2004</v>
      </c>
      <c r="L236" s="251" t="s">
        <v>1811</v>
      </c>
      <c r="M236" s="227" t="s">
        <v>11</v>
      </c>
      <c r="N236" s="227" t="s">
        <v>2700</v>
      </c>
    </row>
    <row r="237" spans="1:14" ht="39.6" x14ac:dyDescent="0.3">
      <c r="A237" s="7">
        <f t="shared" si="3"/>
        <v>231</v>
      </c>
      <c r="B237" s="227" t="s">
        <v>16</v>
      </c>
      <c r="C237" s="172" t="s">
        <v>956</v>
      </c>
      <c r="D237" s="172" t="s">
        <v>1271</v>
      </c>
      <c r="E237" s="252" t="s">
        <v>1586</v>
      </c>
      <c r="F237" s="255">
        <v>277768000</v>
      </c>
      <c r="G237" s="255">
        <v>0</v>
      </c>
      <c r="H237" s="255">
        <f>+F237+G237</f>
        <v>277768000</v>
      </c>
      <c r="I237" s="234" t="s">
        <v>20</v>
      </c>
      <c r="J237" s="253">
        <f>VLOOKUP(C237,'[1]CONSOLIDADO GESTORES'!$G$6:$K$355,4,FALSE)</f>
        <v>44535</v>
      </c>
      <c r="K237" s="96" t="s">
        <v>2004</v>
      </c>
      <c r="L237" s="251" t="s">
        <v>1893</v>
      </c>
      <c r="M237" s="227" t="s">
        <v>11</v>
      </c>
      <c r="N237" s="227" t="s">
        <v>2700</v>
      </c>
    </row>
    <row r="238" spans="1:14" ht="39.6" x14ac:dyDescent="0.3">
      <c r="A238" s="7">
        <f t="shared" si="3"/>
        <v>232</v>
      </c>
      <c r="B238" s="227" t="s">
        <v>16</v>
      </c>
      <c r="C238" s="172" t="s">
        <v>948</v>
      </c>
      <c r="D238" s="172" t="s">
        <v>1263</v>
      </c>
      <c r="E238" s="252" t="s">
        <v>3182</v>
      </c>
      <c r="F238" s="255">
        <v>482999998</v>
      </c>
      <c r="G238" s="255">
        <v>0</v>
      </c>
      <c r="H238" s="255">
        <f>+F238+G238</f>
        <v>482999998</v>
      </c>
      <c r="I238" s="234" t="s">
        <v>20</v>
      </c>
      <c r="J238" s="253">
        <f>VLOOKUP(C238,'[1]CONSOLIDADO GESTORES'!$G$6:$K$355,4,FALSE)</f>
        <v>44554</v>
      </c>
      <c r="K238" s="96" t="s">
        <v>2004</v>
      </c>
      <c r="L238" s="251" t="s">
        <v>1887</v>
      </c>
      <c r="M238" s="227" t="s">
        <v>11</v>
      </c>
      <c r="N238" s="227" t="s">
        <v>2700</v>
      </c>
    </row>
    <row r="239" spans="1:14" ht="39.6" x14ac:dyDescent="0.3">
      <c r="A239" s="7">
        <f t="shared" si="3"/>
        <v>233</v>
      </c>
      <c r="B239" s="227" t="s">
        <v>16</v>
      </c>
      <c r="C239" s="172" t="s">
        <v>946</v>
      </c>
      <c r="D239" s="175" t="s">
        <v>1260</v>
      </c>
      <c r="E239" s="252" t="s">
        <v>1577</v>
      </c>
      <c r="F239" s="255">
        <v>23730536</v>
      </c>
      <c r="G239" s="255">
        <v>0</v>
      </c>
      <c r="H239" s="255">
        <f>+F239+G239</f>
        <v>23730536</v>
      </c>
      <c r="I239" s="234" t="s">
        <v>20</v>
      </c>
      <c r="J239" s="253">
        <f>VLOOKUP(C239,'[1]CONSOLIDADO GESTORES'!$G$6:$K$355,4,FALSE)</f>
        <v>44561</v>
      </c>
      <c r="K239" s="96" t="s">
        <v>2004</v>
      </c>
      <c r="L239" s="251" t="s">
        <v>1884</v>
      </c>
      <c r="M239" s="227" t="s">
        <v>11</v>
      </c>
      <c r="N239" s="227" t="s">
        <v>2700</v>
      </c>
    </row>
    <row r="240" spans="1:14" ht="66" x14ac:dyDescent="0.3">
      <c r="A240" s="7">
        <f t="shared" si="3"/>
        <v>234</v>
      </c>
      <c r="B240" s="227" t="s">
        <v>16</v>
      </c>
      <c r="C240" s="172" t="s">
        <v>928</v>
      </c>
      <c r="D240" s="172" t="s">
        <v>6203</v>
      </c>
      <c r="E240" s="252" t="s">
        <v>1587</v>
      </c>
      <c r="F240" s="255">
        <v>212415000</v>
      </c>
      <c r="G240" s="255">
        <v>0</v>
      </c>
      <c r="H240" s="255">
        <f>+F240+G240</f>
        <v>212415000</v>
      </c>
      <c r="I240" s="234" t="s">
        <v>20</v>
      </c>
      <c r="J240" s="253">
        <f>VLOOKUP(C240,'[1]CONSOLIDADO GESTORES'!$G$6:$K$355,4,FALSE)</f>
        <v>44561</v>
      </c>
      <c r="K240" s="96" t="s">
        <v>2004</v>
      </c>
      <c r="L240" s="172" t="s">
        <v>1894</v>
      </c>
      <c r="M240" s="227" t="s">
        <v>11</v>
      </c>
      <c r="N240" s="227" t="s">
        <v>2700</v>
      </c>
    </row>
    <row r="241" spans="1:14" ht="39.6" x14ac:dyDescent="0.3">
      <c r="A241" s="7">
        <f t="shared" si="3"/>
        <v>235</v>
      </c>
      <c r="B241" s="227" t="s">
        <v>16</v>
      </c>
      <c r="C241" s="172" t="s">
        <v>945</v>
      </c>
      <c r="D241" s="172" t="s">
        <v>1259</v>
      </c>
      <c r="E241" s="252" t="s">
        <v>1576</v>
      </c>
      <c r="F241" s="255">
        <v>70638400</v>
      </c>
      <c r="G241" s="255">
        <v>0</v>
      </c>
      <c r="H241" s="255">
        <f>+F241+G241</f>
        <v>70638400</v>
      </c>
      <c r="I241" s="234" t="s">
        <v>20</v>
      </c>
      <c r="J241" s="253">
        <f>VLOOKUP(C241,'[1]CONSOLIDADO GESTORES'!$G$6:$K$355,4,FALSE)</f>
        <v>44561</v>
      </c>
      <c r="K241" s="96" t="s">
        <v>2004</v>
      </c>
      <c r="L241" s="172" t="s">
        <v>1883</v>
      </c>
      <c r="M241" s="227" t="s">
        <v>11</v>
      </c>
      <c r="N241" s="227" t="s">
        <v>2700</v>
      </c>
    </row>
    <row r="242" spans="1:14" ht="39.6" x14ac:dyDescent="0.3">
      <c r="A242" s="7">
        <f t="shared" si="3"/>
        <v>236</v>
      </c>
      <c r="B242" s="227" t="s">
        <v>16</v>
      </c>
      <c r="C242" s="172" t="s">
        <v>944</v>
      </c>
      <c r="D242" s="172" t="s">
        <v>1258</v>
      </c>
      <c r="E242" s="252" t="s">
        <v>1575</v>
      </c>
      <c r="F242" s="255">
        <v>19896800</v>
      </c>
      <c r="G242" s="255">
        <v>0</v>
      </c>
      <c r="H242" s="255">
        <f>+F242+G242</f>
        <v>19896800</v>
      </c>
      <c r="I242" s="234" t="s">
        <v>20</v>
      </c>
      <c r="J242" s="253">
        <f>VLOOKUP(C242,'[1]CONSOLIDADO GESTORES'!$G$6:$K$355,4,FALSE)</f>
        <v>44429</v>
      </c>
      <c r="K242" s="96" t="s">
        <v>2004</v>
      </c>
      <c r="L242" s="172" t="s">
        <v>1882</v>
      </c>
      <c r="M242" s="227" t="s">
        <v>11</v>
      </c>
      <c r="N242" s="227" t="s">
        <v>2700</v>
      </c>
    </row>
    <row r="243" spans="1:14" ht="39.6" x14ac:dyDescent="0.3">
      <c r="A243" s="7">
        <f t="shared" si="3"/>
        <v>237</v>
      </c>
      <c r="B243" s="227" t="s">
        <v>16</v>
      </c>
      <c r="C243" s="172" t="s">
        <v>958</v>
      </c>
      <c r="D243" s="175" t="s">
        <v>1273</v>
      </c>
      <c r="E243" s="252" t="s">
        <v>1589</v>
      </c>
      <c r="F243" s="255">
        <v>200016985</v>
      </c>
      <c r="G243" s="255">
        <v>0</v>
      </c>
      <c r="H243" s="255">
        <f>+F243+G243</f>
        <v>200016985</v>
      </c>
      <c r="I243" s="234" t="s">
        <v>20</v>
      </c>
      <c r="J243" s="253">
        <f>VLOOKUP(C243,'[1]CONSOLIDADO GESTORES'!$G$6:$K$355,4,FALSE)</f>
        <v>44508</v>
      </c>
      <c r="K243" s="96" t="s">
        <v>2004</v>
      </c>
      <c r="L243" s="172" t="s">
        <v>1896</v>
      </c>
      <c r="M243" s="227" t="s">
        <v>10</v>
      </c>
      <c r="N243" s="227" t="s">
        <v>2700</v>
      </c>
    </row>
    <row r="244" spans="1:14" ht="39.6" x14ac:dyDescent="0.3">
      <c r="A244" s="7">
        <f t="shared" si="3"/>
        <v>238</v>
      </c>
      <c r="B244" s="227" t="s">
        <v>16</v>
      </c>
      <c r="C244" s="172" t="s">
        <v>967</v>
      </c>
      <c r="D244" s="172" t="s">
        <v>1283</v>
      </c>
      <c r="E244" s="252" t="s">
        <v>1600</v>
      </c>
      <c r="F244" s="255">
        <v>149626229</v>
      </c>
      <c r="G244" s="255">
        <v>0</v>
      </c>
      <c r="H244" s="255">
        <f>+F244+G244</f>
        <v>149626229</v>
      </c>
      <c r="I244" s="234" t="s">
        <v>20</v>
      </c>
      <c r="J244" s="253">
        <f>VLOOKUP(C244,'[1]CONSOLIDADO GESTORES'!$G$6:$K$355,4,FALSE)</f>
        <v>44490</v>
      </c>
      <c r="K244" s="96" t="s">
        <v>2004</v>
      </c>
      <c r="L244" s="172" t="s">
        <v>1906</v>
      </c>
      <c r="M244" s="227" t="s">
        <v>11</v>
      </c>
      <c r="N244" s="227" t="s">
        <v>2700</v>
      </c>
    </row>
    <row r="245" spans="1:14" ht="39.6" x14ac:dyDescent="0.3">
      <c r="A245" s="7">
        <f t="shared" si="3"/>
        <v>239</v>
      </c>
      <c r="B245" s="227" t="s">
        <v>16</v>
      </c>
      <c r="C245" s="172" t="s">
        <v>954</v>
      </c>
      <c r="D245" s="172" t="s">
        <v>1269</v>
      </c>
      <c r="E245" s="252" t="s">
        <v>1584</v>
      </c>
      <c r="F245" s="255">
        <v>11781000</v>
      </c>
      <c r="G245" s="255">
        <v>0</v>
      </c>
      <c r="H245" s="255">
        <f>+F245+G245</f>
        <v>11781000</v>
      </c>
      <c r="I245" s="234" t="s">
        <v>20</v>
      </c>
      <c r="J245" s="253">
        <f>VLOOKUP(C245,'[1]CONSOLIDADO GESTORES'!$G$6:$K$355,4,FALSE)</f>
        <v>44428</v>
      </c>
      <c r="K245" s="96" t="s">
        <v>2004</v>
      </c>
      <c r="L245" s="172" t="s">
        <v>1891</v>
      </c>
      <c r="M245" s="227" t="s">
        <v>11</v>
      </c>
      <c r="N245" s="227" t="s">
        <v>2700</v>
      </c>
    </row>
    <row r="246" spans="1:14" ht="39.6" x14ac:dyDescent="0.3">
      <c r="A246" s="7">
        <f t="shared" si="3"/>
        <v>240</v>
      </c>
      <c r="B246" s="227" t="s">
        <v>16</v>
      </c>
      <c r="C246" s="176" t="s">
        <v>951</v>
      </c>
      <c r="D246" s="172" t="s">
        <v>1266</v>
      </c>
      <c r="E246" s="252" t="s">
        <v>1581</v>
      </c>
      <c r="F246" s="255">
        <v>205699000</v>
      </c>
      <c r="G246" s="255">
        <v>0</v>
      </c>
      <c r="H246" s="255">
        <f>+F246+G246</f>
        <v>205699000</v>
      </c>
      <c r="I246" s="234" t="s">
        <v>20</v>
      </c>
      <c r="J246" s="253">
        <f>VLOOKUP(C246,'[1]CONSOLIDADO GESTORES'!$G$6:$K$355,4,FALSE)</f>
        <v>44438</v>
      </c>
      <c r="K246" s="96" t="s">
        <v>2004</v>
      </c>
      <c r="L246" s="172" t="s">
        <v>1889</v>
      </c>
      <c r="M246" s="227" t="s">
        <v>11</v>
      </c>
      <c r="N246" s="227" t="s">
        <v>2700</v>
      </c>
    </row>
    <row r="247" spans="1:14" ht="39.6" x14ac:dyDescent="0.3">
      <c r="A247" s="7">
        <f t="shared" si="3"/>
        <v>241</v>
      </c>
      <c r="B247" s="227" t="s">
        <v>16</v>
      </c>
      <c r="C247" s="172" t="s">
        <v>966</v>
      </c>
      <c r="D247" s="172" t="s">
        <v>1282</v>
      </c>
      <c r="E247" s="252" t="s">
        <v>1599</v>
      </c>
      <c r="F247" s="255">
        <v>449914520</v>
      </c>
      <c r="G247" s="255">
        <v>0</v>
      </c>
      <c r="H247" s="255">
        <f>+F247+G247</f>
        <v>449914520</v>
      </c>
      <c r="I247" s="234" t="s">
        <v>20</v>
      </c>
      <c r="J247" s="253">
        <f>VLOOKUP(C247,'[1]CONSOLIDADO GESTORES'!$G$6:$K$355,4,FALSE)</f>
        <v>44561</v>
      </c>
      <c r="K247" s="96" t="s">
        <v>2004</v>
      </c>
      <c r="L247" s="172" t="s">
        <v>1905</v>
      </c>
      <c r="M247" s="227" t="s">
        <v>11</v>
      </c>
      <c r="N247" s="227" t="s">
        <v>2700</v>
      </c>
    </row>
    <row r="248" spans="1:14" ht="39.6" x14ac:dyDescent="0.3">
      <c r="A248" s="7">
        <f t="shared" si="3"/>
        <v>242</v>
      </c>
      <c r="B248" s="227" t="s">
        <v>16</v>
      </c>
      <c r="C248" s="172" t="s">
        <v>964</v>
      </c>
      <c r="D248" s="172" t="s">
        <v>1280</v>
      </c>
      <c r="E248" s="252" t="s">
        <v>1597</v>
      </c>
      <c r="F248" s="255">
        <v>158500000</v>
      </c>
      <c r="G248" s="255">
        <v>0</v>
      </c>
      <c r="H248" s="255">
        <f>+F248+G248</f>
        <v>158500000</v>
      </c>
      <c r="I248" s="234" t="s">
        <v>20</v>
      </c>
      <c r="J248" s="253">
        <f>VLOOKUP(C248,'[1]CONSOLIDADO GESTORES'!$G$6:$K$355,4,FALSE)</f>
        <v>44482</v>
      </c>
      <c r="K248" s="96" t="s">
        <v>2004</v>
      </c>
      <c r="L248" s="172" t="s">
        <v>1903</v>
      </c>
      <c r="M248" s="227" t="s">
        <v>11</v>
      </c>
      <c r="N248" s="227" t="s">
        <v>2700</v>
      </c>
    </row>
    <row r="249" spans="1:14" ht="39.6" x14ac:dyDescent="0.3">
      <c r="A249" s="7">
        <f t="shared" si="3"/>
        <v>243</v>
      </c>
      <c r="B249" s="227" t="s">
        <v>16</v>
      </c>
      <c r="C249" s="172" t="s">
        <v>965</v>
      </c>
      <c r="D249" s="172" t="s">
        <v>1281</v>
      </c>
      <c r="E249" s="252" t="s">
        <v>1598</v>
      </c>
      <c r="F249" s="255">
        <v>199022740</v>
      </c>
      <c r="G249" s="255">
        <v>0</v>
      </c>
      <c r="H249" s="255">
        <f>+F249+G249</f>
        <v>199022740</v>
      </c>
      <c r="I249" s="234" t="s">
        <v>20</v>
      </c>
      <c r="J249" s="253">
        <f>VLOOKUP(C249,'[1]CONSOLIDADO GESTORES'!$G$6:$K$355,4,FALSE)</f>
        <v>44502</v>
      </c>
      <c r="K249" s="96" t="s">
        <v>2004</v>
      </c>
      <c r="L249" s="172" t="s">
        <v>1904</v>
      </c>
      <c r="M249" s="227" t="s">
        <v>11</v>
      </c>
      <c r="N249" s="227" t="s">
        <v>2700</v>
      </c>
    </row>
    <row r="250" spans="1:14" ht="39.6" x14ac:dyDescent="0.3">
      <c r="A250" s="7">
        <f t="shared" si="3"/>
        <v>244</v>
      </c>
      <c r="B250" s="227" t="s">
        <v>16</v>
      </c>
      <c r="C250" s="172" t="s">
        <v>962</v>
      </c>
      <c r="D250" s="175" t="s">
        <v>1278</v>
      </c>
      <c r="E250" s="252" t="s">
        <v>1595</v>
      </c>
      <c r="F250" s="255">
        <v>1466502</v>
      </c>
      <c r="G250" s="255">
        <v>0</v>
      </c>
      <c r="H250" s="255">
        <f>+F250+G250</f>
        <v>1466502</v>
      </c>
      <c r="I250" s="234" t="s">
        <v>20</v>
      </c>
      <c r="J250" s="253" t="str">
        <f>VLOOKUP(C250,'[1]CONSOLIDADO GESTORES'!$G$6:$K$355,4,FALSE)</f>
        <v>120 DÍAS</v>
      </c>
      <c r="K250" s="96" t="s">
        <v>2004</v>
      </c>
      <c r="L250" s="172" t="s">
        <v>1902</v>
      </c>
      <c r="M250" s="227" t="s">
        <v>10</v>
      </c>
      <c r="N250" s="227" t="s">
        <v>2700</v>
      </c>
    </row>
    <row r="251" spans="1:14" ht="66" x14ac:dyDescent="0.3">
      <c r="A251" s="7">
        <f t="shared" si="3"/>
        <v>245</v>
      </c>
      <c r="B251" s="227" t="s">
        <v>16</v>
      </c>
      <c r="C251" s="172" t="s">
        <v>959</v>
      </c>
      <c r="D251" s="175" t="s">
        <v>1274</v>
      </c>
      <c r="E251" s="252" t="s">
        <v>1590</v>
      </c>
      <c r="F251" s="255">
        <v>37596314</v>
      </c>
      <c r="G251" s="255">
        <v>0</v>
      </c>
      <c r="H251" s="255">
        <f>+F251+G251</f>
        <v>37596314</v>
      </c>
      <c r="I251" s="234" t="s">
        <v>20</v>
      </c>
      <c r="J251" s="253">
        <f>VLOOKUP(C251,'[1]CONSOLIDADO GESTORES'!$G$6:$K$355,4,FALSE)</f>
        <v>44561</v>
      </c>
      <c r="K251" s="96" t="s">
        <v>2004</v>
      </c>
      <c r="L251" s="172" t="s">
        <v>1897</v>
      </c>
      <c r="M251" s="227" t="s">
        <v>11</v>
      </c>
      <c r="N251" s="227" t="s">
        <v>2700</v>
      </c>
    </row>
    <row r="252" spans="1:14" ht="39.6" x14ac:dyDescent="0.3">
      <c r="A252" s="7">
        <f t="shared" si="3"/>
        <v>246</v>
      </c>
      <c r="B252" s="227" t="s">
        <v>16</v>
      </c>
      <c r="C252" s="173" t="s">
        <v>6218</v>
      </c>
      <c r="D252" s="175" t="s">
        <v>1276</v>
      </c>
      <c r="E252" s="252" t="s">
        <v>1592</v>
      </c>
      <c r="F252" s="255">
        <v>177640700</v>
      </c>
      <c r="G252" s="255">
        <v>0</v>
      </c>
      <c r="H252" s="255">
        <f>+F252+G252</f>
        <v>177640700</v>
      </c>
      <c r="I252" s="234" t="s">
        <v>20</v>
      </c>
      <c r="J252" s="253" t="e">
        <f>VLOOKUP(C252,'[1]CONSOLIDADO GESTORES'!$G$6:$K$355,4,FALSE)</f>
        <v>#N/A</v>
      </c>
      <c r="K252" s="96" t="s">
        <v>2004</v>
      </c>
      <c r="L252" s="172" t="s">
        <v>1899</v>
      </c>
      <c r="M252" s="227" t="s">
        <v>10</v>
      </c>
      <c r="N252" s="227" t="s">
        <v>2700</v>
      </c>
    </row>
    <row r="253" spans="1:14" ht="105.6" x14ac:dyDescent="0.3">
      <c r="A253" s="7">
        <f t="shared" si="3"/>
        <v>247</v>
      </c>
      <c r="B253" s="227" t="s">
        <v>16</v>
      </c>
      <c r="C253" s="173" t="s">
        <v>6219</v>
      </c>
      <c r="D253" s="175" t="s">
        <v>1275</v>
      </c>
      <c r="E253" s="252" t="s">
        <v>1591</v>
      </c>
      <c r="F253" s="255">
        <v>430024320</v>
      </c>
      <c r="G253" s="255">
        <v>0</v>
      </c>
      <c r="H253" s="255">
        <f>+F253+G253</f>
        <v>430024320</v>
      </c>
      <c r="I253" s="234" t="s">
        <v>20</v>
      </c>
      <c r="J253" s="253">
        <v>44561</v>
      </c>
      <c r="K253" s="96" t="s">
        <v>2004</v>
      </c>
      <c r="L253" s="172" t="s">
        <v>1898</v>
      </c>
      <c r="M253" s="227" t="s">
        <v>10</v>
      </c>
      <c r="N253" s="227" t="s">
        <v>2700</v>
      </c>
    </row>
    <row r="254" spans="1:14" ht="39.6" x14ac:dyDescent="0.3">
      <c r="A254" s="7">
        <f t="shared" si="3"/>
        <v>248</v>
      </c>
      <c r="B254" s="227" t="s">
        <v>16</v>
      </c>
      <c r="C254" s="173" t="s">
        <v>960</v>
      </c>
      <c r="D254" s="175" t="s">
        <v>1277</v>
      </c>
      <c r="E254" s="252" t="s">
        <v>1593</v>
      </c>
      <c r="F254" s="255">
        <v>64983520</v>
      </c>
      <c r="G254" s="255">
        <v>0</v>
      </c>
      <c r="H254" s="255">
        <f>+F254+G254</f>
        <v>64983520</v>
      </c>
      <c r="I254" s="234" t="s">
        <v>20</v>
      </c>
      <c r="J254" s="253">
        <f>VLOOKUP(C254,'[1]CONSOLIDADO GESTORES'!$G$6:$K$355,4,FALSE)</f>
        <v>44492</v>
      </c>
      <c r="K254" s="96" t="s">
        <v>2004</v>
      </c>
      <c r="L254" s="172" t="s">
        <v>1900</v>
      </c>
      <c r="M254" s="227" t="s">
        <v>10</v>
      </c>
      <c r="N254" s="227" t="s">
        <v>2700</v>
      </c>
    </row>
    <row r="255" spans="1:14" ht="39.6" x14ac:dyDescent="0.3">
      <c r="A255" s="7">
        <f t="shared" si="3"/>
        <v>249</v>
      </c>
      <c r="B255" s="227" t="s">
        <v>16</v>
      </c>
      <c r="C255" s="173" t="s">
        <v>963</v>
      </c>
      <c r="D255" s="172" t="s">
        <v>1279</v>
      </c>
      <c r="E255" s="252" t="s">
        <v>1596</v>
      </c>
      <c r="F255" s="255">
        <v>179883210</v>
      </c>
      <c r="G255" s="255">
        <v>0</v>
      </c>
      <c r="H255" s="255">
        <f>+F255+G255</f>
        <v>179883210</v>
      </c>
      <c r="I255" s="234" t="s">
        <v>20</v>
      </c>
      <c r="J255" s="253">
        <f>VLOOKUP(C255,'[1]CONSOLIDADO GESTORES'!$G$6:$K$355,4,FALSE)</f>
        <v>44502</v>
      </c>
      <c r="K255" s="96" t="s">
        <v>2004</v>
      </c>
      <c r="L255" s="172" t="s">
        <v>1903</v>
      </c>
      <c r="M255" s="227" t="s">
        <v>3180</v>
      </c>
      <c r="N255" s="227" t="s">
        <v>2700</v>
      </c>
    </row>
    <row r="256" spans="1:14" ht="39.6" x14ac:dyDescent="0.3">
      <c r="A256" s="7">
        <f t="shared" si="3"/>
        <v>250</v>
      </c>
      <c r="B256" s="227" t="s">
        <v>16</v>
      </c>
      <c r="C256" s="172" t="s">
        <v>971</v>
      </c>
      <c r="D256" s="172" t="s">
        <v>1287</v>
      </c>
      <c r="E256" s="252" t="s">
        <v>1604</v>
      </c>
      <c r="F256" s="255">
        <v>12999998</v>
      </c>
      <c r="G256" s="255">
        <v>0</v>
      </c>
      <c r="H256" s="255">
        <f>+F256+G256</f>
        <v>12999998</v>
      </c>
      <c r="I256" s="234" t="s">
        <v>20</v>
      </c>
      <c r="J256" s="253">
        <f>VLOOKUP(C256,'[1]CONSOLIDADO GESTORES'!$G$6:$K$355,4,FALSE)</f>
        <v>44561</v>
      </c>
      <c r="K256" s="96" t="s">
        <v>2004</v>
      </c>
      <c r="L256" s="172" t="s">
        <v>1909</v>
      </c>
      <c r="M256" s="227" t="s">
        <v>11</v>
      </c>
      <c r="N256" s="227" t="s">
        <v>2700</v>
      </c>
    </row>
    <row r="257" spans="1:14" ht="39.6" x14ac:dyDescent="0.3">
      <c r="A257" s="7">
        <f t="shared" si="3"/>
        <v>251</v>
      </c>
      <c r="B257" s="227" t="s">
        <v>16</v>
      </c>
      <c r="C257" s="173" t="s">
        <v>972</v>
      </c>
      <c r="D257" s="175" t="s">
        <v>1288</v>
      </c>
      <c r="E257" s="252" t="s">
        <v>1605</v>
      </c>
      <c r="F257" s="255">
        <v>68487302</v>
      </c>
      <c r="G257" s="255">
        <v>0</v>
      </c>
      <c r="H257" s="255">
        <f>+F257+G257</f>
        <v>68487302</v>
      </c>
      <c r="I257" s="234" t="s">
        <v>20</v>
      </c>
      <c r="J257" s="253">
        <f>VLOOKUP(C257,'[1]CONSOLIDADO GESTORES'!$G$6:$K$355,4,FALSE)</f>
        <v>44561</v>
      </c>
      <c r="K257" s="96" t="s">
        <v>2004</v>
      </c>
      <c r="L257" s="172" t="s">
        <v>1817</v>
      </c>
      <c r="M257" s="227" t="s">
        <v>11</v>
      </c>
      <c r="N257" s="227" t="s">
        <v>2700</v>
      </c>
    </row>
    <row r="258" spans="1:14" ht="79.2" x14ac:dyDescent="0.3">
      <c r="A258" s="7">
        <f t="shared" si="3"/>
        <v>252</v>
      </c>
      <c r="B258" s="227" t="s">
        <v>16</v>
      </c>
      <c r="C258" s="173" t="s">
        <v>973</v>
      </c>
      <c r="D258" s="172" t="s">
        <v>1289</v>
      </c>
      <c r="E258" s="252" t="s">
        <v>1606</v>
      </c>
      <c r="F258" s="255">
        <v>298878490</v>
      </c>
      <c r="G258" s="255">
        <v>0</v>
      </c>
      <c r="H258" s="255">
        <f>+F258+G258</f>
        <v>298878490</v>
      </c>
      <c r="I258" s="234" t="s">
        <v>20</v>
      </c>
      <c r="J258" s="253" t="str">
        <f>VLOOKUP(C258,'[1]CONSOLIDADO GESTORES'!$G$6:$K$355,4,FALSE)</f>
        <v>150 DÍAS</v>
      </c>
      <c r="K258" s="96" t="s">
        <v>2004</v>
      </c>
      <c r="L258" s="172" t="s">
        <v>1910</v>
      </c>
      <c r="M258" s="227" t="s">
        <v>11</v>
      </c>
      <c r="N258" s="227" t="s">
        <v>2700</v>
      </c>
    </row>
    <row r="259" spans="1:14" ht="39.6" x14ac:dyDescent="0.3">
      <c r="A259" s="7">
        <f t="shared" si="3"/>
        <v>253</v>
      </c>
      <c r="B259" s="227" t="s">
        <v>16</v>
      </c>
      <c r="C259" s="173" t="s">
        <v>975</v>
      </c>
      <c r="D259" s="175" t="s">
        <v>1291</v>
      </c>
      <c r="E259" s="252" t="s">
        <v>1608</v>
      </c>
      <c r="F259" s="255">
        <v>160650000</v>
      </c>
      <c r="G259" s="255">
        <v>0</v>
      </c>
      <c r="H259" s="255">
        <f>+F259+G259</f>
        <v>160650000</v>
      </c>
      <c r="I259" s="234" t="s">
        <v>20</v>
      </c>
      <c r="J259" s="253" t="str">
        <f>VLOOKUP(C259,'[1]CONSOLIDADO GESTORES'!$G$6:$K$355,4,FALSE)</f>
        <v>60 DÍAS</v>
      </c>
      <c r="K259" s="96" t="s">
        <v>2004</v>
      </c>
      <c r="L259" s="172" t="s">
        <v>1817</v>
      </c>
      <c r="M259" s="227" t="s">
        <v>10</v>
      </c>
      <c r="N259" s="227" t="s">
        <v>2700</v>
      </c>
    </row>
    <row r="260" spans="1:14" ht="39.6" x14ac:dyDescent="0.3">
      <c r="A260" s="7">
        <f t="shared" si="3"/>
        <v>254</v>
      </c>
      <c r="B260" s="227" t="s">
        <v>16</v>
      </c>
      <c r="C260" s="173" t="s">
        <v>976</v>
      </c>
      <c r="D260" s="175" t="s">
        <v>1292</v>
      </c>
      <c r="E260" s="252" t="s">
        <v>1609</v>
      </c>
      <c r="F260" s="255">
        <v>449642745</v>
      </c>
      <c r="G260" s="255">
        <v>0</v>
      </c>
      <c r="H260" s="255">
        <f>+F260+G260</f>
        <v>449642745</v>
      </c>
      <c r="I260" s="234" t="s">
        <v>20</v>
      </c>
      <c r="J260" s="253">
        <f>VLOOKUP(C260,'[1]CONSOLIDADO GESTORES'!$G$6:$K$355,4,FALSE)</f>
        <v>44539</v>
      </c>
      <c r="K260" s="96" t="s">
        <v>2004</v>
      </c>
      <c r="L260" s="172" t="s">
        <v>1912</v>
      </c>
      <c r="M260" s="227" t="s">
        <v>3180</v>
      </c>
      <c r="N260" s="227" t="s">
        <v>2700</v>
      </c>
    </row>
    <row r="261" spans="1:14" ht="39.6" x14ac:dyDescent="0.3">
      <c r="A261" s="7">
        <f t="shared" si="3"/>
        <v>255</v>
      </c>
      <c r="B261" s="227" t="s">
        <v>16</v>
      </c>
      <c r="C261" s="173" t="s">
        <v>982</v>
      </c>
      <c r="D261" s="175" t="s">
        <v>1298</v>
      </c>
      <c r="E261" s="252" t="s">
        <v>1615</v>
      </c>
      <c r="F261" s="255">
        <v>432389925</v>
      </c>
      <c r="G261" s="255">
        <v>0</v>
      </c>
      <c r="H261" s="255">
        <f>+F261+G261</f>
        <v>432389925</v>
      </c>
      <c r="I261" s="234" t="s">
        <v>20</v>
      </c>
      <c r="J261" s="253" t="str">
        <f>VLOOKUP(C261,'[1]CONSOLIDADO GESTORES'!$G$6:$K$355,4,FALSE)</f>
        <v>120 DÍAS</v>
      </c>
      <c r="K261" s="96" t="s">
        <v>2004</v>
      </c>
      <c r="L261" s="172" t="s">
        <v>1916</v>
      </c>
      <c r="M261" s="227" t="s">
        <v>3180</v>
      </c>
      <c r="N261" s="227" t="s">
        <v>2700</v>
      </c>
    </row>
    <row r="262" spans="1:14" ht="39.6" x14ac:dyDescent="0.3">
      <c r="A262" s="7">
        <f t="shared" si="3"/>
        <v>256</v>
      </c>
      <c r="B262" s="227" t="s">
        <v>16</v>
      </c>
      <c r="C262" s="173" t="s">
        <v>979</v>
      </c>
      <c r="D262" s="175" t="s">
        <v>1295</v>
      </c>
      <c r="E262" s="252" t="s">
        <v>1612</v>
      </c>
      <c r="F262" s="255">
        <v>16952740</v>
      </c>
      <c r="G262" s="255">
        <v>0</v>
      </c>
      <c r="H262" s="255">
        <f>+F262+G262</f>
        <v>16952740</v>
      </c>
      <c r="I262" s="234" t="s">
        <v>20</v>
      </c>
      <c r="J262" s="253">
        <f>VLOOKUP(C262,'[1]CONSOLIDADO GESTORES'!$G$6:$K$355,4,FALSE)</f>
        <v>44517</v>
      </c>
      <c r="K262" s="96" t="s">
        <v>2004</v>
      </c>
      <c r="L262" s="172" t="s">
        <v>1739</v>
      </c>
      <c r="M262" s="227" t="s">
        <v>11</v>
      </c>
      <c r="N262" s="227" t="s">
        <v>2700</v>
      </c>
    </row>
    <row r="263" spans="1:14" ht="39.6" x14ac:dyDescent="0.3">
      <c r="A263" s="7">
        <f t="shared" si="3"/>
        <v>257</v>
      </c>
      <c r="B263" s="227" t="s">
        <v>16</v>
      </c>
      <c r="C263" s="173" t="s">
        <v>977</v>
      </c>
      <c r="D263" s="175" t="s">
        <v>1293</v>
      </c>
      <c r="E263" s="252" t="s">
        <v>1610</v>
      </c>
      <c r="F263" s="255">
        <v>383189036</v>
      </c>
      <c r="G263" s="255">
        <v>0</v>
      </c>
      <c r="H263" s="255">
        <f>+F263+G263</f>
        <v>383189036</v>
      </c>
      <c r="I263" s="234" t="s">
        <v>20</v>
      </c>
      <c r="J263" s="253">
        <f>VLOOKUP(C263,'[1]CONSOLIDADO GESTORES'!$G$6:$K$355,4,FALSE)</f>
        <v>44548</v>
      </c>
      <c r="K263" s="96" t="s">
        <v>2004</v>
      </c>
      <c r="L263" s="172" t="s">
        <v>1913</v>
      </c>
      <c r="M263" s="227" t="s">
        <v>3180</v>
      </c>
      <c r="N263" s="227" t="s">
        <v>2700</v>
      </c>
    </row>
    <row r="264" spans="1:14" ht="39.6" x14ac:dyDescent="0.3">
      <c r="A264" s="7">
        <f t="shared" si="3"/>
        <v>258</v>
      </c>
      <c r="B264" s="227" t="s">
        <v>16</v>
      </c>
      <c r="C264" s="173" t="s">
        <v>981</v>
      </c>
      <c r="D264" s="175" t="s">
        <v>1297</v>
      </c>
      <c r="E264" s="252" t="s">
        <v>1614</v>
      </c>
      <c r="F264" s="255">
        <v>177640820</v>
      </c>
      <c r="G264" s="255">
        <v>0</v>
      </c>
      <c r="H264" s="255">
        <f>+F264+G264</f>
        <v>177640820</v>
      </c>
      <c r="I264" s="234" t="s">
        <v>20</v>
      </c>
      <c r="J264" s="253">
        <f>VLOOKUP(C264,'[1]CONSOLIDADO GESTORES'!$G$6:$K$355,4,FALSE)</f>
        <v>44561</v>
      </c>
      <c r="K264" s="96" t="s">
        <v>2004</v>
      </c>
      <c r="L264" s="172" t="s">
        <v>1915</v>
      </c>
      <c r="M264" s="227" t="s">
        <v>11</v>
      </c>
      <c r="N264" s="227" t="s">
        <v>2700</v>
      </c>
    </row>
    <row r="265" spans="1:14" ht="39.6" x14ac:dyDescent="0.3">
      <c r="A265" s="7">
        <f t="shared" ref="A265:A327" si="4">+A264+1</f>
        <v>259</v>
      </c>
      <c r="B265" s="227" t="s">
        <v>16</v>
      </c>
      <c r="C265" s="173" t="s">
        <v>978</v>
      </c>
      <c r="D265" s="175" t="s">
        <v>1294</v>
      </c>
      <c r="E265" s="252" t="s">
        <v>1611</v>
      </c>
      <c r="F265" s="255">
        <v>25858800</v>
      </c>
      <c r="G265" s="255">
        <v>0</v>
      </c>
      <c r="H265" s="255">
        <f>+F265+G265</f>
        <v>25858800</v>
      </c>
      <c r="I265" s="234" t="s">
        <v>20</v>
      </c>
      <c r="J265" s="253">
        <f>VLOOKUP(C265,'[1]CONSOLIDADO GESTORES'!$G$6:$K$355,4,FALSE)</f>
        <v>44540</v>
      </c>
      <c r="K265" s="96" t="s">
        <v>2004</v>
      </c>
      <c r="L265" s="172" t="s">
        <v>1807</v>
      </c>
      <c r="M265" s="227" t="s">
        <v>11</v>
      </c>
      <c r="N265" s="227" t="s">
        <v>2700</v>
      </c>
    </row>
    <row r="266" spans="1:14" ht="39.6" x14ac:dyDescent="0.3">
      <c r="A266" s="7">
        <f t="shared" si="4"/>
        <v>260</v>
      </c>
      <c r="B266" s="227" t="s">
        <v>16</v>
      </c>
      <c r="C266" s="173" t="s">
        <v>969</v>
      </c>
      <c r="D266" s="172" t="s">
        <v>1285</v>
      </c>
      <c r="E266" s="252" t="s">
        <v>1602</v>
      </c>
      <c r="F266" s="255">
        <v>62675198</v>
      </c>
      <c r="G266" s="255">
        <v>0</v>
      </c>
      <c r="H266" s="255">
        <f>+F266+G266</f>
        <v>62675198</v>
      </c>
      <c r="I266" s="234" t="s">
        <v>20</v>
      </c>
      <c r="J266" s="253">
        <f>VLOOKUP(C266,'[1]CONSOLIDADO GESTORES'!$G$6:$K$355,4,FALSE)</f>
        <v>44459</v>
      </c>
      <c r="K266" s="96" t="s">
        <v>2004</v>
      </c>
      <c r="L266" s="172" t="s">
        <v>1908</v>
      </c>
      <c r="M266" s="227" t="s">
        <v>10</v>
      </c>
      <c r="N266" s="227" t="s">
        <v>2700</v>
      </c>
    </row>
    <row r="267" spans="1:14" ht="39.6" x14ac:dyDescent="0.3">
      <c r="A267" s="7">
        <f t="shared" si="4"/>
        <v>261</v>
      </c>
      <c r="B267" s="227" t="s">
        <v>16</v>
      </c>
      <c r="C267" s="173" t="s">
        <v>980</v>
      </c>
      <c r="D267" s="175" t="s">
        <v>1296</v>
      </c>
      <c r="E267" s="252" t="s">
        <v>1613</v>
      </c>
      <c r="F267" s="255">
        <v>1606500</v>
      </c>
      <c r="G267" s="255">
        <v>0</v>
      </c>
      <c r="H267" s="255">
        <f>+F267+G267</f>
        <v>1606500</v>
      </c>
      <c r="I267" s="234" t="s">
        <v>20</v>
      </c>
      <c r="J267" s="253">
        <f>VLOOKUP(C267,'[1]CONSOLIDADO GESTORES'!$G$6:$K$355,4,FALSE)</f>
        <v>44524</v>
      </c>
      <c r="K267" s="96" t="s">
        <v>2004</v>
      </c>
      <c r="L267" s="172" t="s">
        <v>1914</v>
      </c>
      <c r="M267" s="227" t="s">
        <v>11</v>
      </c>
      <c r="N267" s="227" t="s">
        <v>2700</v>
      </c>
    </row>
    <row r="268" spans="1:14" ht="39.6" x14ac:dyDescent="0.3">
      <c r="A268" s="7">
        <f t="shared" si="4"/>
        <v>262</v>
      </c>
      <c r="B268" s="227" t="s">
        <v>16</v>
      </c>
      <c r="C268" s="173" t="s">
        <v>992</v>
      </c>
      <c r="D268" s="172" t="s">
        <v>1308</v>
      </c>
      <c r="E268" s="252" t="s">
        <v>1625</v>
      </c>
      <c r="F268" s="255">
        <v>770672215</v>
      </c>
      <c r="G268" s="255">
        <v>0</v>
      </c>
      <c r="H268" s="255">
        <f>+F268+G268</f>
        <v>770672215</v>
      </c>
      <c r="I268" s="234" t="s">
        <v>20</v>
      </c>
      <c r="J268" s="253">
        <f>VLOOKUP(C268,'[1]CONSOLIDADO GESTORES'!$G$6:$K$355,4,FALSE)</f>
        <v>44510</v>
      </c>
      <c r="K268" s="96" t="s">
        <v>2004</v>
      </c>
      <c r="L268" s="172" t="s">
        <v>1925</v>
      </c>
      <c r="M268" s="227" t="s">
        <v>11</v>
      </c>
      <c r="N268" s="227" t="s">
        <v>2700</v>
      </c>
    </row>
    <row r="269" spans="1:14" ht="39.6" x14ac:dyDescent="0.3">
      <c r="A269" s="7">
        <f t="shared" si="4"/>
        <v>263</v>
      </c>
      <c r="B269" s="227" t="s">
        <v>16</v>
      </c>
      <c r="C269" s="173" t="s">
        <v>987</v>
      </c>
      <c r="D269" s="172" t="s">
        <v>1303</v>
      </c>
      <c r="E269" s="252" t="s">
        <v>1620</v>
      </c>
      <c r="F269" s="255">
        <v>1166200</v>
      </c>
      <c r="G269" s="255">
        <v>0</v>
      </c>
      <c r="H269" s="255">
        <f>+F269+G269</f>
        <v>1166200</v>
      </c>
      <c r="I269" s="234" t="s">
        <v>20</v>
      </c>
      <c r="J269" s="253">
        <f>VLOOKUP(C269,'[1]CONSOLIDADO GESTORES'!$G$6:$K$355,4,FALSE)</f>
        <v>44561</v>
      </c>
      <c r="K269" s="96" t="s">
        <v>2004</v>
      </c>
      <c r="L269" s="172" t="s">
        <v>1921</v>
      </c>
      <c r="M269" s="227" t="s">
        <v>10</v>
      </c>
      <c r="N269" s="227" t="s">
        <v>2700</v>
      </c>
    </row>
    <row r="270" spans="1:14" ht="39.6" x14ac:dyDescent="0.3">
      <c r="A270" s="7">
        <f t="shared" si="4"/>
        <v>264</v>
      </c>
      <c r="B270" s="227" t="s">
        <v>16</v>
      </c>
      <c r="C270" s="173" t="s">
        <v>983</v>
      </c>
      <c r="D270" s="175" t="s">
        <v>1299</v>
      </c>
      <c r="E270" s="252" t="s">
        <v>1616</v>
      </c>
      <c r="F270" s="255">
        <v>1100750</v>
      </c>
      <c r="G270" s="255">
        <v>0</v>
      </c>
      <c r="H270" s="255">
        <f>+F270+G270</f>
        <v>1100750</v>
      </c>
      <c r="I270" s="234" t="s">
        <v>20</v>
      </c>
      <c r="J270" s="253">
        <f>VLOOKUP(C270,'[1]CONSOLIDADO GESTORES'!$G$6:$K$355,4,FALSE)</f>
        <v>44466</v>
      </c>
      <c r="K270" s="96" t="s">
        <v>2004</v>
      </c>
      <c r="L270" s="172" t="s">
        <v>1917</v>
      </c>
      <c r="M270" s="227" t="s">
        <v>11</v>
      </c>
      <c r="N270" s="227" t="s">
        <v>2700</v>
      </c>
    </row>
    <row r="271" spans="1:14" ht="39.6" x14ac:dyDescent="0.3">
      <c r="A271" s="7">
        <f t="shared" si="4"/>
        <v>265</v>
      </c>
      <c r="B271" s="227" t="s">
        <v>16</v>
      </c>
      <c r="C271" s="173" t="s">
        <v>984</v>
      </c>
      <c r="D271" s="172" t="s">
        <v>1300</v>
      </c>
      <c r="E271" s="252" t="s">
        <v>1617</v>
      </c>
      <c r="F271" s="255">
        <v>1071000</v>
      </c>
      <c r="G271" s="255">
        <v>0</v>
      </c>
      <c r="H271" s="255">
        <f>+F271+G271</f>
        <v>1071000</v>
      </c>
      <c r="I271" s="234" t="s">
        <v>20</v>
      </c>
      <c r="J271" s="253">
        <f>VLOOKUP(C271,'[1]CONSOLIDADO GESTORES'!$G$6:$K$355,4,FALSE)</f>
        <v>44464</v>
      </c>
      <c r="K271" s="96" t="s">
        <v>2004</v>
      </c>
      <c r="L271" s="172" t="s">
        <v>1918</v>
      </c>
      <c r="M271" s="227" t="s">
        <v>11</v>
      </c>
      <c r="N271" s="227" t="s">
        <v>2700</v>
      </c>
    </row>
    <row r="272" spans="1:14" ht="39.6" x14ac:dyDescent="0.3">
      <c r="A272" s="7">
        <f t="shared" si="4"/>
        <v>266</v>
      </c>
      <c r="B272" s="227" t="s">
        <v>16</v>
      </c>
      <c r="C272" s="173" t="s">
        <v>990</v>
      </c>
      <c r="D272" s="172" t="s">
        <v>1306</v>
      </c>
      <c r="E272" s="252" t="s">
        <v>1623</v>
      </c>
      <c r="F272" s="255">
        <v>43316000</v>
      </c>
      <c r="G272" s="255">
        <v>0</v>
      </c>
      <c r="H272" s="255">
        <f>+F272+G272</f>
        <v>43316000</v>
      </c>
      <c r="I272" s="234" t="s">
        <v>20</v>
      </c>
      <c r="J272" s="253">
        <f>VLOOKUP(C272,'[1]CONSOLIDADO GESTORES'!$G$6:$K$355,4,FALSE)</f>
        <v>44454</v>
      </c>
      <c r="K272" s="96" t="s">
        <v>2004</v>
      </c>
      <c r="L272" s="172" t="s">
        <v>1923</v>
      </c>
      <c r="M272" s="227" t="s">
        <v>11</v>
      </c>
      <c r="N272" s="227" t="s">
        <v>2700</v>
      </c>
    </row>
    <row r="273" spans="1:14" ht="52.8" x14ac:dyDescent="0.3">
      <c r="A273" s="7">
        <f t="shared" si="4"/>
        <v>267</v>
      </c>
      <c r="B273" s="227" t="s">
        <v>16</v>
      </c>
      <c r="C273" s="228" t="s">
        <v>6086</v>
      </c>
      <c r="D273" s="96" t="s">
        <v>6087</v>
      </c>
      <c r="E273" s="252" t="s">
        <v>6044</v>
      </c>
      <c r="F273" s="255">
        <v>26348300</v>
      </c>
      <c r="G273" s="255">
        <v>0</v>
      </c>
      <c r="H273" s="255">
        <f>+F273+G273</f>
        <v>26348300</v>
      </c>
      <c r="I273" s="96" t="s">
        <v>20</v>
      </c>
      <c r="J273" s="227" t="s">
        <v>6132</v>
      </c>
      <c r="K273" s="96" t="s">
        <v>12</v>
      </c>
      <c r="L273" s="235" t="s">
        <v>6088</v>
      </c>
      <c r="M273" s="96" t="s">
        <v>11</v>
      </c>
      <c r="N273" s="227" t="s">
        <v>2700</v>
      </c>
    </row>
    <row r="274" spans="1:14" ht="39.6" x14ac:dyDescent="0.3">
      <c r="A274" s="7">
        <f t="shared" si="4"/>
        <v>268</v>
      </c>
      <c r="B274" s="227" t="s">
        <v>16</v>
      </c>
      <c r="C274" s="173" t="s">
        <v>985</v>
      </c>
      <c r="D274" s="175" t="s">
        <v>1301</v>
      </c>
      <c r="E274" s="252" t="s">
        <v>1618</v>
      </c>
      <c r="F274" s="255">
        <v>17151470</v>
      </c>
      <c r="G274" s="255">
        <v>0</v>
      </c>
      <c r="H274" s="255">
        <f>+F274+G274</f>
        <v>17151470</v>
      </c>
      <c r="I274" s="234" t="s">
        <v>20</v>
      </c>
      <c r="J274" s="253">
        <f>VLOOKUP(C274,'[1]CONSOLIDADO GESTORES'!$G$6:$K$355,4,FALSE)</f>
        <v>44445</v>
      </c>
      <c r="K274" s="96" t="s">
        <v>2004</v>
      </c>
      <c r="L274" s="172" t="s">
        <v>1919</v>
      </c>
      <c r="M274" s="227" t="s">
        <v>11</v>
      </c>
      <c r="N274" s="227" t="s">
        <v>2700</v>
      </c>
    </row>
    <row r="275" spans="1:14" ht="39.6" x14ac:dyDescent="0.3">
      <c r="A275" s="7">
        <f t="shared" si="4"/>
        <v>269</v>
      </c>
      <c r="B275" s="227" t="s">
        <v>16</v>
      </c>
      <c r="C275" s="173" t="s">
        <v>986</v>
      </c>
      <c r="D275" s="175" t="s">
        <v>1302</v>
      </c>
      <c r="E275" s="252" t="s">
        <v>1619</v>
      </c>
      <c r="F275" s="255">
        <v>45979220</v>
      </c>
      <c r="G275" s="255">
        <v>0</v>
      </c>
      <c r="H275" s="255">
        <f>+F275+G275</f>
        <v>45979220</v>
      </c>
      <c r="I275" s="234" t="s">
        <v>20</v>
      </c>
      <c r="J275" s="253">
        <f>VLOOKUP(C275,'[1]CONSOLIDADO GESTORES'!$G$6:$K$355,4,FALSE)</f>
        <v>44510</v>
      </c>
      <c r="K275" s="96" t="s">
        <v>2004</v>
      </c>
      <c r="L275" s="172" t="s">
        <v>1920</v>
      </c>
      <c r="M275" s="227" t="s">
        <v>10</v>
      </c>
      <c r="N275" s="227" t="s">
        <v>2700</v>
      </c>
    </row>
    <row r="276" spans="1:14" ht="39.6" x14ac:dyDescent="0.3">
      <c r="A276" s="7">
        <f t="shared" si="4"/>
        <v>270</v>
      </c>
      <c r="B276" s="227" t="s">
        <v>16</v>
      </c>
      <c r="C276" s="173" t="s">
        <v>989</v>
      </c>
      <c r="D276" s="175" t="s">
        <v>1305</v>
      </c>
      <c r="E276" s="252" t="s">
        <v>1622</v>
      </c>
      <c r="F276" s="255">
        <v>40067300</v>
      </c>
      <c r="G276" s="255">
        <v>0</v>
      </c>
      <c r="H276" s="255">
        <f>+F276+G276</f>
        <v>40067300</v>
      </c>
      <c r="I276" s="234" t="s">
        <v>20</v>
      </c>
      <c r="J276" s="253">
        <f>VLOOKUP(C276,'[1]CONSOLIDADO GESTORES'!$G$6:$K$355,4,FALSE)</f>
        <v>44500</v>
      </c>
      <c r="K276" s="96" t="s">
        <v>2004</v>
      </c>
      <c r="L276" s="172" t="s">
        <v>1920</v>
      </c>
      <c r="M276" s="227" t="s">
        <v>10</v>
      </c>
      <c r="N276" s="227" t="s">
        <v>2700</v>
      </c>
    </row>
    <row r="277" spans="1:14" ht="39.6" x14ac:dyDescent="0.3">
      <c r="A277" s="7">
        <f t="shared" si="4"/>
        <v>271</v>
      </c>
      <c r="B277" s="227" t="s">
        <v>16</v>
      </c>
      <c r="C277" s="173" t="s">
        <v>991</v>
      </c>
      <c r="D277" s="175" t="s">
        <v>1307</v>
      </c>
      <c r="E277" s="252" t="s">
        <v>1624</v>
      </c>
      <c r="F277" s="255">
        <v>84388528</v>
      </c>
      <c r="G277" s="255">
        <v>0</v>
      </c>
      <c r="H277" s="255">
        <f>+F277+G277</f>
        <v>84388528</v>
      </c>
      <c r="I277" s="234" t="s">
        <v>20</v>
      </c>
      <c r="J277" s="253">
        <f>VLOOKUP(C277,'[1]CONSOLIDADO GESTORES'!$G$6:$K$355,4,FALSE)</f>
        <v>44457</v>
      </c>
      <c r="K277" s="96" t="s">
        <v>2004</v>
      </c>
      <c r="L277" s="172" t="s">
        <v>1924</v>
      </c>
      <c r="M277" s="227" t="s">
        <v>11</v>
      </c>
      <c r="N277" s="227" t="s">
        <v>2700</v>
      </c>
    </row>
    <row r="278" spans="1:14" ht="39.6" x14ac:dyDescent="0.3">
      <c r="A278" s="7">
        <f t="shared" si="4"/>
        <v>272</v>
      </c>
      <c r="B278" s="227" t="s">
        <v>16</v>
      </c>
      <c r="C278" s="173" t="s">
        <v>994</v>
      </c>
      <c r="D278" s="172" t="s">
        <v>1310</v>
      </c>
      <c r="E278" s="252" t="s">
        <v>1627</v>
      </c>
      <c r="F278" s="255">
        <v>448859600</v>
      </c>
      <c r="G278" s="255">
        <v>0</v>
      </c>
      <c r="H278" s="255">
        <f>+F278+G278</f>
        <v>448859600</v>
      </c>
      <c r="I278" s="234" t="s">
        <v>20</v>
      </c>
      <c r="J278" s="253">
        <f>VLOOKUP(C278,'[1]CONSOLIDADO GESTORES'!$G$6:$K$355,4,FALSE)</f>
        <v>44475</v>
      </c>
      <c r="K278" s="96" t="s">
        <v>2004</v>
      </c>
      <c r="L278" s="172" t="s">
        <v>1927</v>
      </c>
      <c r="M278" s="227" t="s">
        <v>10</v>
      </c>
      <c r="N278" s="227" t="s">
        <v>2700</v>
      </c>
    </row>
    <row r="279" spans="1:14" ht="39.6" x14ac:dyDescent="0.3">
      <c r="A279" s="7">
        <f t="shared" si="4"/>
        <v>273</v>
      </c>
      <c r="B279" s="227" t="s">
        <v>16</v>
      </c>
      <c r="C279" s="173" t="s">
        <v>993</v>
      </c>
      <c r="D279" s="175" t="s">
        <v>1309</v>
      </c>
      <c r="E279" s="252" t="s">
        <v>1626</v>
      </c>
      <c r="F279" s="255">
        <v>14996975</v>
      </c>
      <c r="G279" s="255">
        <v>0</v>
      </c>
      <c r="H279" s="255">
        <f>+F279+G279</f>
        <v>14996975</v>
      </c>
      <c r="I279" s="234" t="s">
        <v>20</v>
      </c>
      <c r="J279" s="253" t="str">
        <f>VLOOKUP(C279,'[1]CONSOLIDADO GESTORES'!$G$6:$K$355,4,FALSE)</f>
        <v>60 DÍAS</v>
      </c>
      <c r="K279" s="96" t="s">
        <v>2004</v>
      </c>
      <c r="L279" s="172" t="s">
        <v>1926</v>
      </c>
      <c r="M279" s="227" t="s">
        <v>3180</v>
      </c>
      <c r="N279" s="227" t="s">
        <v>2700</v>
      </c>
    </row>
    <row r="280" spans="1:14" ht="39.6" x14ac:dyDescent="0.3">
      <c r="A280" s="7">
        <f t="shared" si="4"/>
        <v>274</v>
      </c>
      <c r="B280" s="227" t="s">
        <v>16</v>
      </c>
      <c r="C280" s="173" t="s">
        <v>988</v>
      </c>
      <c r="D280" s="175" t="s">
        <v>1304</v>
      </c>
      <c r="E280" s="252" t="s">
        <v>1621</v>
      </c>
      <c r="F280" s="255">
        <v>68863839</v>
      </c>
      <c r="G280" s="255">
        <v>0</v>
      </c>
      <c r="H280" s="255">
        <f>+F280+G280</f>
        <v>68863839</v>
      </c>
      <c r="I280" s="234" t="s">
        <v>20</v>
      </c>
      <c r="J280" s="253" t="str">
        <f>VLOOKUP(C280,'[1]CONSOLIDADO GESTORES'!$G$6:$K$355,4,FALSE)</f>
        <v>90 DÍAS</v>
      </c>
      <c r="K280" s="96" t="s">
        <v>2004</v>
      </c>
      <c r="L280" s="172" t="s">
        <v>1922</v>
      </c>
      <c r="M280" s="227" t="s">
        <v>11</v>
      </c>
      <c r="N280" s="227" t="s">
        <v>2700</v>
      </c>
    </row>
    <row r="281" spans="1:14" ht="52.8" x14ac:dyDescent="0.3">
      <c r="A281" s="7">
        <f t="shared" si="4"/>
        <v>275</v>
      </c>
      <c r="B281" s="227" t="s">
        <v>16</v>
      </c>
      <c r="C281" s="232" t="s">
        <v>6168</v>
      </c>
      <c r="D281" s="126" t="s">
        <v>6169</v>
      </c>
      <c r="E281" s="252" t="s">
        <v>5991</v>
      </c>
      <c r="F281" s="255">
        <v>27500000</v>
      </c>
      <c r="G281" s="255">
        <v>0</v>
      </c>
      <c r="H281" s="255">
        <f>+F281+G281</f>
        <v>27500000</v>
      </c>
      <c r="I281" s="96" t="s">
        <v>20</v>
      </c>
      <c r="J281" s="227" t="s">
        <v>6192</v>
      </c>
      <c r="K281" s="96" t="s">
        <v>12</v>
      </c>
      <c r="L281" s="235" t="s">
        <v>6124</v>
      </c>
      <c r="M281" s="96" t="s">
        <v>11</v>
      </c>
      <c r="N281" s="227" t="s">
        <v>2700</v>
      </c>
    </row>
    <row r="282" spans="1:14" ht="52.8" x14ac:dyDescent="0.3">
      <c r="A282" s="7">
        <f t="shared" si="4"/>
        <v>276</v>
      </c>
      <c r="B282" s="227" t="s">
        <v>16</v>
      </c>
      <c r="C282" s="232" t="s">
        <v>6160</v>
      </c>
      <c r="D282" s="126" t="s">
        <v>6161</v>
      </c>
      <c r="E282" s="252" t="s">
        <v>6044</v>
      </c>
      <c r="F282" s="255">
        <v>27640388</v>
      </c>
      <c r="G282" s="255">
        <v>0</v>
      </c>
      <c r="H282" s="255">
        <f>+F282+G282</f>
        <v>27640388</v>
      </c>
      <c r="I282" s="96" t="s">
        <v>20</v>
      </c>
      <c r="J282" s="227" t="s">
        <v>6192</v>
      </c>
      <c r="K282" s="96" t="s">
        <v>12</v>
      </c>
      <c r="L282" s="235" t="s">
        <v>6107</v>
      </c>
      <c r="M282" s="96" t="s">
        <v>11</v>
      </c>
      <c r="N282" s="227" t="s">
        <v>2700</v>
      </c>
    </row>
    <row r="283" spans="1:14" ht="79.2" x14ac:dyDescent="0.3">
      <c r="A283" s="7">
        <f t="shared" si="4"/>
        <v>277</v>
      </c>
      <c r="B283" s="227" t="s">
        <v>16</v>
      </c>
      <c r="C283" s="232" t="s">
        <v>6166</v>
      </c>
      <c r="D283" s="126" t="s">
        <v>6167</v>
      </c>
      <c r="E283" s="252" t="s">
        <v>6127</v>
      </c>
      <c r="F283" s="255">
        <v>39050000</v>
      </c>
      <c r="G283" s="255">
        <v>0</v>
      </c>
      <c r="H283" s="255">
        <f>+F283+G283</f>
        <v>39050000</v>
      </c>
      <c r="I283" s="96" t="s">
        <v>20</v>
      </c>
      <c r="J283" s="227" t="s">
        <v>6192</v>
      </c>
      <c r="K283" s="96" t="s">
        <v>12</v>
      </c>
      <c r="L283" s="235" t="s">
        <v>6130</v>
      </c>
      <c r="M283" s="96" t="s">
        <v>11</v>
      </c>
      <c r="N283" s="227" t="s">
        <v>2700</v>
      </c>
    </row>
    <row r="284" spans="1:14" ht="52.8" x14ac:dyDescent="0.3">
      <c r="A284" s="7">
        <f t="shared" si="4"/>
        <v>278</v>
      </c>
      <c r="B284" s="227" t="s">
        <v>16</v>
      </c>
      <c r="C284" s="232" t="s">
        <v>6162</v>
      </c>
      <c r="D284" s="126" t="s">
        <v>6163</v>
      </c>
      <c r="E284" s="252" t="s">
        <v>6100</v>
      </c>
      <c r="F284" s="255">
        <v>38500000</v>
      </c>
      <c r="G284" s="255">
        <v>0</v>
      </c>
      <c r="H284" s="255">
        <f>+F284+G284</f>
        <v>38500000</v>
      </c>
      <c r="I284" s="96" t="s">
        <v>20</v>
      </c>
      <c r="J284" s="227" t="s">
        <v>6192</v>
      </c>
      <c r="K284" s="96" t="s">
        <v>12</v>
      </c>
      <c r="L284" s="235" t="s">
        <v>6101</v>
      </c>
      <c r="M284" s="96" t="s">
        <v>11</v>
      </c>
      <c r="N284" s="227" t="s">
        <v>2700</v>
      </c>
    </row>
    <row r="285" spans="1:14" ht="79.2" x14ac:dyDescent="0.3">
      <c r="A285" s="7">
        <f t="shared" si="4"/>
        <v>279</v>
      </c>
      <c r="B285" s="227" t="s">
        <v>16</v>
      </c>
      <c r="C285" s="232" t="s">
        <v>6164</v>
      </c>
      <c r="D285" s="126" t="s">
        <v>6165</v>
      </c>
      <c r="E285" s="252" t="s">
        <v>6127</v>
      </c>
      <c r="F285" s="255">
        <v>41250000</v>
      </c>
      <c r="G285" s="255">
        <v>0</v>
      </c>
      <c r="H285" s="255">
        <f>+F285+G285</f>
        <v>41250000</v>
      </c>
      <c r="I285" s="96" t="s">
        <v>20</v>
      </c>
      <c r="J285" s="227" t="s">
        <v>6192</v>
      </c>
      <c r="K285" s="96" t="s">
        <v>12</v>
      </c>
      <c r="L285" s="235" t="s">
        <v>6128</v>
      </c>
      <c r="M285" s="96" t="s">
        <v>11</v>
      </c>
      <c r="N285" s="227" t="s">
        <v>2700</v>
      </c>
    </row>
    <row r="286" spans="1:14" ht="39.6" x14ac:dyDescent="0.3">
      <c r="A286" s="7">
        <f t="shared" si="4"/>
        <v>280</v>
      </c>
      <c r="B286" s="227" t="s">
        <v>16</v>
      </c>
      <c r="C286" s="173" t="s">
        <v>995</v>
      </c>
      <c r="D286" s="175" t="s">
        <v>1311</v>
      </c>
      <c r="E286" s="252" t="s">
        <v>1628</v>
      </c>
      <c r="F286" s="255">
        <v>418825052</v>
      </c>
      <c r="G286" s="255">
        <v>0</v>
      </c>
      <c r="H286" s="255">
        <f>+F286+G286</f>
        <v>418825052</v>
      </c>
      <c r="I286" s="234" t="s">
        <v>20</v>
      </c>
      <c r="J286" s="253" t="str">
        <f>VLOOKUP(C286,'[1]CONSOLIDADO GESTORES'!$G$6:$K$355,4,FALSE)</f>
        <v>120 DÍAS</v>
      </c>
      <c r="K286" s="96" t="s">
        <v>2004</v>
      </c>
      <c r="L286" s="172" t="s">
        <v>1928</v>
      </c>
      <c r="M286" s="227" t="s">
        <v>3180</v>
      </c>
      <c r="N286" s="227" t="s">
        <v>2700</v>
      </c>
    </row>
    <row r="287" spans="1:14" ht="92.4" x14ac:dyDescent="0.3">
      <c r="A287" s="7">
        <f t="shared" si="4"/>
        <v>281</v>
      </c>
      <c r="B287" s="227" t="s">
        <v>16</v>
      </c>
      <c r="C287" s="173" t="s">
        <v>999</v>
      </c>
      <c r="D287" s="175" t="s">
        <v>1316</v>
      </c>
      <c r="E287" s="252" t="s">
        <v>1633</v>
      </c>
      <c r="F287" s="255">
        <v>405000000</v>
      </c>
      <c r="G287" s="255">
        <v>0</v>
      </c>
      <c r="H287" s="255">
        <f>+F287+G287</f>
        <v>405000000</v>
      </c>
      <c r="I287" s="234" t="s">
        <v>20</v>
      </c>
      <c r="J287" s="253">
        <f>VLOOKUP(C287,'[1]CONSOLIDADO GESTORES'!$G$6:$K$355,4,FALSE)</f>
        <v>44561</v>
      </c>
      <c r="K287" s="96" t="s">
        <v>2004</v>
      </c>
      <c r="L287" s="172" t="s">
        <v>1932</v>
      </c>
      <c r="M287" s="227" t="s">
        <v>11</v>
      </c>
      <c r="N287" s="227" t="s">
        <v>2700</v>
      </c>
    </row>
    <row r="288" spans="1:14" ht="52.8" x14ac:dyDescent="0.3">
      <c r="A288" s="7">
        <f t="shared" si="4"/>
        <v>282</v>
      </c>
      <c r="B288" s="227" t="s">
        <v>16</v>
      </c>
      <c r="C288" s="173" t="s">
        <v>997</v>
      </c>
      <c r="D288" s="175" t="s">
        <v>1314</v>
      </c>
      <c r="E288" s="252" t="s">
        <v>1631</v>
      </c>
      <c r="F288" s="255">
        <v>430000000</v>
      </c>
      <c r="G288" s="255">
        <v>0</v>
      </c>
      <c r="H288" s="255">
        <f>+F288+G288</f>
        <v>430000000</v>
      </c>
      <c r="I288" s="234" t="s">
        <v>20</v>
      </c>
      <c r="J288" s="253">
        <f>VLOOKUP(C288,'[1]CONSOLIDADO GESTORES'!$G$6:$K$355,4,FALSE)</f>
        <v>44561</v>
      </c>
      <c r="K288" s="96" t="s">
        <v>2004</v>
      </c>
      <c r="L288" s="172" t="s">
        <v>1931</v>
      </c>
      <c r="M288" s="227" t="s">
        <v>3180</v>
      </c>
      <c r="N288" s="227" t="s">
        <v>2700</v>
      </c>
    </row>
    <row r="289" spans="1:14" ht="39.6" x14ac:dyDescent="0.3">
      <c r="A289" s="7">
        <f t="shared" si="4"/>
        <v>283</v>
      </c>
      <c r="B289" s="227" t="s">
        <v>16</v>
      </c>
      <c r="C289" s="173" t="s">
        <v>996</v>
      </c>
      <c r="D289" s="175" t="s">
        <v>1313</v>
      </c>
      <c r="E289" s="252" t="s">
        <v>1630</v>
      </c>
      <c r="F289" s="255">
        <v>15961875</v>
      </c>
      <c r="G289" s="255">
        <v>0</v>
      </c>
      <c r="H289" s="255">
        <f>+F289+G289</f>
        <v>15961875</v>
      </c>
      <c r="I289" s="234" t="s">
        <v>20</v>
      </c>
      <c r="J289" s="253">
        <f>VLOOKUP(C289,'[1]CONSOLIDADO GESTORES'!$G$6:$K$355,4,FALSE)</f>
        <v>44515</v>
      </c>
      <c r="K289" s="96" t="s">
        <v>2004</v>
      </c>
      <c r="L289" s="172" t="s">
        <v>1930</v>
      </c>
      <c r="M289" s="227" t="s">
        <v>10</v>
      </c>
      <c r="N289" s="227" t="s">
        <v>2700</v>
      </c>
    </row>
    <row r="290" spans="1:14" ht="39.6" x14ac:dyDescent="0.3">
      <c r="A290" s="7">
        <f t="shared" si="4"/>
        <v>284</v>
      </c>
      <c r="B290" s="227" t="s">
        <v>16</v>
      </c>
      <c r="C290" s="173" t="s">
        <v>6220</v>
      </c>
      <c r="D290" s="175" t="s">
        <v>1312</v>
      </c>
      <c r="E290" s="252" t="s">
        <v>1629</v>
      </c>
      <c r="F290" s="255">
        <v>28839998</v>
      </c>
      <c r="G290" s="255">
        <v>0</v>
      </c>
      <c r="H290" s="255">
        <f>+F290+G290</f>
        <v>28839998</v>
      </c>
      <c r="I290" s="234" t="s">
        <v>20</v>
      </c>
      <c r="J290" s="253" t="e">
        <f>VLOOKUP(C290,'[1]CONSOLIDADO GESTORES'!$G$6:$K$355,4,FALSE)</f>
        <v>#N/A</v>
      </c>
      <c r="K290" s="96" t="s">
        <v>2004</v>
      </c>
      <c r="L290" s="172" t="s">
        <v>1929</v>
      </c>
      <c r="M290" s="227" t="s">
        <v>10</v>
      </c>
      <c r="N290" s="227" t="s">
        <v>2700</v>
      </c>
    </row>
    <row r="291" spans="1:14" ht="39.6" x14ac:dyDescent="0.3">
      <c r="A291" s="7">
        <f t="shared" si="4"/>
        <v>285</v>
      </c>
      <c r="B291" s="227" t="s">
        <v>16</v>
      </c>
      <c r="C291" s="173" t="s">
        <v>1000</v>
      </c>
      <c r="D291" s="175" t="s">
        <v>1317</v>
      </c>
      <c r="E291" s="252" t="s">
        <v>1634</v>
      </c>
      <c r="F291" s="255">
        <v>59153624</v>
      </c>
      <c r="G291" s="255">
        <v>0</v>
      </c>
      <c r="H291" s="255">
        <f>+F291+G291</f>
        <v>59153624</v>
      </c>
      <c r="I291" s="234" t="s">
        <v>20</v>
      </c>
      <c r="J291" s="253" t="str">
        <f>VLOOKUP(C291,'[1]CONSOLIDADO GESTORES'!$G$6:$K$355,4,FALSE)</f>
        <v>90 DÍAS</v>
      </c>
      <c r="K291" s="96" t="s">
        <v>2004</v>
      </c>
      <c r="L291" s="172" t="s">
        <v>1933</v>
      </c>
      <c r="M291" s="227" t="s">
        <v>11</v>
      </c>
      <c r="N291" s="227" t="s">
        <v>2700</v>
      </c>
    </row>
    <row r="292" spans="1:14" ht="39.6" x14ac:dyDescent="0.3">
      <c r="A292" s="7">
        <f t="shared" si="4"/>
        <v>286</v>
      </c>
      <c r="B292" s="227" t="s">
        <v>16</v>
      </c>
      <c r="C292" s="173" t="s">
        <v>1005</v>
      </c>
      <c r="D292" s="175" t="s">
        <v>1322</v>
      </c>
      <c r="E292" s="252" t="s">
        <v>1639</v>
      </c>
      <c r="F292" s="255">
        <v>415525222</v>
      </c>
      <c r="G292" s="255">
        <v>0</v>
      </c>
      <c r="H292" s="255">
        <f>+F292+G292</f>
        <v>415525222</v>
      </c>
      <c r="I292" s="234" t="s">
        <v>20</v>
      </c>
      <c r="J292" s="253">
        <f>VLOOKUP(C292,'[1]CONSOLIDADO GESTORES'!$G$6:$K$355,4,FALSE)</f>
        <v>44561</v>
      </c>
      <c r="K292" s="96" t="s">
        <v>2004</v>
      </c>
      <c r="L292" s="172" t="s">
        <v>1937</v>
      </c>
      <c r="M292" s="227" t="s">
        <v>10</v>
      </c>
      <c r="N292" s="227" t="s">
        <v>2700</v>
      </c>
    </row>
    <row r="293" spans="1:14" ht="92.4" x14ac:dyDescent="0.3">
      <c r="A293" s="7">
        <f t="shared" si="4"/>
        <v>287</v>
      </c>
      <c r="B293" s="227" t="s">
        <v>16</v>
      </c>
      <c r="C293" s="173" t="s">
        <v>1004</v>
      </c>
      <c r="D293" s="175" t="s">
        <v>1321</v>
      </c>
      <c r="E293" s="252" t="s">
        <v>1638</v>
      </c>
      <c r="F293" s="255">
        <v>325151331</v>
      </c>
      <c r="G293" s="255">
        <v>0</v>
      </c>
      <c r="H293" s="255">
        <f>+F293+G293</f>
        <v>325151331</v>
      </c>
      <c r="I293" s="234" t="s">
        <v>20</v>
      </c>
      <c r="J293" s="253">
        <v>44561</v>
      </c>
      <c r="K293" s="96" t="s">
        <v>2004</v>
      </c>
      <c r="L293" s="172" t="s">
        <v>1936</v>
      </c>
      <c r="M293" s="227" t="s">
        <v>10</v>
      </c>
      <c r="N293" s="227" t="s">
        <v>2700</v>
      </c>
    </row>
    <row r="294" spans="1:14" ht="39.6" x14ac:dyDescent="0.3">
      <c r="A294" s="7">
        <f t="shared" si="4"/>
        <v>288</v>
      </c>
      <c r="B294" s="227" t="s">
        <v>16</v>
      </c>
      <c r="C294" s="173" t="s">
        <v>1002</v>
      </c>
      <c r="D294" s="175" t="s">
        <v>1319</v>
      </c>
      <c r="E294" s="252" t="s">
        <v>1636</v>
      </c>
      <c r="F294" s="255">
        <v>371836920</v>
      </c>
      <c r="G294" s="255">
        <v>0</v>
      </c>
      <c r="H294" s="255">
        <f>+F294+G294</f>
        <v>371836920</v>
      </c>
      <c r="I294" s="234" t="s">
        <v>20</v>
      </c>
      <c r="J294" s="253">
        <f>VLOOKUP(C294,'[1]CONSOLIDADO GESTORES'!$G$6:$K$355,4,FALSE)</f>
        <v>44502</v>
      </c>
      <c r="K294" s="96" t="s">
        <v>2004</v>
      </c>
      <c r="L294" s="172" t="s">
        <v>1935</v>
      </c>
      <c r="M294" s="227" t="s">
        <v>11</v>
      </c>
      <c r="N294" s="227" t="s">
        <v>2700</v>
      </c>
    </row>
    <row r="295" spans="1:14" ht="39.6" x14ac:dyDescent="0.3">
      <c r="A295" s="7">
        <f t="shared" si="4"/>
        <v>289</v>
      </c>
      <c r="B295" s="227" t="s">
        <v>16</v>
      </c>
      <c r="C295" s="173" t="s">
        <v>1006</v>
      </c>
      <c r="D295" s="172" t="s">
        <v>1323</v>
      </c>
      <c r="E295" s="252" t="s">
        <v>1640</v>
      </c>
      <c r="F295" s="255">
        <v>378926405</v>
      </c>
      <c r="G295" s="255">
        <v>0</v>
      </c>
      <c r="H295" s="255">
        <f>+F295+G295</f>
        <v>378926405</v>
      </c>
      <c r="I295" s="234" t="s">
        <v>20</v>
      </c>
      <c r="J295" s="253">
        <f>VLOOKUP(C295,'[1]CONSOLIDADO GESTORES'!$G$6:$K$355,4,FALSE)</f>
        <v>44561</v>
      </c>
      <c r="K295" s="96" t="s">
        <v>2004</v>
      </c>
      <c r="L295" s="172" t="s">
        <v>1938</v>
      </c>
      <c r="M295" s="227" t="s">
        <v>11</v>
      </c>
      <c r="N295" s="227" t="s">
        <v>2700</v>
      </c>
    </row>
    <row r="296" spans="1:14" ht="39.6" x14ac:dyDescent="0.3">
      <c r="A296" s="7">
        <f t="shared" si="4"/>
        <v>290</v>
      </c>
      <c r="B296" s="227" t="s">
        <v>16</v>
      </c>
      <c r="C296" s="173" t="s">
        <v>1001</v>
      </c>
      <c r="D296" s="175" t="s">
        <v>1318</v>
      </c>
      <c r="E296" s="252" t="s">
        <v>1635</v>
      </c>
      <c r="F296" s="255">
        <v>18718700</v>
      </c>
      <c r="G296" s="255">
        <v>0</v>
      </c>
      <c r="H296" s="255">
        <f>+F296+G296</f>
        <v>18718700</v>
      </c>
      <c r="I296" s="234" t="s">
        <v>20</v>
      </c>
      <c r="J296" s="253">
        <f>VLOOKUP(C296,'[1]CONSOLIDADO GESTORES'!$G$6:$K$355,4,FALSE)</f>
        <v>44524</v>
      </c>
      <c r="K296" s="96" t="s">
        <v>2004</v>
      </c>
      <c r="L296" s="172" t="s">
        <v>1934</v>
      </c>
      <c r="M296" s="227" t="s">
        <v>11</v>
      </c>
      <c r="N296" s="227" t="s">
        <v>2700</v>
      </c>
    </row>
    <row r="297" spans="1:14" ht="39.6" x14ac:dyDescent="0.3">
      <c r="A297" s="7">
        <f t="shared" si="4"/>
        <v>291</v>
      </c>
      <c r="B297" s="227" t="s">
        <v>16</v>
      </c>
      <c r="C297" s="173" t="s">
        <v>1008</v>
      </c>
      <c r="D297" s="175" t="s">
        <v>1325</v>
      </c>
      <c r="E297" s="252" t="s">
        <v>1642</v>
      </c>
      <c r="F297" s="255">
        <v>200000000</v>
      </c>
      <c r="G297" s="255">
        <v>0</v>
      </c>
      <c r="H297" s="255">
        <f>+F297+G297</f>
        <v>200000000</v>
      </c>
      <c r="I297" s="234" t="s">
        <v>20</v>
      </c>
      <c r="J297" s="253">
        <f>VLOOKUP(C297,'[1]CONSOLIDADO GESTORES'!$G$6:$K$355,4,FALSE)</f>
        <v>44469</v>
      </c>
      <c r="K297" s="96" t="s">
        <v>2004</v>
      </c>
      <c r="L297" s="172" t="s">
        <v>1940</v>
      </c>
      <c r="M297" s="227" t="s">
        <v>11</v>
      </c>
      <c r="N297" s="227" t="s">
        <v>2700</v>
      </c>
    </row>
    <row r="298" spans="1:14" ht="39.6" x14ac:dyDescent="0.3">
      <c r="A298" s="7">
        <f t="shared" si="4"/>
        <v>292</v>
      </c>
      <c r="B298" s="227" t="s">
        <v>16</v>
      </c>
      <c r="C298" s="173" t="s">
        <v>1007</v>
      </c>
      <c r="D298" s="175" t="s">
        <v>1324</v>
      </c>
      <c r="E298" s="252" t="s">
        <v>1641</v>
      </c>
      <c r="F298" s="255">
        <v>38481982</v>
      </c>
      <c r="G298" s="255">
        <v>0</v>
      </c>
      <c r="H298" s="255">
        <f>+F298+G298</f>
        <v>38481982</v>
      </c>
      <c r="I298" s="234" t="s">
        <v>20</v>
      </c>
      <c r="J298" s="253" t="str">
        <f>VLOOKUP(C298,'[1]CONSOLIDADO GESTORES'!$G$6:$K$355,4,FALSE)</f>
        <v>60 DÍAS</v>
      </c>
      <c r="K298" s="96" t="s">
        <v>2004</v>
      </c>
      <c r="L298" s="172" t="s">
        <v>1939</v>
      </c>
      <c r="M298" s="227" t="s">
        <v>10</v>
      </c>
      <c r="N298" s="227" t="s">
        <v>2700</v>
      </c>
    </row>
    <row r="299" spans="1:14" ht="39.6" x14ac:dyDescent="0.3">
      <c r="A299" s="7">
        <f t="shared" si="4"/>
        <v>293</v>
      </c>
      <c r="B299" s="227" t="s">
        <v>16</v>
      </c>
      <c r="C299" s="173" t="s">
        <v>1010</v>
      </c>
      <c r="D299" s="175" t="s">
        <v>1327</v>
      </c>
      <c r="E299" s="252" t="s">
        <v>1644</v>
      </c>
      <c r="F299" s="255">
        <v>143853862</v>
      </c>
      <c r="G299" s="255">
        <v>0</v>
      </c>
      <c r="H299" s="255">
        <f>+F299+G299</f>
        <v>143853862</v>
      </c>
      <c r="I299" s="234" t="s">
        <v>20</v>
      </c>
      <c r="J299" s="253" t="str">
        <f>VLOOKUP(C299,'[1]CONSOLIDADO GESTORES'!$G$6:$K$355,4,FALSE)</f>
        <v>30 DÍAS</v>
      </c>
      <c r="K299" s="96" t="s">
        <v>2004</v>
      </c>
      <c r="L299" s="172" t="s">
        <v>1942</v>
      </c>
      <c r="M299" s="227" t="s">
        <v>11</v>
      </c>
      <c r="N299" s="227" t="s">
        <v>2700</v>
      </c>
    </row>
    <row r="300" spans="1:14" ht="39.6" x14ac:dyDescent="0.3">
      <c r="A300" s="7">
        <f t="shared" si="4"/>
        <v>294</v>
      </c>
      <c r="B300" s="227" t="s">
        <v>16</v>
      </c>
      <c r="C300" s="173" t="s">
        <v>1011</v>
      </c>
      <c r="D300" s="175" t="s">
        <v>1328</v>
      </c>
      <c r="E300" s="252" t="s">
        <v>1645</v>
      </c>
      <c r="F300" s="255">
        <v>112934651</v>
      </c>
      <c r="G300" s="255">
        <v>0</v>
      </c>
      <c r="H300" s="255">
        <f>+F300+G300</f>
        <v>112934651</v>
      </c>
      <c r="I300" s="234" t="s">
        <v>20</v>
      </c>
      <c r="J300" s="253">
        <f>VLOOKUP(C300,'[1]CONSOLIDADO GESTORES'!$G$6:$K$355,4,FALSE)</f>
        <v>44484</v>
      </c>
      <c r="K300" s="96" t="s">
        <v>2004</v>
      </c>
      <c r="L300" s="172" t="s">
        <v>1943</v>
      </c>
      <c r="M300" s="227" t="s">
        <v>10</v>
      </c>
      <c r="N300" s="227" t="s">
        <v>2700</v>
      </c>
    </row>
    <row r="301" spans="1:14" ht="39.6" x14ac:dyDescent="0.3">
      <c r="A301" s="7">
        <f t="shared" si="4"/>
        <v>295</v>
      </c>
      <c r="B301" s="227" t="s">
        <v>16</v>
      </c>
      <c r="C301" s="172" t="s">
        <v>1009</v>
      </c>
      <c r="D301" s="175" t="s">
        <v>1326</v>
      </c>
      <c r="E301" s="252" t="s">
        <v>1643</v>
      </c>
      <c r="F301" s="255">
        <v>1407920576</v>
      </c>
      <c r="G301" s="255">
        <v>0</v>
      </c>
      <c r="H301" s="255">
        <f>+F301+G301</f>
        <v>1407920576</v>
      </c>
      <c r="I301" s="234" t="s">
        <v>20</v>
      </c>
      <c r="J301" s="253" t="str">
        <f>VLOOKUP(C301,'[1]CONSOLIDADO GESTORES'!$G$6:$K$355,4,FALSE)</f>
        <v>30 DÍAS</v>
      </c>
      <c r="K301" s="96" t="s">
        <v>2004</v>
      </c>
      <c r="L301" s="172" t="s">
        <v>1941</v>
      </c>
      <c r="M301" s="227" t="s">
        <v>11</v>
      </c>
      <c r="N301" s="227" t="s">
        <v>2700</v>
      </c>
    </row>
    <row r="302" spans="1:14" ht="39.6" x14ac:dyDescent="0.3">
      <c r="A302" s="7">
        <f t="shared" si="4"/>
        <v>296</v>
      </c>
      <c r="B302" s="227" t="s">
        <v>16</v>
      </c>
      <c r="C302" s="173" t="s">
        <v>1013</v>
      </c>
      <c r="D302" s="175" t="s">
        <v>1330</v>
      </c>
      <c r="E302" s="252" t="s">
        <v>1647</v>
      </c>
      <c r="F302" s="255">
        <v>159553542</v>
      </c>
      <c r="G302" s="255">
        <v>0</v>
      </c>
      <c r="H302" s="255">
        <f>+F302+G302</f>
        <v>159553542</v>
      </c>
      <c r="I302" s="234" t="s">
        <v>20</v>
      </c>
      <c r="J302" s="253">
        <f>VLOOKUP(C302,'[1]CONSOLIDADO GESTORES'!$G$6:$K$355,4,FALSE)</f>
        <v>44523</v>
      </c>
      <c r="K302" s="96" t="s">
        <v>2004</v>
      </c>
      <c r="L302" s="172" t="s">
        <v>1944</v>
      </c>
      <c r="M302" s="227" t="s">
        <v>11</v>
      </c>
      <c r="N302" s="227" t="s">
        <v>2700</v>
      </c>
    </row>
    <row r="303" spans="1:14" ht="39.6" x14ac:dyDescent="0.3">
      <c r="A303" s="7">
        <f t="shared" si="4"/>
        <v>297</v>
      </c>
      <c r="B303" s="227" t="s">
        <v>16</v>
      </c>
      <c r="C303" s="173" t="s">
        <v>1012</v>
      </c>
      <c r="D303" s="175" t="s">
        <v>1329</v>
      </c>
      <c r="E303" s="252" t="s">
        <v>1646</v>
      </c>
      <c r="F303" s="255">
        <v>268420117</v>
      </c>
      <c r="G303" s="255">
        <v>0</v>
      </c>
      <c r="H303" s="255">
        <f>+F303+G303</f>
        <v>268420117</v>
      </c>
      <c r="I303" s="234" t="s">
        <v>20</v>
      </c>
      <c r="J303" s="253">
        <f>VLOOKUP(C303,'[1]CONSOLIDADO GESTORES'!$G$6:$K$355,4,FALSE)</f>
        <v>44530</v>
      </c>
      <c r="K303" s="96" t="s">
        <v>2004</v>
      </c>
      <c r="L303" s="172" t="s">
        <v>1859</v>
      </c>
      <c r="M303" s="227" t="s">
        <v>10</v>
      </c>
      <c r="N303" s="227" t="s">
        <v>2700</v>
      </c>
    </row>
    <row r="304" spans="1:14" ht="39.6" x14ac:dyDescent="0.3">
      <c r="A304" s="7">
        <f t="shared" si="4"/>
        <v>298</v>
      </c>
      <c r="B304" s="227" t="s">
        <v>16</v>
      </c>
      <c r="C304" s="173" t="s">
        <v>6233</v>
      </c>
      <c r="D304" s="175" t="s">
        <v>6235</v>
      </c>
      <c r="E304" s="252" t="s">
        <v>6234</v>
      </c>
      <c r="F304" s="315">
        <v>385000000</v>
      </c>
      <c r="G304" s="255">
        <v>0</v>
      </c>
      <c r="H304" s="255">
        <f>+F304+G304</f>
        <v>385000000</v>
      </c>
      <c r="I304" s="234" t="s">
        <v>20</v>
      </c>
      <c r="J304" s="253">
        <v>44925</v>
      </c>
      <c r="K304" s="96" t="s">
        <v>2004</v>
      </c>
      <c r="L304" s="172" t="s">
        <v>1932</v>
      </c>
      <c r="M304" s="227" t="s">
        <v>11</v>
      </c>
      <c r="N304" s="227" t="s">
        <v>2700</v>
      </c>
    </row>
    <row r="305" spans="1:14" ht="39.6" x14ac:dyDescent="0.3">
      <c r="A305" s="7">
        <f t="shared" si="4"/>
        <v>299</v>
      </c>
      <c r="B305" s="227" t="s">
        <v>16</v>
      </c>
      <c r="C305" s="172" t="s">
        <v>1018</v>
      </c>
      <c r="D305" s="175" t="s">
        <v>1335</v>
      </c>
      <c r="E305" s="252" t="s">
        <v>1652</v>
      </c>
      <c r="F305" s="255">
        <v>897156470</v>
      </c>
      <c r="G305" s="255">
        <v>0</v>
      </c>
      <c r="H305" s="255">
        <f>+F305+G305</f>
        <v>897156470</v>
      </c>
      <c r="I305" s="234" t="s">
        <v>20</v>
      </c>
      <c r="J305" s="253" t="str">
        <f>VLOOKUP(C305,'[1]CONSOLIDADO GESTORES'!$G$6:$K$355,4,FALSE)</f>
        <v>60 DÍAS</v>
      </c>
      <c r="K305" s="96" t="s">
        <v>2004</v>
      </c>
      <c r="L305" s="172" t="s">
        <v>1947</v>
      </c>
      <c r="M305" s="227" t="s">
        <v>10</v>
      </c>
      <c r="N305" s="227" t="s">
        <v>2700</v>
      </c>
    </row>
    <row r="306" spans="1:14" ht="39.6" x14ac:dyDescent="0.3">
      <c r="A306" s="7">
        <f t="shared" si="4"/>
        <v>300</v>
      </c>
      <c r="B306" s="227" t="s">
        <v>16</v>
      </c>
      <c r="C306" s="173" t="s">
        <v>1019</v>
      </c>
      <c r="D306" s="175" t="s">
        <v>1336</v>
      </c>
      <c r="E306" s="252" t="s">
        <v>1653</v>
      </c>
      <c r="F306" s="255">
        <v>17999997</v>
      </c>
      <c r="G306" s="255">
        <v>0</v>
      </c>
      <c r="H306" s="255">
        <f>+F306+G306</f>
        <v>17999997</v>
      </c>
      <c r="I306" s="234" t="s">
        <v>20</v>
      </c>
      <c r="J306" s="253" t="str">
        <f>VLOOKUP(C306,'[1]CONSOLIDADO GESTORES'!$G$6:$K$355,4,FALSE)</f>
        <v>60 DÍAS</v>
      </c>
      <c r="K306" s="96" t="s">
        <v>2004</v>
      </c>
      <c r="L306" s="172" t="s">
        <v>1948</v>
      </c>
      <c r="M306" s="227" t="s">
        <v>10</v>
      </c>
      <c r="N306" s="227" t="s">
        <v>2700</v>
      </c>
    </row>
    <row r="307" spans="1:14" ht="39.6" x14ac:dyDescent="0.3">
      <c r="A307" s="7">
        <f t="shared" si="4"/>
        <v>301</v>
      </c>
      <c r="B307" s="227" t="s">
        <v>16</v>
      </c>
      <c r="C307" s="173" t="s">
        <v>1023</v>
      </c>
      <c r="D307" s="175" t="s">
        <v>1340</v>
      </c>
      <c r="E307" s="252" t="s">
        <v>1657</v>
      </c>
      <c r="F307" s="255">
        <v>18547340</v>
      </c>
      <c r="G307" s="255">
        <v>0</v>
      </c>
      <c r="H307" s="255">
        <f>+F307+G307</f>
        <v>18547340</v>
      </c>
      <c r="I307" s="234" t="s">
        <v>20</v>
      </c>
      <c r="J307" s="253" t="str">
        <f>VLOOKUP(C307,'[1]CONSOLIDADO GESTORES'!$G$6:$K$355,4,FALSE)</f>
        <v>120 DÍAS</v>
      </c>
      <c r="K307" s="96" t="s">
        <v>2004</v>
      </c>
      <c r="L307" s="172" t="s">
        <v>1951</v>
      </c>
      <c r="M307" s="227" t="s">
        <v>11</v>
      </c>
      <c r="N307" s="227" t="s">
        <v>2700</v>
      </c>
    </row>
    <row r="308" spans="1:14" ht="39.6" x14ac:dyDescent="0.3">
      <c r="A308" s="7">
        <f t="shared" si="4"/>
        <v>302</v>
      </c>
      <c r="B308" s="227" t="s">
        <v>16</v>
      </c>
      <c r="C308" s="173" t="s">
        <v>1022</v>
      </c>
      <c r="D308" s="175" t="s">
        <v>1339</v>
      </c>
      <c r="E308" s="252" t="s">
        <v>1656</v>
      </c>
      <c r="F308" s="255">
        <v>1699320</v>
      </c>
      <c r="G308" s="255">
        <v>0</v>
      </c>
      <c r="H308" s="255">
        <f>+F308+G308</f>
        <v>1699320</v>
      </c>
      <c r="I308" s="234" t="s">
        <v>20</v>
      </c>
      <c r="J308" s="253">
        <f>VLOOKUP(C308,'[1]CONSOLIDADO GESTORES'!$G$6:$K$355,4,FALSE)</f>
        <v>44510</v>
      </c>
      <c r="K308" s="96" t="s">
        <v>2004</v>
      </c>
      <c r="L308" s="172" t="s">
        <v>1739</v>
      </c>
      <c r="M308" s="227" t="s">
        <v>11</v>
      </c>
      <c r="N308" s="227" t="s">
        <v>2700</v>
      </c>
    </row>
    <row r="309" spans="1:14" ht="39.6" x14ac:dyDescent="0.3">
      <c r="A309" s="7">
        <f t="shared" si="4"/>
        <v>303</v>
      </c>
      <c r="B309" s="227" t="s">
        <v>16</v>
      </c>
      <c r="C309" s="173" t="s">
        <v>1024</v>
      </c>
      <c r="D309" s="175" t="s">
        <v>1341</v>
      </c>
      <c r="E309" s="252" t="s">
        <v>1658</v>
      </c>
      <c r="F309" s="255">
        <v>55311200</v>
      </c>
      <c r="G309" s="255">
        <v>0</v>
      </c>
      <c r="H309" s="255">
        <f>+F309+G309</f>
        <v>55311200</v>
      </c>
      <c r="I309" s="234" t="s">
        <v>20</v>
      </c>
      <c r="J309" s="253">
        <f>VLOOKUP(C309,'[1]CONSOLIDADO GESTORES'!$G$6:$K$355,4,FALSE)</f>
        <v>44561</v>
      </c>
      <c r="K309" s="96" t="s">
        <v>2004</v>
      </c>
      <c r="L309" s="172" t="s">
        <v>1952</v>
      </c>
      <c r="M309" s="227" t="s">
        <v>11</v>
      </c>
      <c r="N309" s="227" t="s">
        <v>2700</v>
      </c>
    </row>
    <row r="310" spans="1:14" ht="39.6" x14ac:dyDescent="0.3">
      <c r="A310" s="7">
        <f t="shared" si="4"/>
        <v>304</v>
      </c>
      <c r="B310" s="227" t="s">
        <v>16</v>
      </c>
      <c r="C310" s="173" t="s">
        <v>1020</v>
      </c>
      <c r="D310" s="172" t="s">
        <v>1337</v>
      </c>
      <c r="E310" s="252" t="s">
        <v>1654</v>
      </c>
      <c r="F310" s="255">
        <v>7837316</v>
      </c>
      <c r="G310" s="255">
        <v>0</v>
      </c>
      <c r="H310" s="255">
        <f>+F310+G310</f>
        <v>7837316</v>
      </c>
      <c r="I310" s="234" t="s">
        <v>20</v>
      </c>
      <c r="J310" s="253">
        <f>VLOOKUP(C310,'[1]CONSOLIDADO GESTORES'!$G$6:$K$355,4,FALSE)</f>
        <v>44492</v>
      </c>
      <c r="K310" s="96" t="s">
        <v>2004</v>
      </c>
      <c r="L310" s="172" t="s">
        <v>1949</v>
      </c>
      <c r="M310" s="227" t="s">
        <v>10</v>
      </c>
      <c r="N310" s="227" t="s">
        <v>2700</v>
      </c>
    </row>
    <row r="311" spans="1:14" ht="79.2" x14ac:dyDescent="0.3">
      <c r="A311" s="7">
        <f t="shared" si="4"/>
        <v>305</v>
      </c>
      <c r="B311" s="227" t="s">
        <v>16</v>
      </c>
      <c r="C311" s="172" t="s">
        <v>1003</v>
      </c>
      <c r="D311" s="175" t="s">
        <v>1320</v>
      </c>
      <c r="E311" s="252" t="s">
        <v>1637</v>
      </c>
      <c r="F311" s="255">
        <v>426460338</v>
      </c>
      <c r="G311" s="255">
        <v>0</v>
      </c>
      <c r="H311" s="255">
        <f>+F311+G311</f>
        <v>426460338</v>
      </c>
      <c r="I311" s="234" t="s">
        <v>20</v>
      </c>
      <c r="J311" s="253">
        <f>VLOOKUP(C311,'[1]CONSOLIDADO GESTORES'!$G$6:$K$355,4,FALSE)</f>
        <v>44561</v>
      </c>
      <c r="K311" s="96" t="s">
        <v>2004</v>
      </c>
      <c r="L311" s="172" t="s">
        <v>1936</v>
      </c>
      <c r="M311" s="227" t="s">
        <v>10</v>
      </c>
      <c r="N311" s="227" t="s">
        <v>2700</v>
      </c>
    </row>
    <row r="312" spans="1:14" ht="39.6" x14ac:dyDescent="0.3">
      <c r="A312" s="7">
        <f t="shared" si="4"/>
        <v>306</v>
      </c>
      <c r="B312" s="227" t="s">
        <v>16</v>
      </c>
      <c r="C312" s="173" t="s">
        <v>1021</v>
      </c>
      <c r="D312" s="175" t="s">
        <v>1338</v>
      </c>
      <c r="E312" s="252" t="s">
        <v>1655</v>
      </c>
      <c r="F312" s="255">
        <v>66402571</v>
      </c>
      <c r="G312" s="255">
        <v>0</v>
      </c>
      <c r="H312" s="255">
        <f>+F312+G312</f>
        <v>66402571</v>
      </c>
      <c r="I312" s="234" t="s">
        <v>20</v>
      </c>
      <c r="J312" s="253">
        <f>VLOOKUP(C312,'[1]CONSOLIDADO GESTORES'!$G$6:$K$355,4,FALSE)</f>
        <v>44530</v>
      </c>
      <c r="K312" s="96" t="s">
        <v>2004</v>
      </c>
      <c r="L312" s="172" t="s">
        <v>1950</v>
      </c>
      <c r="M312" s="227" t="s">
        <v>10</v>
      </c>
      <c r="N312" s="227" t="s">
        <v>2700</v>
      </c>
    </row>
    <row r="313" spans="1:14" ht="39.6" x14ac:dyDescent="0.3">
      <c r="A313" s="7">
        <f t="shared" si="4"/>
        <v>307</v>
      </c>
      <c r="B313" s="227" t="s">
        <v>16</v>
      </c>
      <c r="C313" s="173" t="s">
        <v>1016</v>
      </c>
      <c r="D313" s="175" t="s">
        <v>1333</v>
      </c>
      <c r="E313" s="252" t="s">
        <v>1650</v>
      </c>
      <c r="F313" s="255">
        <v>6860826</v>
      </c>
      <c r="G313" s="255">
        <v>0</v>
      </c>
      <c r="H313" s="255">
        <f>+F313+G313</f>
        <v>6860826</v>
      </c>
      <c r="I313" s="234" t="s">
        <v>20</v>
      </c>
      <c r="J313" s="253">
        <f>VLOOKUP(C313,'[1]CONSOLIDADO GESTORES'!$G$6:$K$355,4,FALSE)</f>
        <v>44484</v>
      </c>
      <c r="K313" s="96" t="s">
        <v>2004</v>
      </c>
      <c r="L313" s="172" t="s">
        <v>1946</v>
      </c>
      <c r="M313" s="227" t="s">
        <v>10</v>
      </c>
      <c r="N313" s="227" t="s">
        <v>2700</v>
      </c>
    </row>
    <row r="314" spans="1:14" ht="39.6" x14ac:dyDescent="0.3">
      <c r="A314" s="7">
        <f t="shared" si="4"/>
        <v>308</v>
      </c>
      <c r="B314" s="227" t="s">
        <v>16</v>
      </c>
      <c r="C314" s="173" t="s">
        <v>1027</v>
      </c>
      <c r="D314" s="175" t="s">
        <v>1344</v>
      </c>
      <c r="E314" s="252" t="s">
        <v>1661</v>
      </c>
      <c r="F314" s="255">
        <v>112359328</v>
      </c>
      <c r="G314" s="255">
        <v>0</v>
      </c>
      <c r="H314" s="255">
        <f>+F314+G314</f>
        <v>112359328</v>
      </c>
      <c r="I314" s="234" t="s">
        <v>20</v>
      </c>
      <c r="J314" s="253" t="str">
        <f>VLOOKUP(C314,'[1]CONSOLIDADO GESTORES'!$G$6:$K$355,4,FALSE)</f>
        <v>90 DÍAS</v>
      </c>
      <c r="K314" s="96" t="s">
        <v>2004</v>
      </c>
      <c r="L314" s="172" t="s">
        <v>1747</v>
      </c>
      <c r="M314" s="227" t="s">
        <v>3180</v>
      </c>
      <c r="N314" s="227" t="s">
        <v>2700</v>
      </c>
    </row>
    <row r="315" spans="1:14" ht="52.8" x14ac:dyDescent="0.3">
      <c r="A315" s="7">
        <f t="shared" si="4"/>
        <v>309</v>
      </c>
      <c r="B315" s="227" t="s">
        <v>16</v>
      </c>
      <c r="C315" s="173" t="s">
        <v>1025</v>
      </c>
      <c r="D315" s="175" t="s">
        <v>1342</v>
      </c>
      <c r="E315" s="252" t="s">
        <v>1659</v>
      </c>
      <c r="F315" s="255">
        <v>2810000</v>
      </c>
      <c r="G315" s="255">
        <v>0</v>
      </c>
      <c r="H315" s="255">
        <f>+F315+G315</f>
        <v>2810000</v>
      </c>
      <c r="I315" s="234" t="s">
        <v>20</v>
      </c>
      <c r="J315" s="253">
        <v>44543</v>
      </c>
      <c r="K315" s="96" t="s">
        <v>2004</v>
      </c>
      <c r="L315" s="172" t="s">
        <v>1953</v>
      </c>
      <c r="M315" s="227" t="s">
        <v>10</v>
      </c>
      <c r="N315" s="227" t="s">
        <v>2700</v>
      </c>
    </row>
    <row r="316" spans="1:14" ht="39.6" x14ac:dyDescent="0.3">
      <c r="A316" s="7">
        <f t="shared" si="4"/>
        <v>310</v>
      </c>
      <c r="B316" s="227" t="s">
        <v>16</v>
      </c>
      <c r="C316" s="173" t="s">
        <v>1017</v>
      </c>
      <c r="D316" s="175" t="s">
        <v>1334</v>
      </c>
      <c r="E316" s="252" t="s">
        <v>1651</v>
      </c>
      <c r="F316" s="255">
        <v>4170950</v>
      </c>
      <c r="G316" s="255">
        <v>0</v>
      </c>
      <c r="H316" s="255">
        <f>+F316+G316</f>
        <v>4170950</v>
      </c>
      <c r="I316" s="234" t="s">
        <v>20</v>
      </c>
      <c r="J316" s="253">
        <f>VLOOKUP(C316,'[1]CONSOLIDADO GESTORES'!$G$6:$K$355,4,FALSE)</f>
        <v>44514</v>
      </c>
      <c r="K316" s="172" t="s">
        <v>12</v>
      </c>
      <c r="L316" s="172" t="s">
        <v>1945</v>
      </c>
      <c r="M316" s="227" t="s">
        <v>11</v>
      </c>
      <c r="N316" s="227" t="s">
        <v>2700</v>
      </c>
    </row>
    <row r="317" spans="1:14" ht="39.6" x14ac:dyDescent="0.3">
      <c r="A317" s="7">
        <f t="shared" si="4"/>
        <v>311</v>
      </c>
      <c r="B317" s="227" t="s">
        <v>16</v>
      </c>
      <c r="C317" s="173" t="s">
        <v>1030</v>
      </c>
      <c r="D317" s="175" t="s">
        <v>1347</v>
      </c>
      <c r="E317" s="252" t="s">
        <v>1664</v>
      </c>
      <c r="F317" s="255">
        <v>448000761</v>
      </c>
      <c r="G317" s="255">
        <v>0</v>
      </c>
      <c r="H317" s="255">
        <f>+F317+G317</f>
        <v>448000761</v>
      </c>
      <c r="I317" s="234" t="s">
        <v>20</v>
      </c>
      <c r="J317" s="253" t="str">
        <f>VLOOKUP(C317,'[1]CONSOLIDADO GESTORES'!$G$6:$K$355,4,FALSE)</f>
        <v>90 DÍAS</v>
      </c>
      <c r="K317" s="96" t="s">
        <v>2004</v>
      </c>
      <c r="L317" s="172" t="s">
        <v>1955</v>
      </c>
      <c r="M317" s="227" t="s">
        <v>11</v>
      </c>
      <c r="N317" s="227" t="s">
        <v>2700</v>
      </c>
    </row>
    <row r="318" spans="1:14" ht="39.6" x14ac:dyDescent="0.3">
      <c r="A318" s="7">
        <f t="shared" si="4"/>
        <v>312</v>
      </c>
      <c r="B318" s="227" t="s">
        <v>16</v>
      </c>
      <c r="C318" s="173" t="s">
        <v>5979</v>
      </c>
      <c r="D318" s="175" t="s">
        <v>1373</v>
      </c>
      <c r="E318" s="252" t="s">
        <v>1690</v>
      </c>
      <c r="F318" s="255">
        <v>3690000</v>
      </c>
      <c r="G318" s="255">
        <v>0</v>
      </c>
      <c r="H318" s="255">
        <f>+F318+G318</f>
        <v>3690000</v>
      </c>
      <c r="I318" s="234" t="s">
        <v>20</v>
      </c>
      <c r="J318" s="253">
        <v>44561</v>
      </c>
      <c r="K318" s="96" t="s">
        <v>2004</v>
      </c>
      <c r="L318" s="172" t="s">
        <v>1735</v>
      </c>
      <c r="M318" s="227" t="s">
        <v>11</v>
      </c>
      <c r="N318" s="227" t="s">
        <v>2700</v>
      </c>
    </row>
    <row r="319" spans="1:14" ht="39.6" x14ac:dyDescent="0.3">
      <c r="A319" s="7">
        <f t="shared" si="4"/>
        <v>313</v>
      </c>
      <c r="B319" s="227" t="s">
        <v>16</v>
      </c>
      <c r="C319" s="173" t="s">
        <v>1028</v>
      </c>
      <c r="D319" s="175" t="s">
        <v>1345</v>
      </c>
      <c r="E319" s="252" t="s">
        <v>1662</v>
      </c>
      <c r="F319" s="255">
        <v>334788249</v>
      </c>
      <c r="G319" s="255">
        <v>0</v>
      </c>
      <c r="H319" s="255">
        <f>+F319+G319</f>
        <v>334788249</v>
      </c>
      <c r="I319" s="234" t="s">
        <v>20</v>
      </c>
      <c r="J319" s="253" t="str">
        <f>VLOOKUP(C319,'[1]CONSOLIDADO GESTORES'!$G$6:$K$355,4,FALSE)</f>
        <v>60 DÍAS</v>
      </c>
      <c r="K319" s="96" t="s">
        <v>2004</v>
      </c>
      <c r="L319" s="172" t="s">
        <v>1933</v>
      </c>
      <c r="M319" s="227" t="s">
        <v>3180</v>
      </c>
      <c r="N319" s="227" t="s">
        <v>2700</v>
      </c>
    </row>
    <row r="320" spans="1:14" ht="66" x14ac:dyDescent="0.3">
      <c r="A320" s="7">
        <f t="shared" si="4"/>
        <v>314</v>
      </c>
      <c r="B320" s="227" t="s">
        <v>16</v>
      </c>
      <c r="C320" s="173" t="s">
        <v>1026</v>
      </c>
      <c r="D320" s="175" t="s">
        <v>1343</v>
      </c>
      <c r="E320" s="252" t="s">
        <v>1660</v>
      </c>
      <c r="F320" s="255">
        <v>356923086</v>
      </c>
      <c r="G320" s="255">
        <v>0</v>
      </c>
      <c r="H320" s="255">
        <f>+F320+G320</f>
        <v>356923086</v>
      </c>
      <c r="I320" s="234" t="s">
        <v>20</v>
      </c>
      <c r="J320" s="253" t="str">
        <f>VLOOKUP(C320,'[1]CONSOLIDADO GESTORES'!$G$6:$K$355,4,FALSE)</f>
        <v>30 DÍAS</v>
      </c>
      <c r="K320" s="96" t="s">
        <v>2004</v>
      </c>
      <c r="L320" s="172" t="s">
        <v>1954</v>
      </c>
      <c r="M320" s="227" t="s">
        <v>11</v>
      </c>
      <c r="N320" s="227" t="s">
        <v>2700</v>
      </c>
    </row>
    <row r="321" spans="1:14" ht="39.6" x14ac:dyDescent="0.3">
      <c r="A321" s="7">
        <f t="shared" si="4"/>
        <v>315</v>
      </c>
      <c r="B321" s="227" t="s">
        <v>16</v>
      </c>
      <c r="C321" s="173" t="s">
        <v>1029</v>
      </c>
      <c r="D321" s="175" t="s">
        <v>1346</v>
      </c>
      <c r="E321" s="252" t="s">
        <v>1663</v>
      </c>
      <c r="F321" s="255">
        <v>176206427</v>
      </c>
      <c r="G321" s="255">
        <v>0</v>
      </c>
      <c r="H321" s="255">
        <f>+F321+G321</f>
        <v>176206427</v>
      </c>
      <c r="I321" s="234" t="s">
        <v>20</v>
      </c>
      <c r="J321" s="253">
        <f>VLOOKUP(C321,'[1]CONSOLIDADO GESTORES'!$G$6:$K$355,4,FALSE)</f>
        <v>44540</v>
      </c>
      <c r="K321" s="96" t="s">
        <v>2004</v>
      </c>
      <c r="L321" s="175" t="s">
        <v>1929</v>
      </c>
      <c r="M321" s="227" t="s">
        <v>10</v>
      </c>
      <c r="N321" s="227" t="s">
        <v>2700</v>
      </c>
    </row>
    <row r="322" spans="1:14" ht="39.6" x14ac:dyDescent="0.3">
      <c r="A322" s="7">
        <f t="shared" si="4"/>
        <v>316</v>
      </c>
      <c r="B322" s="227" t="s">
        <v>16</v>
      </c>
      <c r="C322" s="173" t="s">
        <v>1032</v>
      </c>
      <c r="D322" s="175" t="s">
        <v>1349</v>
      </c>
      <c r="E322" s="252" t="s">
        <v>1666</v>
      </c>
      <c r="F322" s="255">
        <v>10304043</v>
      </c>
      <c r="G322" s="255">
        <v>0</v>
      </c>
      <c r="H322" s="255">
        <f>+F322+G322</f>
        <v>10304043</v>
      </c>
      <c r="I322" s="234" t="s">
        <v>20</v>
      </c>
      <c r="J322" s="253" t="str">
        <f>VLOOKUP(C322,'[1]CONSOLIDADO GESTORES'!$G$6:$K$355,4,FALSE)</f>
        <v>60 DÍAS</v>
      </c>
      <c r="K322" s="96" t="s">
        <v>2004</v>
      </c>
      <c r="L322" s="172" t="s">
        <v>1956</v>
      </c>
      <c r="M322" s="227" t="s">
        <v>10</v>
      </c>
      <c r="N322" s="227" t="s">
        <v>2700</v>
      </c>
    </row>
    <row r="323" spans="1:14" ht="39.6" x14ac:dyDescent="0.3">
      <c r="A323" s="7">
        <f t="shared" si="4"/>
        <v>317</v>
      </c>
      <c r="B323" s="227" t="s">
        <v>16</v>
      </c>
      <c r="C323" s="173" t="s">
        <v>1031</v>
      </c>
      <c r="D323" s="175" t="s">
        <v>1348</v>
      </c>
      <c r="E323" s="252" t="s">
        <v>1665</v>
      </c>
      <c r="F323" s="255">
        <v>1469412</v>
      </c>
      <c r="G323" s="255">
        <v>0</v>
      </c>
      <c r="H323" s="255">
        <f>+F323+G323</f>
        <v>1469412</v>
      </c>
      <c r="I323" s="234" t="s">
        <v>20</v>
      </c>
      <c r="J323" s="253" t="str">
        <f>VLOOKUP(C323,'[1]CONSOLIDADO GESTORES'!$G$6:$K$355,4,FALSE)</f>
        <v>90 DÍAS</v>
      </c>
      <c r="K323" s="96" t="s">
        <v>2004</v>
      </c>
      <c r="L323" s="172" t="s">
        <v>1819</v>
      </c>
      <c r="M323" s="227" t="s">
        <v>11</v>
      </c>
      <c r="N323" s="227" t="s">
        <v>2700</v>
      </c>
    </row>
    <row r="324" spans="1:14" ht="105.6" x14ac:dyDescent="0.3">
      <c r="A324" s="7">
        <f t="shared" si="4"/>
        <v>318</v>
      </c>
      <c r="B324" s="227" t="s">
        <v>16</v>
      </c>
      <c r="C324" s="173" t="s">
        <v>1036</v>
      </c>
      <c r="D324" s="175" t="s">
        <v>1353</v>
      </c>
      <c r="E324" s="252" t="s">
        <v>1670</v>
      </c>
      <c r="F324" s="255">
        <v>132150869</v>
      </c>
      <c r="G324" s="255">
        <v>0</v>
      </c>
      <c r="H324" s="255">
        <f>+F324+G324</f>
        <v>132150869</v>
      </c>
      <c r="I324" s="234" t="s">
        <v>20</v>
      </c>
      <c r="J324" s="253">
        <f>VLOOKUP(C324,'[1]CONSOLIDADO GESTORES'!$G$6:$K$355,4,FALSE)</f>
        <v>44561</v>
      </c>
      <c r="K324" s="96" t="s">
        <v>2004</v>
      </c>
      <c r="L324" s="172" t="s">
        <v>1960</v>
      </c>
      <c r="M324" s="227" t="s">
        <v>11</v>
      </c>
      <c r="N324" s="227" t="s">
        <v>2700</v>
      </c>
    </row>
    <row r="325" spans="1:14" ht="39.6" x14ac:dyDescent="0.3">
      <c r="A325" s="7">
        <f t="shared" si="4"/>
        <v>319</v>
      </c>
      <c r="B325" s="227" t="s">
        <v>16</v>
      </c>
      <c r="C325" s="173" t="s">
        <v>1033</v>
      </c>
      <c r="D325" s="175" t="s">
        <v>1350</v>
      </c>
      <c r="E325" s="252" t="s">
        <v>1667</v>
      </c>
      <c r="F325" s="255">
        <v>152692916</v>
      </c>
      <c r="G325" s="255">
        <v>0</v>
      </c>
      <c r="H325" s="255">
        <f>+F325+G325</f>
        <v>152692916</v>
      </c>
      <c r="I325" s="234" t="s">
        <v>20</v>
      </c>
      <c r="J325" s="253">
        <f>VLOOKUP(C325,'[1]CONSOLIDADO GESTORES'!$G$6:$K$355,4,FALSE)</f>
        <v>44560</v>
      </c>
      <c r="K325" s="96" t="s">
        <v>2004</v>
      </c>
      <c r="L325" s="172" t="s">
        <v>1957</v>
      </c>
      <c r="M325" s="227" t="s">
        <v>10</v>
      </c>
      <c r="N325" s="227" t="s">
        <v>2700</v>
      </c>
    </row>
    <row r="326" spans="1:14" ht="39.6" x14ac:dyDescent="0.3">
      <c r="A326" s="7">
        <f t="shared" si="4"/>
        <v>320</v>
      </c>
      <c r="B326" s="227" t="s">
        <v>16</v>
      </c>
      <c r="C326" s="126" t="s">
        <v>6170</v>
      </c>
      <c r="D326" s="126" t="s">
        <v>6171</v>
      </c>
      <c r="E326" s="252" t="s">
        <v>6084</v>
      </c>
      <c r="F326" s="255">
        <v>11440476</v>
      </c>
      <c r="G326" s="255">
        <v>0</v>
      </c>
      <c r="H326" s="255">
        <f>+F326+G326</f>
        <v>11440476</v>
      </c>
      <c r="I326" s="96" t="s">
        <v>20</v>
      </c>
      <c r="J326" s="227" t="s">
        <v>6193</v>
      </c>
      <c r="K326" s="96" t="s">
        <v>12</v>
      </c>
      <c r="L326" s="235" t="s">
        <v>6172</v>
      </c>
      <c r="M326" s="96" t="s">
        <v>11</v>
      </c>
      <c r="N326" s="227" t="s">
        <v>2700</v>
      </c>
    </row>
    <row r="327" spans="1:14" ht="39.6" x14ac:dyDescent="0.3">
      <c r="A327" s="7">
        <f t="shared" si="4"/>
        <v>321</v>
      </c>
      <c r="B327" s="227" t="s">
        <v>16</v>
      </c>
      <c r="C327" s="173" t="s">
        <v>1037</v>
      </c>
      <c r="D327" s="175" t="s">
        <v>1354</v>
      </c>
      <c r="E327" s="252" t="s">
        <v>1671</v>
      </c>
      <c r="F327" s="255">
        <v>7790454</v>
      </c>
      <c r="G327" s="255">
        <v>0</v>
      </c>
      <c r="H327" s="255">
        <f>+F327+G327</f>
        <v>7790454</v>
      </c>
      <c r="I327" s="234" t="s">
        <v>20</v>
      </c>
      <c r="J327" s="253" t="str">
        <f>VLOOKUP(C327,'[1]CONSOLIDADO GESTORES'!$G$6:$K$355,4,FALSE)</f>
        <v>30 DÍAS</v>
      </c>
      <c r="K327" s="96" t="s">
        <v>2004</v>
      </c>
      <c r="L327" s="172" t="s">
        <v>1784</v>
      </c>
      <c r="M327" s="227" t="s">
        <v>11</v>
      </c>
      <c r="N327" s="227" t="s">
        <v>2700</v>
      </c>
    </row>
    <row r="328" spans="1:14" ht="39.6" x14ac:dyDescent="0.3">
      <c r="A328" s="7">
        <f t="shared" ref="A328:A391" si="5">+A327+1</f>
        <v>322</v>
      </c>
      <c r="B328" s="227" t="s">
        <v>16</v>
      </c>
      <c r="C328" s="173" t="s">
        <v>1035</v>
      </c>
      <c r="D328" s="175" t="s">
        <v>1352</v>
      </c>
      <c r="E328" s="252" t="s">
        <v>1669</v>
      </c>
      <c r="F328" s="255">
        <v>2999043</v>
      </c>
      <c r="G328" s="255">
        <v>0</v>
      </c>
      <c r="H328" s="255">
        <f>+F328+G328</f>
        <v>2999043</v>
      </c>
      <c r="I328" s="234" t="s">
        <v>20</v>
      </c>
      <c r="J328" s="253" t="str">
        <f>VLOOKUP(C328,'[1]CONSOLIDADO GESTORES'!$G$6:$K$355,4,FALSE)</f>
        <v>60 DÍAS</v>
      </c>
      <c r="K328" s="96" t="s">
        <v>2004</v>
      </c>
      <c r="L328" s="172" t="s">
        <v>1959</v>
      </c>
      <c r="M328" s="227" t="s">
        <v>11</v>
      </c>
      <c r="N328" s="227" t="s">
        <v>2700</v>
      </c>
    </row>
    <row r="329" spans="1:14" ht="39.6" x14ac:dyDescent="0.3">
      <c r="A329" s="7">
        <f t="shared" si="5"/>
        <v>323</v>
      </c>
      <c r="B329" s="227" t="s">
        <v>16</v>
      </c>
      <c r="C329" s="173" t="s">
        <v>1038</v>
      </c>
      <c r="D329" s="175" t="s">
        <v>1355</v>
      </c>
      <c r="E329" s="252" t="s">
        <v>1672</v>
      </c>
      <c r="F329" s="255">
        <v>42840000</v>
      </c>
      <c r="G329" s="255">
        <v>0</v>
      </c>
      <c r="H329" s="255">
        <f>+F329+G329</f>
        <v>42840000</v>
      </c>
      <c r="I329" s="234" t="s">
        <v>20</v>
      </c>
      <c r="J329" s="253" t="str">
        <f>VLOOKUP(C329,'[1]CONSOLIDADO GESTORES'!$G$6:$K$355,4,FALSE)</f>
        <v>60 DÍAS</v>
      </c>
      <c r="K329" s="96" t="s">
        <v>2004</v>
      </c>
      <c r="L329" s="172" t="s">
        <v>1961</v>
      </c>
      <c r="M329" s="227" t="s">
        <v>10</v>
      </c>
      <c r="N329" s="227" t="s">
        <v>2700</v>
      </c>
    </row>
    <row r="330" spans="1:14" ht="39.6" x14ac:dyDescent="0.3">
      <c r="A330" s="7">
        <f t="shared" si="5"/>
        <v>324</v>
      </c>
      <c r="B330" s="227" t="s">
        <v>16</v>
      </c>
      <c r="C330" s="173" t="s">
        <v>1034</v>
      </c>
      <c r="D330" s="175" t="s">
        <v>1351</v>
      </c>
      <c r="E330" s="252" t="s">
        <v>1668</v>
      </c>
      <c r="F330" s="255">
        <v>2320500</v>
      </c>
      <c r="G330" s="255">
        <v>0</v>
      </c>
      <c r="H330" s="255">
        <f>+F330+G330</f>
        <v>2320500</v>
      </c>
      <c r="I330" s="234" t="s">
        <v>20</v>
      </c>
      <c r="J330" s="253" t="str">
        <f>VLOOKUP(C330,'[1]CONSOLIDADO GESTORES'!$G$6:$K$355,4,FALSE)</f>
        <v>60 DÍAS</v>
      </c>
      <c r="K330" s="96" t="s">
        <v>2004</v>
      </c>
      <c r="L330" s="172" t="s">
        <v>1958</v>
      </c>
      <c r="M330" s="227" t="s">
        <v>10</v>
      </c>
      <c r="N330" s="227" t="s">
        <v>2700</v>
      </c>
    </row>
    <row r="331" spans="1:14" ht="39.6" x14ac:dyDescent="0.3">
      <c r="A331" s="7">
        <f t="shared" si="5"/>
        <v>325</v>
      </c>
      <c r="B331" s="227" t="s">
        <v>16</v>
      </c>
      <c r="C331" s="173" t="s">
        <v>961</v>
      </c>
      <c r="D331" s="175" t="s">
        <v>1360</v>
      </c>
      <c r="E331" s="252" t="s">
        <v>1594</v>
      </c>
      <c r="F331" s="274">
        <v>262515599</v>
      </c>
      <c r="G331" s="13">
        <v>0</v>
      </c>
      <c r="H331" s="13">
        <f>+F331+G331</f>
        <v>262515599</v>
      </c>
      <c r="I331" s="10" t="s">
        <v>20</v>
      </c>
      <c r="J331" s="17">
        <f>VLOOKUP(C331,'[1]CONSOLIDADO GESTORES'!$G$6:$K$355,4,FALSE)</f>
        <v>44561</v>
      </c>
      <c r="K331" s="96" t="s">
        <v>2004</v>
      </c>
      <c r="L331" s="172" t="s">
        <v>1901</v>
      </c>
      <c r="M331" s="12" t="s">
        <v>11</v>
      </c>
      <c r="N331" s="227" t="s">
        <v>2700</v>
      </c>
    </row>
    <row r="332" spans="1:14" ht="39.6" x14ac:dyDescent="0.3">
      <c r="A332" s="7">
        <f t="shared" si="5"/>
        <v>326</v>
      </c>
      <c r="B332" s="227" t="s">
        <v>16</v>
      </c>
      <c r="C332" s="173" t="s">
        <v>6221</v>
      </c>
      <c r="D332" s="175" t="s">
        <v>1356</v>
      </c>
      <c r="E332" s="252" t="s">
        <v>1673</v>
      </c>
      <c r="F332" s="255">
        <v>3469691211</v>
      </c>
      <c r="G332" s="255">
        <v>0</v>
      </c>
      <c r="H332" s="255">
        <f>+F332+G332</f>
        <v>3469691211</v>
      </c>
      <c r="I332" s="234" t="s">
        <v>20</v>
      </c>
      <c r="J332" s="253" t="e">
        <f>VLOOKUP(C332,'[1]CONSOLIDADO GESTORES'!$G$6:$K$355,4,FALSE)</f>
        <v>#N/A</v>
      </c>
      <c r="K332" s="96" t="s">
        <v>2004</v>
      </c>
      <c r="L332" s="172" t="s">
        <v>1827</v>
      </c>
      <c r="M332" s="227" t="s">
        <v>10</v>
      </c>
      <c r="N332" s="227" t="s">
        <v>2700</v>
      </c>
    </row>
    <row r="333" spans="1:14" ht="39.6" x14ac:dyDescent="0.3">
      <c r="A333" s="7">
        <f t="shared" si="5"/>
        <v>327</v>
      </c>
      <c r="B333" s="227" t="s">
        <v>16</v>
      </c>
      <c r="C333" s="173" t="s">
        <v>6222</v>
      </c>
      <c r="D333" s="175" t="s">
        <v>1363</v>
      </c>
      <c r="E333" s="252" t="s">
        <v>1680</v>
      </c>
      <c r="F333" s="255">
        <v>194086858</v>
      </c>
      <c r="G333" s="255">
        <v>0</v>
      </c>
      <c r="H333" s="255">
        <f>+F333+G333</f>
        <v>194086858</v>
      </c>
      <c r="I333" s="234" t="s">
        <v>20</v>
      </c>
      <c r="J333" s="253" t="e">
        <f>VLOOKUP(C333,'[1]CONSOLIDADO GESTORES'!$G$6:$K$355,4,FALSE)</f>
        <v>#N/A</v>
      </c>
      <c r="K333" s="96" t="s">
        <v>2004</v>
      </c>
      <c r="L333" s="172" t="s">
        <v>1904</v>
      </c>
      <c r="M333" s="227" t="s">
        <v>11</v>
      </c>
      <c r="N333" s="227" t="s">
        <v>2700</v>
      </c>
    </row>
    <row r="334" spans="1:14" ht="39.6" x14ac:dyDescent="0.3">
      <c r="A334" s="7">
        <f t="shared" si="5"/>
        <v>328</v>
      </c>
      <c r="B334" s="227" t="s">
        <v>16</v>
      </c>
      <c r="C334" s="172" t="s">
        <v>1039</v>
      </c>
      <c r="D334" s="175" t="s">
        <v>1357</v>
      </c>
      <c r="E334" s="252" t="s">
        <v>1674</v>
      </c>
      <c r="F334" s="255">
        <v>1857582546</v>
      </c>
      <c r="G334" s="255">
        <v>0</v>
      </c>
      <c r="H334" s="255">
        <f>+F334+G334</f>
        <v>1857582546</v>
      </c>
      <c r="I334" s="234" t="s">
        <v>20</v>
      </c>
      <c r="J334" s="253" t="str">
        <f>VLOOKUP(C334,'[1]CONSOLIDADO GESTORES'!$G$6:$K$355,4,FALSE)</f>
        <v>30 DÍAS</v>
      </c>
      <c r="K334" s="96" t="s">
        <v>2004</v>
      </c>
      <c r="L334" s="172" t="s">
        <v>1962</v>
      </c>
      <c r="M334" s="227" t="s">
        <v>10</v>
      </c>
      <c r="N334" s="227" t="s">
        <v>2700</v>
      </c>
    </row>
    <row r="335" spans="1:14" ht="79.2" x14ac:dyDescent="0.3">
      <c r="A335" s="7">
        <f t="shared" si="5"/>
        <v>329</v>
      </c>
      <c r="B335" s="227" t="s">
        <v>16</v>
      </c>
      <c r="C335" s="173" t="s">
        <v>1041</v>
      </c>
      <c r="D335" s="175" t="s">
        <v>1359</v>
      </c>
      <c r="E335" s="252" t="s">
        <v>1676</v>
      </c>
      <c r="F335" s="255">
        <v>394500000</v>
      </c>
      <c r="G335" s="255">
        <v>0</v>
      </c>
      <c r="H335" s="255">
        <f>+F335+G335</f>
        <v>394500000</v>
      </c>
      <c r="I335" s="234" t="s">
        <v>20</v>
      </c>
      <c r="J335" s="253">
        <f>VLOOKUP(C335,'[1]CONSOLIDADO GESTORES'!$G$6:$K$355,4,FALSE)</f>
        <v>44561</v>
      </c>
      <c r="K335" s="96" t="s">
        <v>2004</v>
      </c>
      <c r="L335" s="172" t="s">
        <v>1964</v>
      </c>
      <c r="M335" s="227" t="s">
        <v>11</v>
      </c>
      <c r="N335" s="227" t="s">
        <v>2700</v>
      </c>
    </row>
    <row r="336" spans="1:14" ht="39.6" x14ac:dyDescent="0.3">
      <c r="A336" s="7">
        <f t="shared" si="5"/>
        <v>330</v>
      </c>
      <c r="B336" s="227" t="s">
        <v>16</v>
      </c>
      <c r="C336" s="173" t="s">
        <v>1040</v>
      </c>
      <c r="D336" s="175" t="s">
        <v>1358</v>
      </c>
      <c r="E336" s="252" t="s">
        <v>1675</v>
      </c>
      <c r="F336" s="255">
        <v>53100004</v>
      </c>
      <c r="G336" s="255">
        <v>0</v>
      </c>
      <c r="H336" s="255">
        <f>+F336+G336</f>
        <v>53100004</v>
      </c>
      <c r="I336" s="234" t="s">
        <v>20</v>
      </c>
      <c r="J336" s="253" t="str">
        <f>VLOOKUP(C336,'[1]CONSOLIDADO GESTORES'!$G$6:$K$355,4,FALSE)</f>
        <v>60 DÍAS</v>
      </c>
      <c r="K336" s="96" t="s">
        <v>2004</v>
      </c>
      <c r="L336" s="172" t="s">
        <v>1963</v>
      </c>
      <c r="M336" s="227" t="s">
        <v>10</v>
      </c>
      <c r="N336" s="227" t="s">
        <v>2700</v>
      </c>
    </row>
    <row r="337" spans="1:14" ht="39.6" x14ac:dyDescent="0.3">
      <c r="A337" s="7">
        <f t="shared" si="5"/>
        <v>331</v>
      </c>
      <c r="B337" s="227" t="s">
        <v>16</v>
      </c>
      <c r="C337" s="173" t="s">
        <v>1044</v>
      </c>
      <c r="D337" s="175" t="s">
        <v>1364</v>
      </c>
      <c r="E337" s="252" t="s">
        <v>1681</v>
      </c>
      <c r="F337" s="255">
        <v>228510794</v>
      </c>
      <c r="G337" s="255">
        <v>0</v>
      </c>
      <c r="H337" s="255">
        <f>+F337+G337</f>
        <v>228510794</v>
      </c>
      <c r="I337" s="234" t="s">
        <v>20</v>
      </c>
      <c r="J337" s="253" t="str">
        <f>VLOOKUP(C337,'[1]CONSOLIDADO GESTORES'!$G$6:$K$355,4,FALSE)</f>
        <v>30 DÍAS</v>
      </c>
      <c r="K337" s="96" t="s">
        <v>2004</v>
      </c>
      <c r="L337" s="172" t="s">
        <v>1966</v>
      </c>
      <c r="M337" s="227" t="s">
        <v>11</v>
      </c>
      <c r="N337" s="227" t="s">
        <v>2700</v>
      </c>
    </row>
    <row r="338" spans="1:14" ht="39.6" x14ac:dyDescent="0.3">
      <c r="A338" s="7">
        <f t="shared" si="5"/>
        <v>332</v>
      </c>
      <c r="B338" s="227" t="s">
        <v>16</v>
      </c>
      <c r="C338" s="173" t="s">
        <v>1045</v>
      </c>
      <c r="D338" s="175" t="s">
        <v>1365</v>
      </c>
      <c r="E338" s="252" t="s">
        <v>1682</v>
      </c>
      <c r="F338" s="255">
        <v>24990000</v>
      </c>
      <c r="G338" s="255">
        <v>0</v>
      </c>
      <c r="H338" s="255">
        <f>+F338+G338</f>
        <v>24990000</v>
      </c>
      <c r="I338" s="234" t="s">
        <v>20</v>
      </c>
      <c r="J338" s="253" t="str">
        <f>VLOOKUP(C338,'[1]CONSOLIDADO GESTORES'!$G$6:$K$355,4,FALSE)</f>
        <v>45 DÍAS</v>
      </c>
      <c r="K338" s="96" t="s">
        <v>2004</v>
      </c>
      <c r="L338" s="172" t="s">
        <v>1967</v>
      </c>
      <c r="M338" s="227" t="s">
        <v>11</v>
      </c>
      <c r="N338" s="227" t="s">
        <v>2700</v>
      </c>
    </row>
    <row r="339" spans="1:14" ht="39.6" x14ac:dyDescent="0.3">
      <c r="A339" s="7">
        <f t="shared" si="5"/>
        <v>333</v>
      </c>
      <c r="B339" s="227" t="s">
        <v>16</v>
      </c>
      <c r="C339" s="173" t="s">
        <v>1046</v>
      </c>
      <c r="D339" s="175" t="s">
        <v>1366</v>
      </c>
      <c r="E339" s="252" t="s">
        <v>1683</v>
      </c>
      <c r="F339" s="255">
        <v>9712780</v>
      </c>
      <c r="G339" s="255">
        <v>0</v>
      </c>
      <c r="H339" s="255">
        <f>+F339+G339</f>
        <v>9712780</v>
      </c>
      <c r="I339" s="234" t="s">
        <v>20</v>
      </c>
      <c r="J339" s="253">
        <f>VLOOKUP(C339,'[1]CONSOLIDADO GESTORES'!$G$6:$K$355,4,FALSE)</f>
        <v>44561</v>
      </c>
      <c r="K339" s="96" t="s">
        <v>2004</v>
      </c>
      <c r="L339" s="172" t="s">
        <v>1968</v>
      </c>
      <c r="M339" s="227" t="s">
        <v>10</v>
      </c>
      <c r="N339" s="227" t="s">
        <v>2700</v>
      </c>
    </row>
    <row r="340" spans="1:14" ht="39.6" x14ac:dyDescent="0.3">
      <c r="A340" s="7">
        <f t="shared" si="5"/>
        <v>334</v>
      </c>
      <c r="B340" s="227" t="s">
        <v>16</v>
      </c>
      <c r="C340" s="173" t="s">
        <v>1043</v>
      </c>
      <c r="D340" s="175" t="s">
        <v>1362</v>
      </c>
      <c r="E340" s="252" t="s">
        <v>1679</v>
      </c>
      <c r="F340" s="255">
        <v>274932952</v>
      </c>
      <c r="G340" s="255">
        <v>0</v>
      </c>
      <c r="H340" s="255">
        <f>+F340+G340</f>
        <v>274932952</v>
      </c>
      <c r="I340" s="234" t="s">
        <v>20</v>
      </c>
      <c r="J340" s="253">
        <f>VLOOKUP(C340,'[1]CONSOLIDADO GESTORES'!$G$6:$K$355,4,FALSE)</f>
        <v>44543</v>
      </c>
      <c r="K340" s="96" t="s">
        <v>2004</v>
      </c>
      <c r="L340" s="172" t="s">
        <v>1948</v>
      </c>
      <c r="M340" s="227" t="s">
        <v>11</v>
      </c>
      <c r="N340" s="227" t="s">
        <v>2700</v>
      </c>
    </row>
    <row r="341" spans="1:14" ht="79.2" x14ac:dyDescent="0.3">
      <c r="A341" s="7">
        <f t="shared" si="5"/>
        <v>335</v>
      </c>
      <c r="B341" s="227" t="s">
        <v>16</v>
      </c>
      <c r="C341" s="126" t="s">
        <v>1047</v>
      </c>
      <c r="D341" s="175" t="s">
        <v>1367</v>
      </c>
      <c r="E341" s="252" t="s">
        <v>1684</v>
      </c>
      <c r="F341" s="255">
        <v>44030000</v>
      </c>
      <c r="G341" s="255">
        <v>0</v>
      </c>
      <c r="H341" s="255">
        <f>+F341+G341</f>
        <v>44030000</v>
      </c>
      <c r="I341" s="234" t="s">
        <v>20</v>
      </c>
      <c r="J341" s="253" t="str">
        <f>VLOOKUP(C341,'[1]CONSOLIDADO GESTORES'!$G$6:$K$355,4,FALSE)</f>
        <v>70 DÍAS</v>
      </c>
      <c r="K341" s="96" t="s">
        <v>2004</v>
      </c>
      <c r="L341" s="172" t="s">
        <v>1969</v>
      </c>
      <c r="M341" s="227" t="s">
        <v>11</v>
      </c>
      <c r="N341" s="227" t="s">
        <v>2700</v>
      </c>
    </row>
    <row r="342" spans="1:14" ht="39.6" x14ac:dyDescent="0.3">
      <c r="A342" s="7">
        <f t="shared" si="5"/>
        <v>336</v>
      </c>
      <c r="B342" s="227" t="s">
        <v>16</v>
      </c>
      <c r="C342" s="126" t="s">
        <v>1048</v>
      </c>
      <c r="D342" s="175" t="s">
        <v>1368</v>
      </c>
      <c r="E342" s="252" t="s">
        <v>1685</v>
      </c>
      <c r="F342" s="255">
        <v>6866530</v>
      </c>
      <c r="G342" s="255">
        <v>0</v>
      </c>
      <c r="H342" s="255">
        <f>+F342+G342</f>
        <v>6866530</v>
      </c>
      <c r="I342" s="234" t="s">
        <v>20</v>
      </c>
      <c r="J342" s="253" t="str">
        <f>VLOOKUP(C342,'[1]CONSOLIDADO GESTORES'!$G$6:$K$355,4,FALSE)</f>
        <v>60 DÍAS</v>
      </c>
      <c r="K342" s="96" t="s">
        <v>2004</v>
      </c>
      <c r="L342" s="172" t="s">
        <v>1970</v>
      </c>
      <c r="M342" s="227" t="s">
        <v>10</v>
      </c>
      <c r="N342" s="227" t="s">
        <v>2700</v>
      </c>
    </row>
    <row r="343" spans="1:14" ht="52.8" x14ac:dyDescent="0.3">
      <c r="A343" s="7">
        <f t="shared" si="5"/>
        <v>337</v>
      </c>
      <c r="B343" s="227" t="s">
        <v>16</v>
      </c>
      <c r="C343" s="173" t="s">
        <v>1049</v>
      </c>
      <c r="D343" s="175" t="s">
        <v>1369</v>
      </c>
      <c r="E343" s="252" t="s">
        <v>1686</v>
      </c>
      <c r="F343" s="255">
        <v>146071418</v>
      </c>
      <c r="G343" s="255">
        <v>0</v>
      </c>
      <c r="H343" s="255">
        <f>+F343+G343</f>
        <v>146071418</v>
      </c>
      <c r="I343" s="234" t="s">
        <v>20</v>
      </c>
      <c r="J343" s="253" t="str">
        <f>VLOOKUP(C343,'[1]CONSOLIDADO GESTORES'!$G$6:$K$355,4,FALSE)</f>
        <v>90 DÍAS</v>
      </c>
      <c r="K343" s="96" t="s">
        <v>2004</v>
      </c>
      <c r="L343" s="172" t="s">
        <v>1971</v>
      </c>
      <c r="M343" s="227" t="s">
        <v>11</v>
      </c>
      <c r="N343" s="227" t="s">
        <v>2700</v>
      </c>
    </row>
    <row r="344" spans="1:14" ht="39.6" x14ac:dyDescent="0.3">
      <c r="A344" s="7">
        <f t="shared" si="5"/>
        <v>338</v>
      </c>
      <c r="B344" s="227" t="s">
        <v>16</v>
      </c>
      <c r="C344" s="173" t="s">
        <v>1050</v>
      </c>
      <c r="D344" s="175" t="s">
        <v>1370</v>
      </c>
      <c r="E344" s="252" t="s">
        <v>1687</v>
      </c>
      <c r="F344" s="255">
        <v>4994430</v>
      </c>
      <c r="G344" s="255">
        <v>0</v>
      </c>
      <c r="H344" s="255">
        <f>+F344+G344</f>
        <v>4994430</v>
      </c>
      <c r="I344" s="234" t="s">
        <v>20</v>
      </c>
      <c r="J344" s="253" t="str">
        <f>VLOOKUP(C344,'[1]CONSOLIDADO GESTORES'!$G$6:$K$355,4,FALSE)</f>
        <v>90 DÍAS</v>
      </c>
      <c r="K344" s="96" t="s">
        <v>2004</v>
      </c>
      <c r="L344" s="172" t="s">
        <v>1972</v>
      </c>
      <c r="M344" s="227" t="s">
        <v>11</v>
      </c>
      <c r="N344" s="227" t="s">
        <v>2700</v>
      </c>
    </row>
    <row r="345" spans="1:14" ht="39.6" x14ac:dyDescent="0.3">
      <c r="A345" s="7">
        <f t="shared" si="5"/>
        <v>339</v>
      </c>
      <c r="B345" s="227" t="s">
        <v>16</v>
      </c>
      <c r="C345" s="126" t="s">
        <v>6204</v>
      </c>
      <c r="D345" s="175" t="s">
        <v>1372</v>
      </c>
      <c r="E345" s="252" t="s">
        <v>1689</v>
      </c>
      <c r="F345" s="255">
        <v>166146342</v>
      </c>
      <c r="G345" s="255">
        <v>0</v>
      </c>
      <c r="H345" s="255">
        <f>+F345+G345</f>
        <v>166146342</v>
      </c>
      <c r="I345" s="234" t="s">
        <v>20</v>
      </c>
      <c r="J345" s="314" t="s">
        <v>6211</v>
      </c>
      <c r="K345" s="96" t="s">
        <v>2004</v>
      </c>
      <c r="L345" s="172" t="s">
        <v>1974</v>
      </c>
      <c r="M345" s="227" t="s">
        <v>10</v>
      </c>
      <c r="N345" s="227" t="s">
        <v>2700</v>
      </c>
    </row>
    <row r="346" spans="1:14" ht="39.6" x14ac:dyDescent="0.3">
      <c r="A346" s="7">
        <f t="shared" si="5"/>
        <v>340</v>
      </c>
      <c r="B346" s="227" t="s">
        <v>16</v>
      </c>
      <c r="C346" s="173" t="s">
        <v>1051</v>
      </c>
      <c r="D346" s="175" t="s">
        <v>1371</v>
      </c>
      <c r="E346" s="252" t="s">
        <v>1688</v>
      </c>
      <c r="F346" s="255">
        <v>7649178</v>
      </c>
      <c r="G346" s="255">
        <v>0</v>
      </c>
      <c r="H346" s="255">
        <f>+F346+G346</f>
        <v>7649178</v>
      </c>
      <c r="I346" s="234" t="s">
        <v>20</v>
      </c>
      <c r="J346" s="253">
        <f>VLOOKUP(C346,'[1]CONSOLIDADO GESTORES'!$G$6:$K$355,4,FALSE)</f>
        <v>44561</v>
      </c>
      <c r="K346" s="96" t="s">
        <v>2004</v>
      </c>
      <c r="L346" s="172" t="s">
        <v>1973</v>
      </c>
      <c r="M346" s="227" t="s">
        <v>11</v>
      </c>
      <c r="N346" s="227" t="s">
        <v>2700</v>
      </c>
    </row>
    <row r="347" spans="1:14" ht="39.6" x14ac:dyDescent="0.3">
      <c r="A347" s="7">
        <f t="shared" si="5"/>
        <v>341</v>
      </c>
      <c r="B347" s="227" t="s">
        <v>16</v>
      </c>
      <c r="C347" s="173" t="s">
        <v>1052</v>
      </c>
      <c r="D347" s="175" t="s">
        <v>1374</v>
      </c>
      <c r="E347" s="252" t="s">
        <v>1691</v>
      </c>
      <c r="F347" s="255">
        <v>175179900</v>
      </c>
      <c r="G347" s="255">
        <v>0</v>
      </c>
      <c r="H347" s="255">
        <f>+F347+G347</f>
        <v>175179900</v>
      </c>
      <c r="I347" s="234" t="s">
        <v>20</v>
      </c>
      <c r="J347" s="253">
        <f>VLOOKUP(C347,'[1]CONSOLIDADO GESTORES'!$G$6:$K$355,4,FALSE)</f>
        <v>44561</v>
      </c>
      <c r="K347" s="96" t="s">
        <v>2004</v>
      </c>
      <c r="L347" s="172" t="s">
        <v>1975</v>
      </c>
      <c r="M347" s="227" t="s">
        <v>11</v>
      </c>
      <c r="N347" s="227" t="s">
        <v>2700</v>
      </c>
    </row>
    <row r="348" spans="1:14" ht="66" x14ac:dyDescent="0.3">
      <c r="A348" s="7">
        <f t="shared" si="5"/>
        <v>342</v>
      </c>
      <c r="B348" s="227" t="s">
        <v>16</v>
      </c>
      <c r="C348" s="173" t="s">
        <v>1055</v>
      </c>
      <c r="D348" s="175" t="s">
        <v>1377</v>
      </c>
      <c r="E348" s="252" t="s">
        <v>1694</v>
      </c>
      <c r="F348" s="255">
        <v>166859000</v>
      </c>
      <c r="G348" s="255">
        <v>0</v>
      </c>
      <c r="H348" s="255">
        <f>+F348+G348</f>
        <v>166859000</v>
      </c>
      <c r="I348" s="234" t="s">
        <v>20</v>
      </c>
      <c r="J348" s="253">
        <f>VLOOKUP(C348,'[1]CONSOLIDADO GESTORES'!$G$6:$K$355,4,FALSE)</f>
        <v>44561</v>
      </c>
      <c r="K348" s="96" t="s">
        <v>2004</v>
      </c>
      <c r="L348" s="172" t="s">
        <v>1978</v>
      </c>
      <c r="M348" s="227" t="s">
        <v>11</v>
      </c>
      <c r="N348" s="227" t="s">
        <v>2700</v>
      </c>
    </row>
    <row r="349" spans="1:14" ht="39.6" x14ac:dyDescent="0.3">
      <c r="A349" s="7">
        <f t="shared" si="5"/>
        <v>343</v>
      </c>
      <c r="B349" s="227" t="s">
        <v>16</v>
      </c>
      <c r="C349" s="173" t="s">
        <v>1056</v>
      </c>
      <c r="D349" s="175" t="s">
        <v>1378</v>
      </c>
      <c r="E349" s="252" t="s">
        <v>1695</v>
      </c>
      <c r="F349" s="255">
        <v>324810500</v>
      </c>
      <c r="G349" s="255">
        <v>0</v>
      </c>
      <c r="H349" s="255">
        <f>+F349+G349</f>
        <v>324810500</v>
      </c>
      <c r="I349" s="234" t="s">
        <v>20</v>
      </c>
      <c r="J349" s="253">
        <f>VLOOKUP(C349,'[1]CONSOLIDADO GESTORES'!$G$6:$K$355,4,FALSE)</f>
        <v>44561</v>
      </c>
      <c r="K349" s="96" t="s">
        <v>2004</v>
      </c>
      <c r="L349" s="172" t="s">
        <v>1893</v>
      </c>
      <c r="M349" s="227" t="s">
        <v>11</v>
      </c>
      <c r="N349" s="227" t="s">
        <v>2700</v>
      </c>
    </row>
    <row r="350" spans="1:14" ht="39.6" x14ac:dyDescent="0.3">
      <c r="A350" s="7">
        <f t="shared" si="5"/>
        <v>344</v>
      </c>
      <c r="B350" s="227" t="s">
        <v>16</v>
      </c>
      <c r="C350" s="173" t="s">
        <v>1060</v>
      </c>
      <c r="D350" s="175" t="s">
        <v>1382</v>
      </c>
      <c r="E350" s="252" t="s">
        <v>1699</v>
      </c>
      <c r="F350" s="255">
        <v>380478777</v>
      </c>
      <c r="G350" s="255">
        <v>0</v>
      </c>
      <c r="H350" s="255">
        <f>+F350+G350</f>
        <v>380478777</v>
      </c>
      <c r="I350" s="234" t="s">
        <v>20</v>
      </c>
      <c r="J350" s="253">
        <f>VLOOKUP(C350,'[1]CONSOLIDADO GESTORES'!$G$6:$K$355,4,FALSE)</f>
        <v>44561</v>
      </c>
      <c r="K350" s="96" t="s">
        <v>2004</v>
      </c>
      <c r="L350" s="172" t="s">
        <v>1980</v>
      </c>
      <c r="M350" s="227" t="s">
        <v>3180</v>
      </c>
      <c r="N350" s="227" t="s">
        <v>2700</v>
      </c>
    </row>
    <row r="351" spans="1:14" ht="52.8" x14ac:dyDescent="0.3">
      <c r="A351" s="7">
        <f t="shared" si="5"/>
        <v>345</v>
      </c>
      <c r="B351" s="227" t="s">
        <v>16</v>
      </c>
      <c r="C351" s="173" t="s">
        <v>1053</v>
      </c>
      <c r="D351" s="175" t="s">
        <v>1375</v>
      </c>
      <c r="E351" s="252" t="s">
        <v>1692</v>
      </c>
      <c r="F351" s="255">
        <v>21600000</v>
      </c>
      <c r="G351" s="255">
        <v>0</v>
      </c>
      <c r="H351" s="255">
        <f>+F351+G351</f>
        <v>21600000</v>
      </c>
      <c r="I351" s="234" t="s">
        <v>20</v>
      </c>
      <c r="J351" s="253">
        <f>VLOOKUP(C351,'[1]CONSOLIDADO GESTORES'!$G$6:$K$355,4,FALSE)</f>
        <v>44561</v>
      </c>
      <c r="K351" s="172" t="s">
        <v>12</v>
      </c>
      <c r="L351" s="172" t="s">
        <v>1976</v>
      </c>
      <c r="M351" s="227" t="s">
        <v>11</v>
      </c>
      <c r="N351" s="227" t="s">
        <v>2700</v>
      </c>
    </row>
    <row r="352" spans="1:14" ht="39.6" x14ac:dyDescent="0.3">
      <c r="A352" s="7">
        <f t="shared" si="5"/>
        <v>346</v>
      </c>
      <c r="B352" s="227" t="s">
        <v>16</v>
      </c>
      <c r="C352" s="173" t="s">
        <v>1057</v>
      </c>
      <c r="D352" s="175" t="s">
        <v>1379</v>
      </c>
      <c r="E352" s="252" t="s">
        <v>1696</v>
      </c>
      <c r="F352" s="255">
        <v>453705183</v>
      </c>
      <c r="G352" s="255">
        <v>0</v>
      </c>
      <c r="H352" s="255">
        <f>+F352+G352</f>
        <v>453705183</v>
      </c>
      <c r="I352" s="234" t="s">
        <v>20</v>
      </c>
      <c r="J352" s="253">
        <f>VLOOKUP(C352,'[1]CONSOLIDADO GESTORES'!$G$6:$K$355,4,FALSE)</f>
        <v>44561</v>
      </c>
      <c r="K352" s="96" t="s">
        <v>2004</v>
      </c>
      <c r="L352" s="172" t="s">
        <v>1817</v>
      </c>
      <c r="M352" s="227" t="s">
        <v>10</v>
      </c>
      <c r="N352" s="227" t="s">
        <v>2700</v>
      </c>
    </row>
    <row r="353" spans="1:19" ht="52.8" x14ac:dyDescent="0.3">
      <c r="A353" s="7">
        <f t="shared" si="5"/>
        <v>347</v>
      </c>
      <c r="B353" s="227" t="s">
        <v>16</v>
      </c>
      <c r="C353" s="173" t="s">
        <v>1059</v>
      </c>
      <c r="D353" s="175" t="s">
        <v>1381</v>
      </c>
      <c r="E353" s="252" t="s">
        <v>1698</v>
      </c>
      <c r="F353" s="255">
        <v>23334228707</v>
      </c>
      <c r="G353" s="255">
        <v>0</v>
      </c>
      <c r="H353" s="255">
        <f>+F353+G353</f>
        <v>23334228707</v>
      </c>
      <c r="I353" s="234" t="s">
        <v>20</v>
      </c>
      <c r="J353" s="253">
        <f>VLOOKUP(C353,'[1]CONSOLIDADO GESTORES'!$G$6:$K$355,4,FALSE)</f>
        <v>44561</v>
      </c>
      <c r="K353" s="96" t="s">
        <v>2004</v>
      </c>
      <c r="L353" s="172" t="s">
        <v>1979</v>
      </c>
      <c r="M353" s="227" t="s">
        <v>11</v>
      </c>
      <c r="N353" s="227" t="s">
        <v>2700</v>
      </c>
    </row>
    <row r="354" spans="1:19" ht="39.6" x14ac:dyDescent="0.3">
      <c r="A354" s="7">
        <f t="shared" si="5"/>
        <v>348</v>
      </c>
      <c r="B354" s="227" t="s">
        <v>16</v>
      </c>
      <c r="C354" s="173" t="s">
        <v>1054</v>
      </c>
      <c r="D354" s="175" t="s">
        <v>1376</v>
      </c>
      <c r="E354" s="252" t="s">
        <v>1693</v>
      </c>
      <c r="F354" s="255">
        <v>292899650</v>
      </c>
      <c r="G354" s="255">
        <v>0</v>
      </c>
      <c r="H354" s="255">
        <f>+F354+G354</f>
        <v>292899650</v>
      </c>
      <c r="I354" s="234" t="s">
        <v>20</v>
      </c>
      <c r="J354" s="253">
        <f>VLOOKUP(C354,'[1]CONSOLIDADO GESTORES'!$G$6:$K$355,4,FALSE)</f>
        <v>44561</v>
      </c>
      <c r="K354" s="96" t="s">
        <v>2004</v>
      </c>
      <c r="L354" s="172" t="s">
        <v>1977</v>
      </c>
      <c r="M354" s="227" t="s">
        <v>10</v>
      </c>
      <c r="N354" s="227" t="s">
        <v>2700</v>
      </c>
    </row>
    <row r="355" spans="1:19" ht="39.6" x14ac:dyDescent="0.3">
      <c r="A355" s="7">
        <f t="shared" si="5"/>
        <v>349</v>
      </c>
      <c r="B355" s="227" t="s">
        <v>16</v>
      </c>
      <c r="C355" s="126" t="s">
        <v>1058</v>
      </c>
      <c r="D355" s="175" t="s">
        <v>1380</v>
      </c>
      <c r="E355" s="252" t="s">
        <v>1697</v>
      </c>
      <c r="F355" s="255">
        <v>84999712</v>
      </c>
      <c r="G355" s="255">
        <v>0</v>
      </c>
      <c r="H355" s="255">
        <f>+F355+G355</f>
        <v>84999712</v>
      </c>
      <c r="I355" s="234" t="s">
        <v>20</v>
      </c>
      <c r="J355" s="253">
        <f>VLOOKUP(C355,'[1]CONSOLIDADO GESTORES'!$G$6:$K$355,4,FALSE)</f>
        <v>44561</v>
      </c>
      <c r="K355" s="96" t="s">
        <v>2004</v>
      </c>
      <c r="L355" s="172" t="s">
        <v>1821</v>
      </c>
      <c r="M355" s="227" t="s">
        <v>10</v>
      </c>
      <c r="N355" s="227" t="s">
        <v>2700</v>
      </c>
      <c r="Q355" s="230"/>
      <c r="R355" s="230"/>
      <c r="S355" s="230"/>
    </row>
    <row r="356" spans="1:19" ht="39.6" x14ac:dyDescent="0.3">
      <c r="A356" s="7">
        <f t="shared" si="5"/>
        <v>350</v>
      </c>
      <c r="B356" s="227" t="s">
        <v>16</v>
      </c>
      <c r="C356" s="126" t="s">
        <v>6229</v>
      </c>
      <c r="D356" s="316" t="s">
        <v>6231</v>
      </c>
      <c r="E356" s="252" t="s">
        <v>6230</v>
      </c>
      <c r="F356" s="317">
        <v>257372161</v>
      </c>
      <c r="G356" s="255">
        <v>0</v>
      </c>
      <c r="H356" s="255">
        <f>+F356+G356</f>
        <v>257372161</v>
      </c>
      <c r="I356" s="234" t="s">
        <v>20</v>
      </c>
      <c r="J356" s="253">
        <v>44561</v>
      </c>
      <c r="K356" s="96" t="s">
        <v>2004</v>
      </c>
      <c r="L356" s="172" t="s">
        <v>6232</v>
      </c>
      <c r="M356" s="227" t="s">
        <v>11</v>
      </c>
      <c r="N356" s="227" t="s">
        <v>2700</v>
      </c>
      <c r="Q356" s="230"/>
      <c r="R356" s="230"/>
      <c r="S356" s="230"/>
    </row>
    <row r="357" spans="1:19" ht="39.6" x14ac:dyDescent="0.3">
      <c r="A357" s="7">
        <f t="shared" si="5"/>
        <v>351</v>
      </c>
      <c r="B357" s="227" t="s">
        <v>16</v>
      </c>
      <c r="C357" s="173" t="s">
        <v>1062</v>
      </c>
      <c r="D357" s="175" t="s">
        <v>1384</v>
      </c>
      <c r="E357" s="252" t="s">
        <v>1701</v>
      </c>
      <c r="F357" s="255">
        <v>45945500</v>
      </c>
      <c r="G357" s="255">
        <v>0</v>
      </c>
      <c r="H357" s="255">
        <f>+F357+G357</f>
        <v>45945500</v>
      </c>
      <c r="I357" s="234" t="s">
        <v>20</v>
      </c>
      <c r="J357" s="253">
        <f>VLOOKUP(C357,'[1]CONSOLIDADO GESTORES'!$G$6:$K$355,4,FALSE)</f>
        <v>44561</v>
      </c>
      <c r="K357" s="96" t="s">
        <v>2004</v>
      </c>
      <c r="L357" s="172" t="s">
        <v>1982</v>
      </c>
      <c r="M357" s="227" t="s">
        <v>10</v>
      </c>
      <c r="N357" s="227" t="s">
        <v>2700</v>
      </c>
      <c r="Q357" s="230"/>
      <c r="R357" s="230"/>
      <c r="S357" s="230"/>
    </row>
    <row r="358" spans="1:19" ht="39.6" x14ac:dyDescent="0.3">
      <c r="A358" s="7">
        <f t="shared" si="5"/>
        <v>352</v>
      </c>
      <c r="B358" s="227" t="s">
        <v>16</v>
      </c>
      <c r="C358" s="173" t="s">
        <v>1063</v>
      </c>
      <c r="D358" s="175" t="s">
        <v>1385</v>
      </c>
      <c r="E358" s="252" t="s">
        <v>1702</v>
      </c>
      <c r="F358" s="255">
        <v>57500000</v>
      </c>
      <c r="G358" s="255">
        <v>0</v>
      </c>
      <c r="H358" s="255">
        <f>+F358+G358</f>
        <v>57500000</v>
      </c>
      <c r="I358" s="234" t="s">
        <v>20</v>
      </c>
      <c r="J358" s="253">
        <f>VLOOKUP(C358,'[1]CONSOLIDADO GESTORES'!$G$6:$K$355,4,FALSE)</f>
        <v>44561</v>
      </c>
      <c r="K358" s="96" t="s">
        <v>2004</v>
      </c>
      <c r="L358" s="172" t="s">
        <v>1778</v>
      </c>
      <c r="M358" s="227" t="s">
        <v>11</v>
      </c>
      <c r="N358" s="227" t="s">
        <v>2700</v>
      </c>
      <c r="Q358" s="230"/>
      <c r="R358" s="230"/>
      <c r="S358" s="230"/>
    </row>
    <row r="359" spans="1:19" ht="39.6" x14ac:dyDescent="0.3">
      <c r="A359" s="7">
        <f t="shared" si="5"/>
        <v>353</v>
      </c>
      <c r="B359" s="227" t="s">
        <v>16</v>
      </c>
      <c r="C359" s="173" t="s">
        <v>1064</v>
      </c>
      <c r="D359" s="175" t="s">
        <v>1386</v>
      </c>
      <c r="E359" s="252" t="s">
        <v>1703</v>
      </c>
      <c r="F359" s="255">
        <v>261200000</v>
      </c>
      <c r="G359" s="255">
        <v>0</v>
      </c>
      <c r="H359" s="255">
        <f>+F359+G359</f>
        <v>261200000</v>
      </c>
      <c r="I359" s="234" t="s">
        <v>20</v>
      </c>
      <c r="J359" s="253">
        <f>VLOOKUP(C359,'[1]CONSOLIDADO GESTORES'!$G$6:$K$355,4,FALSE)</f>
        <v>44561</v>
      </c>
      <c r="K359" s="96" t="s">
        <v>2004</v>
      </c>
      <c r="L359" s="172" t="s">
        <v>1983</v>
      </c>
      <c r="M359" s="227" t="s">
        <v>11</v>
      </c>
      <c r="N359" s="227" t="s">
        <v>2700</v>
      </c>
      <c r="Q359" s="230"/>
      <c r="R359" s="230"/>
      <c r="S359" s="230"/>
    </row>
    <row r="360" spans="1:19" ht="39.6" x14ac:dyDescent="0.3">
      <c r="A360" s="7">
        <f t="shared" si="5"/>
        <v>354</v>
      </c>
      <c r="B360" s="227" t="s">
        <v>16</v>
      </c>
      <c r="C360" s="173" t="s">
        <v>1061</v>
      </c>
      <c r="D360" s="175" t="s">
        <v>1383</v>
      </c>
      <c r="E360" s="252" t="s">
        <v>1700</v>
      </c>
      <c r="F360" s="255">
        <v>8996400</v>
      </c>
      <c r="G360" s="255">
        <v>0</v>
      </c>
      <c r="H360" s="255">
        <f>+F360+G360</f>
        <v>8996400</v>
      </c>
      <c r="I360" s="234" t="s">
        <v>20</v>
      </c>
      <c r="J360" s="253">
        <f>VLOOKUP(C360,'[1]CONSOLIDADO GESTORES'!$G$6:$K$355,4,FALSE)</f>
        <v>44561</v>
      </c>
      <c r="K360" s="96" t="s">
        <v>2004</v>
      </c>
      <c r="L360" s="172" t="s">
        <v>1981</v>
      </c>
      <c r="M360" s="227" t="s">
        <v>10</v>
      </c>
      <c r="N360" s="227" t="s">
        <v>2700</v>
      </c>
      <c r="Q360" s="230"/>
      <c r="R360" s="230"/>
      <c r="S360" s="230"/>
    </row>
    <row r="361" spans="1:19" ht="39.6" x14ac:dyDescent="0.3">
      <c r="A361" s="7">
        <f t="shared" si="5"/>
        <v>355</v>
      </c>
      <c r="B361" s="227" t="s">
        <v>16</v>
      </c>
      <c r="C361" s="173" t="s">
        <v>1066</v>
      </c>
      <c r="D361" s="175" t="s">
        <v>1388</v>
      </c>
      <c r="E361" s="252" t="s">
        <v>1705</v>
      </c>
      <c r="F361" s="255">
        <v>165169856</v>
      </c>
      <c r="G361" s="255">
        <v>0</v>
      </c>
      <c r="H361" s="255">
        <f>+F361+G361</f>
        <v>165169856</v>
      </c>
      <c r="I361" s="234" t="s">
        <v>20</v>
      </c>
      <c r="J361" s="253">
        <f>VLOOKUP(C361,'[1]CONSOLIDADO GESTORES'!$G$6:$K$355,4,FALSE)</f>
        <v>44561</v>
      </c>
      <c r="K361" s="96" t="s">
        <v>2004</v>
      </c>
      <c r="L361" s="172" t="s">
        <v>1985</v>
      </c>
      <c r="M361" s="227" t="s">
        <v>10</v>
      </c>
      <c r="N361" s="227" t="s">
        <v>2700</v>
      </c>
      <c r="Q361" s="230"/>
      <c r="R361" s="230"/>
      <c r="S361" s="230"/>
    </row>
    <row r="362" spans="1:19" ht="39.6" x14ac:dyDescent="0.3">
      <c r="A362" s="7">
        <f t="shared" si="5"/>
        <v>356</v>
      </c>
      <c r="B362" s="227" t="s">
        <v>16</v>
      </c>
      <c r="C362" s="173" t="s">
        <v>1065</v>
      </c>
      <c r="D362" s="175" t="s">
        <v>1387</v>
      </c>
      <c r="E362" s="252" t="s">
        <v>1704</v>
      </c>
      <c r="F362" s="255">
        <v>2090830</v>
      </c>
      <c r="G362" s="255">
        <v>0</v>
      </c>
      <c r="H362" s="255">
        <f>+F362+G362</f>
        <v>2090830</v>
      </c>
      <c r="I362" s="234" t="s">
        <v>20</v>
      </c>
      <c r="J362" s="253">
        <f>VLOOKUP(C362,'[1]CONSOLIDADO GESTORES'!$G$6:$K$355,4,FALSE)</f>
        <v>44561</v>
      </c>
      <c r="K362" s="96" t="s">
        <v>2004</v>
      </c>
      <c r="L362" s="172" t="s">
        <v>1984</v>
      </c>
      <c r="M362" s="227" t="s">
        <v>11</v>
      </c>
      <c r="N362" s="227" t="s">
        <v>2700</v>
      </c>
      <c r="Q362" s="230"/>
      <c r="R362" s="230"/>
      <c r="S362" s="230"/>
    </row>
    <row r="363" spans="1:19" ht="39.6" x14ac:dyDescent="0.3">
      <c r="A363" s="7">
        <f t="shared" si="5"/>
        <v>357</v>
      </c>
      <c r="B363" s="227" t="s">
        <v>16</v>
      </c>
      <c r="C363" s="173" t="s">
        <v>1067</v>
      </c>
      <c r="D363" s="175" t="s">
        <v>1389</v>
      </c>
      <c r="E363" s="252" t="s">
        <v>1706</v>
      </c>
      <c r="F363" s="255">
        <v>428684900</v>
      </c>
      <c r="G363" s="255">
        <v>0</v>
      </c>
      <c r="H363" s="255">
        <f>+F363+G363</f>
        <v>428684900</v>
      </c>
      <c r="I363" s="234" t="s">
        <v>20</v>
      </c>
      <c r="J363" s="253">
        <f>VLOOKUP(C363,'[1]CONSOLIDADO GESTORES'!$G$6:$K$355,4,FALSE)</f>
        <v>44561</v>
      </c>
      <c r="K363" s="96" t="s">
        <v>2004</v>
      </c>
      <c r="L363" s="172" t="s">
        <v>1986</v>
      </c>
      <c r="M363" s="227" t="s">
        <v>10</v>
      </c>
      <c r="N363" s="227" t="s">
        <v>2700</v>
      </c>
      <c r="Q363" s="230"/>
      <c r="R363" s="230"/>
      <c r="S363" s="230"/>
    </row>
    <row r="364" spans="1:19" ht="52.8" x14ac:dyDescent="0.3">
      <c r="A364" s="7">
        <f t="shared" si="5"/>
        <v>358</v>
      </c>
      <c r="B364" s="227" t="s">
        <v>16</v>
      </c>
      <c r="C364" s="126" t="s">
        <v>6173</v>
      </c>
      <c r="D364" s="126" t="s">
        <v>6174</v>
      </c>
      <c r="E364" s="252" t="s">
        <v>5991</v>
      </c>
      <c r="F364" s="255">
        <v>16673919</v>
      </c>
      <c r="G364" s="255">
        <v>0</v>
      </c>
      <c r="H364" s="255">
        <f>+F364+G364</f>
        <v>16673919</v>
      </c>
      <c r="I364" s="96" t="s">
        <v>20</v>
      </c>
      <c r="J364" s="227" t="s">
        <v>2890</v>
      </c>
      <c r="K364" s="96" t="s">
        <v>12</v>
      </c>
      <c r="L364" s="235" t="s">
        <v>6175</v>
      </c>
      <c r="M364" s="96" t="s">
        <v>11</v>
      </c>
      <c r="N364" s="227" t="s">
        <v>2700</v>
      </c>
      <c r="Q364" s="230"/>
      <c r="R364" s="230"/>
      <c r="S364" s="230"/>
    </row>
    <row r="365" spans="1:19" ht="39.6" x14ac:dyDescent="0.3">
      <c r="A365" s="7">
        <f t="shared" si="5"/>
        <v>359</v>
      </c>
      <c r="B365" s="227" t="s">
        <v>16</v>
      </c>
      <c r="C365" s="173" t="s">
        <v>1069</v>
      </c>
      <c r="D365" s="175" t="s">
        <v>1391</v>
      </c>
      <c r="E365" s="252" t="s">
        <v>1708</v>
      </c>
      <c r="F365" s="255">
        <v>97595019</v>
      </c>
      <c r="G365" s="255">
        <v>0</v>
      </c>
      <c r="H365" s="255">
        <f>+F365+G365</f>
        <v>97595019</v>
      </c>
      <c r="I365" s="234" t="s">
        <v>20</v>
      </c>
      <c r="J365" s="253">
        <f>VLOOKUP(C365,'[1]CONSOLIDADO GESTORES'!$G$6:$K$355,4,FALSE)</f>
        <v>44561</v>
      </c>
      <c r="K365" s="96" t="s">
        <v>2004</v>
      </c>
      <c r="L365" s="172" t="s">
        <v>1764</v>
      </c>
      <c r="M365" s="227" t="s">
        <v>3180</v>
      </c>
      <c r="N365" s="227" t="s">
        <v>2700</v>
      </c>
      <c r="Q365" s="230"/>
      <c r="R365" s="230"/>
      <c r="S365" s="230"/>
    </row>
    <row r="366" spans="1:19" ht="39.6" x14ac:dyDescent="0.3">
      <c r="A366" s="7">
        <f t="shared" si="5"/>
        <v>360</v>
      </c>
      <c r="B366" s="227" t="s">
        <v>16</v>
      </c>
      <c r="C366" s="227" t="s">
        <v>3104</v>
      </c>
      <c r="D366" s="271" t="s">
        <v>3144</v>
      </c>
      <c r="E366" s="252" t="s">
        <v>3103</v>
      </c>
      <c r="F366" s="255">
        <v>167947080</v>
      </c>
      <c r="G366" s="255">
        <v>0</v>
      </c>
      <c r="H366" s="255">
        <f>+F366+G366</f>
        <v>167947080</v>
      </c>
      <c r="I366" s="234" t="s">
        <v>20</v>
      </c>
      <c r="J366" s="253">
        <v>44537</v>
      </c>
      <c r="K366" s="96" t="s">
        <v>2004</v>
      </c>
      <c r="L366" s="235" t="s">
        <v>1950</v>
      </c>
      <c r="M366" s="227" t="s">
        <v>10</v>
      </c>
      <c r="N366" s="227" t="s">
        <v>2700</v>
      </c>
      <c r="Q366" s="230"/>
      <c r="R366" s="230"/>
      <c r="S366" s="230"/>
    </row>
    <row r="367" spans="1:19" ht="39.6" x14ac:dyDescent="0.3">
      <c r="A367" s="7">
        <f t="shared" si="5"/>
        <v>361</v>
      </c>
      <c r="B367" s="227" t="s">
        <v>16</v>
      </c>
      <c r="C367" s="227" t="s">
        <v>3102</v>
      </c>
      <c r="D367" s="271" t="s">
        <v>3143</v>
      </c>
      <c r="E367" s="252" t="s">
        <v>3101</v>
      </c>
      <c r="F367" s="255">
        <v>2999990</v>
      </c>
      <c r="G367" s="255">
        <v>0</v>
      </c>
      <c r="H367" s="255">
        <f>+F367+G367</f>
        <v>2999990</v>
      </c>
      <c r="I367" s="234" t="s">
        <v>20</v>
      </c>
      <c r="J367" s="253">
        <v>44524</v>
      </c>
      <c r="K367" s="172" t="s">
        <v>12</v>
      </c>
      <c r="L367" s="235" t="s">
        <v>3166</v>
      </c>
      <c r="M367" s="227" t="s">
        <v>11</v>
      </c>
      <c r="N367" s="227" t="s">
        <v>2700</v>
      </c>
      <c r="Q367" s="230"/>
      <c r="R367" s="230"/>
      <c r="S367" s="230"/>
    </row>
    <row r="368" spans="1:19" ht="39.6" x14ac:dyDescent="0.3">
      <c r="A368" s="7">
        <f t="shared" si="5"/>
        <v>362</v>
      </c>
      <c r="B368" s="227" t="s">
        <v>16</v>
      </c>
      <c r="C368" s="126" t="s">
        <v>1068</v>
      </c>
      <c r="D368" s="175" t="s">
        <v>1390</v>
      </c>
      <c r="E368" s="252" t="s">
        <v>1707</v>
      </c>
      <c r="F368" s="255">
        <v>26609986</v>
      </c>
      <c r="G368" s="255">
        <v>0</v>
      </c>
      <c r="H368" s="255">
        <f>+F368+G368</f>
        <v>26609986</v>
      </c>
      <c r="I368" s="234" t="s">
        <v>20</v>
      </c>
      <c r="J368" s="253">
        <f>VLOOKUP(C368,'[1]CONSOLIDADO GESTORES'!$G$6:$K$355,4,FALSE)</f>
        <v>44561</v>
      </c>
      <c r="K368" s="96" t="s">
        <v>2004</v>
      </c>
      <c r="L368" s="172" t="s">
        <v>1987</v>
      </c>
      <c r="M368" s="227" t="s">
        <v>10</v>
      </c>
      <c r="N368" s="227" t="s">
        <v>2700</v>
      </c>
      <c r="Q368" s="230"/>
      <c r="R368" s="230"/>
      <c r="S368" s="230"/>
    </row>
    <row r="369" spans="1:19" ht="52.8" x14ac:dyDescent="0.3">
      <c r="A369" s="7">
        <f t="shared" si="5"/>
        <v>363</v>
      </c>
      <c r="B369" s="227" t="s">
        <v>16</v>
      </c>
      <c r="C369" s="173" t="s">
        <v>1073</v>
      </c>
      <c r="D369" s="175" t="s">
        <v>1395</v>
      </c>
      <c r="E369" s="252" t="s">
        <v>1712</v>
      </c>
      <c r="F369" s="255">
        <v>177400000</v>
      </c>
      <c r="G369" s="255">
        <v>0</v>
      </c>
      <c r="H369" s="255">
        <f>+F369+G369</f>
        <v>177400000</v>
      </c>
      <c r="I369" s="234" t="s">
        <v>20</v>
      </c>
      <c r="J369" s="253">
        <f>VLOOKUP(C369,'[1]CONSOLIDADO GESTORES'!$G$6:$K$355,4,FALSE)</f>
        <v>44561</v>
      </c>
      <c r="K369" s="96" t="s">
        <v>2004</v>
      </c>
      <c r="L369" s="172" t="s">
        <v>1990</v>
      </c>
      <c r="M369" s="227" t="s">
        <v>11</v>
      </c>
      <c r="N369" s="227" t="s">
        <v>2700</v>
      </c>
      <c r="Q369" s="230"/>
      <c r="R369" s="230"/>
      <c r="S369" s="230"/>
    </row>
    <row r="370" spans="1:19" ht="39.6" x14ac:dyDescent="0.3">
      <c r="A370" s="7">
        <f t="shared" si="5"/>
        <v>364</v>
      </c>
      <c r="B370" s="227" t="s">
        <v>16</v>
      </c>
      <c r="C370" s="173" t="s">
        <v>1072</v>
      </c>
      <c r="D370" s="175" t="s">
        <v>1394</v>
      </c>
      <c r="E370" s="252" t="s">
        <v>1711</v>
      </c>
      <c r="F370" s="255">
        <v>448645470</v>
      </c>
      <c r="G370" s="255">
        <v>0</v>
      </c>
      <c r="H370" s="255">
        <f>+F370+G370</f>
        <v>448645470</v>
      </c>
      <c r="I370" s="234" t="s">
        <v>20</v>
      </c>
      <c r="J370" s="253">
        <f>VLOOKUP(C370,'[1]CONSOLIDADO GESTORES'!$G$6:$K$355,4,FALSE)</f>
        <v>44545</v>
      </c>
      <c r="K370" s="96" t="s">
        <v>2004</v>
      </c>
      <c r="L370" s="172" t="s">
        <v>1989</v>
      </c>
      <c r="M370" s="227" t="s">
        <v>10</v>
      </c>
      <c r="N370" s="227" t="s">
        <v>2700</v>
      </c>
      <c r="Q370" s="230"/>
      <c r="R370" s="230"/>
      <c r="S370" s="230"/>
    </row>
    <row r="371" spans="1:19" ht="52.8" x14ac:dyDescent="0.3">
      <c r="A371" s="7">
        <f t="shared" si="5"/>
        <v>365</v>
      </c>
      <c r="B371" s="227" t="s">
        <v>16</v>
      </c>
      <c r="C371" s="173" t="s">
        <v>1071</v>
      </c>
      <c r="D371" s="175" t="s">
        <v>1393</v>
      </c>
      <c r="E371" s="252" t="s">
        <v>1710</v>
      </c>
      <c r="F371" s="255">
        <v>36478111</v>
      </c>
      <c r="G371" s="255">
        <v>0</v>
      </c>
      <c r="H371" s="255">
        <f>+F371+G371</f>
        <v>36478111</v>
      </c>
      <c r="I371" s="234" t="s">
        <v>20</v>
      </c>
      <c r="J371" s="253">
        <f>VLOOKUP(C371,'[1]CONSOLIDADO GESTORES'!$G$6:$K$355,4,FALSE)</f>
        <v>44561</v>
      </c>
      <c r="K371" s="96" t="s">
        <v>2004</v>
      </c>
      <c r="L371" s="172" t="s">
        <v>1988</v>
      </c>
      <c r="M371" s="227" t="s">
        <v>3180</v>
      </c>
      <c r="N371" s="227" t="s">
        <v>2700</v>
      </c>
      <c r="Q371" s="230"/>
      <c r="R371" s="230"/>
      <c r="S371" s="230"/>
    </row>
    <row r="372" spans="1:19" ht="79.2" x14ac:dyDescent="0.3">
      <c r="A372" s="7">
        <f t="shared" si="5"/>
        <v>366</v>
      </c>
      <c r="B372" s="227" t="s">
        <v>16</v>
      </c>
      <c r="C372" s="173" t="s">
        <v>1070</v>
      </c>
      <c r="D372" s="175" t="s">
        <v>1392</v>
      </c>
      <c r="E372" s="252" t="s">
        <v>1709</v>
      </c>
      <c r="F372" s="255">
        <v>127301350</v>
      </c>
      <c r="G372" s="255">
        <v>0</v>
      </c>
      <c r="H372" s="255">
        <f>+F372+G372</f>
        <v>127301350</v>
      </c>
      <c r="I372" s="234" t="s">
        <v>20</v>
      </c>
      <c r="J372" s="253">
        <f>VLOOKUP(C372,'[1]CONSOLIDADO GESTORES'!$G$6:$K$355,4,FALSE)</f>
        <v>44561</v>
      </c>
      <c r="K372" s="96" t="s">
        <v>2004</v>
      </c>
      <c r="L372" s="172" t="s">
        <v>1988</v>
      </c>
      <c r="M372" s="227" t="s">
        <v>3180</v>
      </c>
      <c r="N372" s="227" t="s">
        <v>2700</v>
      </c>
      <c r="Q372" s="230"/>
      <c r="R372" s="230"/>
      <c r="S372" s="230"/>
    </row>
    <row r="373" spans="1:19" ht="52.8" x14ac:dyDescent="0.3">
      <c r="A373" s="7">
        <f t="shared" si="5"/>
        <v>367</v>
      </c>
      <c r="B373" s="227" t="s">
        <v>16</v>
      </c>
      <c r="C373" s="173" t="s">
        <v>1074</v>
      </c>
      <c r="D373" s="175" t="s">
        <v>1396</v>
      </c>
      <c r="E373" s="252" t="s">
        <v>1713</v>
      </c>
      <c r="F373" s="255">
        <v>880630940</v>
      </c>
      <c r="G373" s="255">
        <v>0</v>
      </c>
      <c r="H373" s="255">
        <f>+F373+G373</f>
        <v>880630940</v>
      </c>
      <c r="I373" s="234" t="s">
        <v>20</v>
      </c>
      <c r="J373" s="253">
        <f>VLOOKUP(C373,'[1]CONSOLIDADO GESTORES'!$G$6:$K$355,4,FALSE)</f>
        <v>44561</v>
      </c>
      <c r="K373" s="96" t="s">
        <v>2004</v>
      </c>
      <c r="L373" s="172" t="s">
        <v>1991</v>
      </c>
      <c r="M373" s="227" t="s">
        <v>11</v>
      </c>
      <c r="N373" s="227" t="s">
        <v>2700</v>
      </c>
      <c r="Q373" s="230"/>
      <c r="R373" s="230"/>
      <c r="S373" s="230"/>
    </row>
    <row r="374" spans="1:19" ht="39.6" x14ac:dyDescent="0.3">
      <c r="A374" s="7">
        <f t="shared" si="5"/>
        <v>368</v>
      </c>
      <c r="B374" s="227" t="s">
        <v>16</v>
      </c>
      <c r="C374" s="173" t="s">
        <v>1078</v>
      </c>
      <c r="D374" s="175" t="s">
        <v>1400</v>
      </c>
      <c r="E374" s="252" t="s">
        <v>1717</v>
      </c>
      <c r="F374" s="255">
        <v>357794325</v>
      </c>
      <c r="G374" s="255">
        <v>0</v>
      </c>
      <c r="H374" s="255">
        <f>+F374+G374</f>
        <v>357794325</v>
      </c>
      <c r="I374" s="234" t="s">
        <v>20</v>
      </c>
      <c r="J374" s="253">
        <f>VLOOKUP(C374,'[1]CONSOLIDADO GESTORES'!$G$6:$K$355,4,FALSE)</f>
        <v>44561</v>
      </c>
      <c r="K374" s="96" t="s">
        <v>2004</v>
      </c>
      <c r="L374" s="172" t="s">
        <v>1993</v>
      </c>
      <c r="M374" s="227" t="s">
        <v>10</v>
      </c>
      <c r="N374" s="227" t="s">
        <v>2700</v>
      </c>
      <c r="Q374" s="230"/>
      <c r="R374" s="230"/>
      <c r="S374" s="230"/>
    </row>
    <row r="375" spans="1:19" ht="52.8" x14ac:dyDescent="0.3">
      <c r="A375" s="7">
        <f t="shared" si="5"/>
        <v>369</v>
      </c>
      <c r="B375" s="227" t="s">
        <v>16</v>
      </c>
      <c r="C375" s="227" t="s">
        <v>3136</v>
      </c>
      <c r="D375" s="271" t="s">
        <v>3162</v>
      </c>
      <c r="E375" s="252" t="s">
        <v>3135</v>
      </c>
      <c r="F375" s="255">
        <v>34837250</v>
      </c>
      <c r="G375" s="255">
        <v>0</v>
      </c>
      <c r="H375" s="255">
        <f>+F375+G375</f>
        <v>34837250</v>
      </c>
      <c r="I375" s="234" t="s">
        <v>20</v>
      </c>
      <c r="J375" s="253">
        <v>44538</v>
      </c>
      <c r="K375" s="96" t="s">
        <v>2004</v>
      </c>
      <c r="L375" s="235" t="s">
        <v>3177</v>
      </c>
      <c r="M375" s="227" t="s">
        <v>11</v>
      </c>
      <c r="N375" s="227" t="s">
        <v>2700</v>
      </c>
      <c r="Q375" s="230"/>
      <c r="R375" s="230"/>
      <c r="S375" s="230"/>
    </row>
    <row r="376" spans="1:19" ht="52.8" x14ac:dyDescent="0.3">
      <c r="A376" s="7">
        <f t="shared" si="5"/>
        <v>370</v>
      </c>
      <c r="B376" s="227" t="s">
        <v>16</v>
      </c>
      <c r="C376" s="126" t="s">
        <v>1079</v>
      </c>
      <c r="D376" s="175" t="s">
        <v>1401</v>
      </c>
      <c r="E376" s="252" t="s">
        <v>1718</v>
      </c>
      <c r="F376" s="255">
        <v>2493050</v>
      </c>
      <c r="G376" s="255">
        <v>0</v>
      </c>
      <c r="H376" s="255">
        <f>+F376+G376</f>
        <v>2493050</v>
      </c>
      <c r="I376" s="234" t="s">
        <v>20</v>
      </c>
      <c r="J376" s="253">
        <f>VLOOKUP(C376,'[1]CONSOLIDADO GESTORES'!$G$6:$K$355,4,FALSE)</f>
        <v>44561</v>
      </c>
      <c r="K376" s="96" t="s">
        <v>2004</v>
      </c>
      <c r="L376" s="172" t="s">
        <v>1994</v>
      </c>
      <c r="M376" s="227" t="s">
        <v>11</v>
      </c>
      <c r="N376" s="227" t="s">
        <v>2700</v>
      </c>
      <c r="Q376" s="230"/>
      <c r="R376" s="230"/>
      <c r="S376" s="230"/>
    </row>
    <row r="377" spans="1:19" ht="39.6" x14ac:dyDescent="0.3">
      <c r="A377" s="7">
        <f t="shared" si="5"/>
        <v>371</v>
      </c>
      <c r="B377" s="227" t="s">
        <v>16</v>
      </c>
      <c r="C377" s="173" t="s">
        <v>1081</v>
      </c>
      <c r="D377" s="175" t="s">
        <v>1403</v>
      </c>
      <c r="E377" s="252" t="s">
        <v>1720</v>
      </c>
      <c r="F377" s="255">
        <v>300000000</v>
      </c>
      <c r="G377" s="255">
        <v>0</v>
      </c>
      <c r="H377" s="255">
        <f>+F377+G377</f>
        <v>300000000</v>
      </c>
      <c r="I377" s="234" t="s">
        <v>20</v>
      </c>
      <c r="J377" s="253">
        <f>VLOOKUP(C377,'[1]CONSOLIDADO GESTORES'!$G$6:$K$355,4,FALSE)</f>
        <v>44561</v>
      </c>
      <c r="K377" s="96" t="s">
        <v>2004</v>
      </c>
      <c r="L377" s="172" t="s">
        <v>1996</v>
      </c>
      <c r="M377" s="227" t="s">
        <v>11</v>
      </c>
      <c r="N377" s="227" t="s">
        <v>2700</v>
      </c>
      <c r="Q377" s="230"/>
      <c r="R377" s="230"/>
      <c r="S377" s="230"/>
    </row>
    <row r="378" spans="1:19" ht="39.6" x14ac:dyDescent="0.3">
      <c r="A378" s="7">
        <f t="shared" si="5"/>
        <v>372</v>
      </c>
      <c r="B378" s="227" t="s">
        <v>16</v>
      </c>
      <c r="C378" s="173" t="s">
        <v>5978</v>
      </c>
      <c r="D378" s="175" t="s">
        <v>1404</v>
      </c>
      <c r="E378" s="252" t="s">
        <v>1721</v>
      </c>
      <c r="F378" s="255">
        <v>10000000</v>
      </c>
      <c r="G378" s="255">
        <v>0</v>
      </c>
      <c r="H378" s="255">
        <f>+F378+G378</f>
        <v>10000000</v>
      </c>
      <c r="I378" s="234" t="s">
        <v>20</v>
      </c>
      <c r="J378" s="253">
        <v>44561</v>
      </c>
      <c r="K378" s="96" t="s">
        <v>2004</v>
      </c>
      <c r="L378" s="172" t="s">
        <v>1786</v>
      </c>
      <c r="M378" s="227" t="s">
        <v>11</v>
      </c>
      <c r="N378" s="227" t="s">
        <v>2700</v>
      </c>
      <c r="Q378" s="230"/>
      <c r="R378" s="230"/>
      <c r="S378" s="230"/>
    </row>
    <row r="379" spans="1:19" ht="52.8" x14ac:dyDescent="0.3">
      <c r="A379" s="7">
        <f t="shared" si="5"/>
        <v>373</v>
      </c>
      <c r="B379" s="227" t="s">
        <v>16</v>
      </c>
      <c r="C379" s="126" t="s">
        <v>6176</v>
      </c>
      <c r="D379" s="126" t="s">
        <v>6177</v>
      </c>
      <c r="E379" s="252" t="s">
        <v>6139</v>
      </c>
      <c r="F379" s="255">
        <v>6000000</v>
      </c>
      <c r="G379" s="255">
        <v>0</v>
      </c>
      <c r="H379" s="255">
        <f>+F379+G379</f>
        <v>6000000</v>
      </c>
      <c r="I379" s="96" t="s">
        <v>20</v>
      </c>
      <c r="J379" s="227" t="s">
        <v>2984</v>
      </c>
      <c r="K379" s="96" t="s">
        <v>12</v>
      </c>
      <c r="L379" s="235" t="s">
        <v>6178</v>
      </c>
      <c r="M379" s="96" t="s">
        <v>11</v>
      </c>
      <c r="N379" s="227" t="s">
        <v>2700</v>
      </c>
      <c r="Q379" s="230"/>
      <c r="R379" s="230"/>
      <c r="S379" s="230"/>
    </row>
    <row r="380" spans="1:19" ht="39.6" x14ac:dyDescent="0.3">
      <c r="A380" s="7">
        <f t="shared" si="5"/>
        <v>374</v>
      </c>
      <c r="B380" s="227" t="s">
        <v>16</v>
      </c>
      <c r="C380" s="173" t="s">
        <v>1075</v>
      </c>
      <c r="D380" s="175" t="s">
        <v>1397</v>
      </c>
      <c r="E380" s="252" t="s">
        <v>1714</v>
      </c>
      <c r="F380" s="255">
        <v>13497931</v>
      </c>
      <c r="G380" s="255">
        <v>0</v>
      </c>
      <c r="H380" s="255">
        <f>+F380+G380</f>
        <v>13497931</v>
      </c>
      <c r="I380" s="234" t="s">
        <v>20</v>
      </c>
      <c r="J380" s="253">
        <f>VLOOKUP(C380,'[1]CONSOLIDADO GESTORES'!$G$6:$K$355,4,FALSE)</f>
        <v>44561</v>
      </c>
      <c r="K380" s="96" t="s">
        <v>2004</v>
      </c>
      <c r="L380" s="172" t="s">
        <v>1764</v>
      </c>
      <c r="M380" s="227" t="s">
        <v>11</v>
      </c>
      <c r="N380" s="227" t="s">
        <v>2700</v>
      </c>
      <c r="Q380" s="230"/>
      <c r="R380" s="230"/>
      <c r="S380" s="230"/>
    </row>
    <row r="381" spans="1:19" ht="39.6" x14ac:dyDescent="0.3">
      <c r="A381" s="7">
        <f t="shared" si="5"/>
        <v>375</v>
      </c>
      <c r="B381" s="227" t="s">
        <v>16</v>
      </c>
      <c r="C381" s="173" t="s">
        <v>1080</v>
      </c>
      <c r="D381" s="175" t="s">
        <v>1402</v>
      </c>
      <c r="E381" s="252" t="s">
        <v>1719</v>
      </c>
      <c r="F381" s="255">
        <v>13054300</v>
      </c>
      <c r="G381" s="255">
        <v>0</v>
      </c>
      <c r="H381" s="255">
        <f>+F381+G381</f>
        <v>13054300</v>
      </c>
      <c r="I381" s="234" t="s">
        <v>20</v>
      </c>
      <c r="J381" s="253">
        <f>VLOOKUP(C381,'[1]CONSOLIDADO GESTORES'!$G$6:$K$355,4,FALSE)</f>
        <v>44561</v>
      </c>
      <c r="K381" s="96" t="s">
        <v>2004</v>
      </c>
      <c r="L381" s="172" t="s">
        <v>1995</v>
      </c>
      <c r="M381" s="227" t="s">
        <v>11</v>
      </c>
      <c r="N381" s="227" t="s">
        <v>2700</v>
      </c>
      <c r="Q381" s="230"/>
      <c r="R381" s="230"/>
      <c r="S381" s="230"/>
    </row>
    <row r="382" spans="1:19" ht="39.6" x14ac:dyDescent="0.3">
      <c r="A382" s="7">
        <f t="shared" si="5"/>
        <v>376</v>
      </c>
      <c r="B382" s="227" t="s">
        <v>16</v>
      </c>
      <c r="C382" s="173" t="s">
        <v>1082</v>
      </c>
      <c r="D382" s="175" t="s">
        <v>1405</v>
      </c>
      <c r="E382" s="252" t="s">
        <v>1722</v>
      </c>
      <c r="F382" s="255">
        <v>61237400</v>
      </c>
      <c r="G382" s="255">
        <v>0</v>
      </c>
      <c r="H382" s="255">
        <f>+F382+G382</f>
        <v>61237400</v>
      </c>
      <c r="I382" s="234" t="s">
        <v>20</v>
      </c>
      <c r="J382" s="253">
        <f>VLOOKUP(C382,'[1]CONSOLIDADO GESTORES'!$G$6:$K$355,4,FALSE)</f>
        <v>44561</v>
      </c>
      <c r="K382" s="96" t="s">
        <v>2004</v>
      </c>
      <c r="L382" s="172" t="s">
        <v>1895</v>
      </c>
      <c r="M382" s="227" t="s">
        <v>10</v>
      </c>
      <c r="N382" s="227" t="s">
        <v>2700</v>
      </c>
      <c r="Q382" s="230"/>
      <c r="R382" s="230"/>
      <c r="S382" s="230"/>
    </row>
    <row r="383" spans="1:19" ht="66" x14ac:dyDescent="0.3">
      <c r="A383" s="7">
        <f t="shared" si="5"/>
        <v>377</v>
      </c>
      <c r="B383" s="227" t="s">
        <v>16</v>
      </c>
      <c r="C383" s="173" t="s">
        <v>1083</v>
      </c>
      <c r="D383" s="175" t="s">
        <v>1406</v>
      </c>
      <c r="E383" s="252" t="s">
        <v>1723</v>
      </c>
      <c r="F383" s="255">
        <v>131182117</v>
      </c>
      <c r="G383" s="255">
        <v>0</v>
      </c>
      <c r="H383" s="255">
        <f>+F383+G383</f>
        <v>131182117</v>
      </c>
      <c r="I383" s="234" t="s">
        <v>20</v>
      </c>
      <c r="J383" s="253">
        <f>VLOOKUP(C383,'[1]CONSOLIDADO GESTORES'!$G$6:$K$355,4,FALSE)</f>
        <v>44561</v>
      </c>
      <c r="K383" s="96" t="s">
        <v>2004</v>
      </c>
      <c r="L383" s="172" t="s">
        <v>1881</v>
      </c>
      <c r="M383" s="227" t="s">
        <v>10</v>
      </c>
      <c r="N383" s="227" t="s">
        <v>2700</v>
      </c>
      <c r="Q383" s="230"/>
      <c r="R383" s="230"/>
      <c r="S383" s="230"/>
    </row>
    <row r="384" spans="1:19" ht="39.6" x14ac:dyDescent="0.3">
      <c r="A384" s="7">
        <f t="shared" si="5"/>
        <v>378</v>
      </c>
      <c r="B384" s="227" t="s">
        <v>16</v>
      </c>
      <c r="C384" s="172" t="s">
        <v>6208</v>
      </c>
      <c r="D384" s="175" t="s">
        <v>6207</v>
      </c>
      <c r="E384" s="252" t="s">
        <v>1677</v>
      </c>
      <c r="F384" s="274">
        <v>4296151955</v>
      </c>
      <c r="G384" s="13">
        <v>0</v>
      </c>
      <c r="H384" s="13">
        <f>+F384+G384</f>
        <v>4296151955</v>
      </c>
      <c r="I384" s="10" t="s">
        <v>20</v>
      </c>
      <c r="J384" s="294">
        <v>45382</v>
      </c>
      <c r="K384" s="96" t="s">
        <v>2004</v>
      </c>
      <c r="L384" s="172" t="s">
        <v>6209</v>
      </c>
      <c r="M384" s="12" t="s">
        <v>11</v>
      </c>
      <c r="N384" s="227" t="s">
        <v>2700</v>
      </c>
      <c r="Q384" s="230"/>
      <c r="R384" s="230"/>
      <c r="S384" s="230"/>
    </row>
    <row r="385" spans="1:19" ht="52.8" x14ac:dyDescent="0.3">
      <c r="A385" s="7">
        <f t="shared" si="5"/>
        <v>379</v>
      </c>
      <c r="B385" s="227" t="s">
        <v>16</v>
      </c>
      <c r="C385" s="227" t="s">
        <v>3106</v>
      </c>
      <c r="D385" s="271" t="s">
        <v>3145</v>
      </c>
      <c r="E385" s="252" t="s">
        <v>3105</v>
      </c>
      <c r="F385" s="255">
        <v>169498840</v>
      </c>
      <c r="G385" s="255">
        <v>0</v>
      </c>
      <c r="H385" s="255">
        <f>+F385+G385</f>
        <v>169498840</v>
      </c>
      <c r="I385" s="234" t="s">
        <v>20</v>
      </c>
      <c r="J385" s="253">
        <v>44531</v>
      </c>
      <c r="K385" s="96" t="s">
        <v>2004</v>
      </c>
      <c r="L385" s="235" t="s">
        <v>3167</v>
      </c>
      <c r="M385" s="227" t="s">
        <v>10</v>
      </c>
      <c r="N385" s="227" t="s">
        <v>2700</v>
      </c>
      <c r="Q385" s="230"/>
      <c r="R385" s="230"/>
      <c r="S385" s="230"/>
    </row>
    <row r="386" spans="1:19" ht="39.6" x14ac:dyDescent="0.3">
      <c r="A386" s="7">
        <f t="shared" si="5"/>
        <v>380</v>
      </c>
      <c r="B386" s="227" t="s">
        <v>16</v>
      </c>
      <c r="C386" s="173" t="s">
        <v>1077</v>
      </c>
      <c r="D386" s="175" t="s">
        <v>1399</v>
      </c>
      <c r="E386" s="252" t="s">
        <v>1716</v>
      </c>
      <c r="F386" s="255">
        <v>105857640</v>
      </c>
      <c r="G386" s="255">
        <v>0</v>
      </c>
      <c r="H386" s="255">
        <f>+F386+G386</f>
        <v>105857640</v>
      </c>
      <c r="I386" s="234" t="s">
        <v>20</v>
      </c>
      <c r="J386" s="253">
        <v>44529</v>
      </c>
      <c r="K386" s="96" t="s">
        <v>2004</v>
      </c>
      <c r="L386" s="172" t="s">
        <v>1977</v>
      </c>
      <c r="M386" s="227" t="s">
        <v>10</v>
      </c>
      <c r="N386" s="227" t="s">
        <v>2700</v>
      </c>
      <c r="Q386" s="230"/>
      <c r="R386" s="230"/>
      <c r="S386" s="230"/>
    </row>
    <row r="387" spans="1:19" ht="39.6" x14ac:dyDescent="0.3">
      <c r="A387" s="7">
        <f t="shared" si="5"/>
        <v>381</v>
      </c>
      <c r="B387" s="227" t="s">
        <v>16</v>
      </c>
      <c r="C387" s="173" t="s">
        <v>1076</v>
      </c>
      <c r="D387" s="175" t="s">
        <v>1398</v>
      </c>
      <c r="E387" s="252" t="s">
        <v>1715</v>
      </c>
      <c r="F387" s="255">
        <v>267682408</v>
      </c>
      <c r="G387" s="255">
        <v>0</v>
      </c>
      <c r="H387" s="255">
        <f>+F387+G387</f>
        <v>267682408</v>
      </c>
      <c r="I387" s="234" t="s">
        <v>20</v>
      </c>
      <c r="J387" s="253">
        <f>VLOOKUP(C387,'[1]CONSOLIDADO GESTORES'!$G$6:$K$355,4,FALSE)</f>
        <v>44561</v>
      </c>
      <c r="K387" s="96" t="s">
        <v>2004</v>
      </c>
      <c r="L387" s="172" t="s">
        <v>1992</v>
      </c>
      <c r="M387" s="227" t="s">
        <v>10</v>
      </c>
      <c r="N387" s="227" t="s">
        <v>2700</v>
      </c>
      <c r="Q387" s="230"/>
      <c r="R387" s="230"/>
      <c r="S387" s="230"/>
    </row>
    <row r="388" spans="1:19" ht="39.6" x14ac:dyDescent="0.3">
      <c r="A388" s="7">
        <f t="shared" si="5"/>
        <v>382</v>
      </c>
      <c r="B388" s="227" t="s">
        <v>16</v>
      </c>
      <c r="C388" s="173" t="s">
        <v>1085</v>
      </c>
      <c r="D388" s="175" t="s">
        <v>1408</v>
      </c>
      <c r="E388" s="252" t="s">
        <v>1725</v>
      </c>
      <c r="F388" s="255">
        <v>450012088</v>
      </c>
      <c r="G388" s="255">
        <v>0</v>
      </c>
      <c r="H388" s="255">
        <f>+F388+G388</f>
        <v>450012088</v>
      </c>
      <c r="I388" s="234" t="s">
        <v>20</v>
      </c>
      <c r="J388" s="253">
        <f>VLOOKUP(C388,'[1]CONSOLIDADO GESTORES'!$G$6:$K$355,4,FALSE)</f>
        <v>44561</v>
      </c>
      <c r="K388" s="96" t="s">
        <v>2004</v>
      </c>
      <c r="L388" s="172" t="s">
        <v>1997</v>
      </c>
      <c r="M388" s="227" t="s">
        <v>11</v>
      </c>
      <c r="N388" s="227" t="s">
        <v>2700</v>
      </c>
      <c r="Q388" s="230"/>
      <c r="R388" s="230"/>
      <c r="S388" s="230"/>
    </row>
    <row r="389" spans="1:19" ht="39.6" x14ac:dyDescent="0.3">
      <c r="A389" s="7">
        <f t="shared" si="5"/>
        <v>383</v>
      </c>
      <c r="B389" s="227" t="s">
        <v>16</v>
      </c>
      <c r="C389" s="173" t="s">
        <v>1084</v>
      </c>
      <c r="D389" s="175" t="s">
        <v>1407</v>
      </c>
      <c r="E389" s="252" t="s">
        <v>1724</v>
      </c>
      <c r="F389" s="255">
        <v>19631430</v>
      </c>
      <c r="G389" s="255">
        <v>0</v>
      </c>
      <c r="H389" s="255">
        <f>+F389+G389</f>
        <v>19631430</v>
      </c>
      <c r="I389" s="234" t="s">
        <v>20</v>
      </c>
      <c r="J389" s="253">
        <f>VLOOKUP(C389,'[1]CONSOLIDADO GESTORES'!$G$6:$K$355,4,FALSE)</f>
        <v>44561</v>
      </c>
      <c r="K389" s="96" t="s">
        <v>2004</v>
      </c>
      <c r="L389" s="172" t="s">
        <v>1744</v>
      </c>
      <c r="M389" s="227" t="s">
        <v>10</v>
      </c>
      <c r="N389" s="227" t="s">
        <v>2700</v>
      </c>
      <c r="Q389" s="230"/>
      <c r="R389" s="230"/>
      <c r="S389" s="230"/>
    </row>
    <row r="390" spans="1:19" ht="39.6" x14ac:dyDescent="0.3">
      <c r="A390" s="7">
        <f t="shared" si="5"/>
        <v>384</v>
      </c>
      <c r="B390" s="227" t="s">
        <v>16</v>
      </c>
      <c r="C390" s="173" t="s">
        <v>1086</v>
      </c>
      <c r="D390" s="175" t="s">
        <v>1409</v>
      </c>
      <c r="E390" s="252" t="s">
        <v>1726</v>
      </c>
      <c r="F390" s="255">
        <v>6925800</v>
      </c>
      <c r="G390" s="255">
        <v>0</v>
      </c>
      <c r="H390" s="255">
        <f>+F390+G390</f>
        <v>6925800</v>
      </c>
      <c r="I390" s="234" t="s">
        <v>20</v>
      </c>
      <c r="J390" s="253">
        <f>VLOOKUP(C390,'[1]CONSOLIDADO GESTORES'!$G$6:$K$355,4,FALSE)</f>
        <v>44561</v>
      </c>
      <c r="K390" s="96" t="s">
        <v>2004</v>
      </c>
      <c r="L390" s="172" t="s">
        <v>1820</v>
      </c>
      <c r="M390" s="227" t="s">
        <v>11</v>
      </c>
      <c r="N390" s="227" t="s">
        <v>2700</v>
      </c>
      <c r="Q390" s="230"/>
      <c r="R390" s="230"/>
      <c r="S390" s="230"/>
    </row>
    <row r="391" spans="1:19" ht="39.6" x14ac:dyDescent="0.3">
      <c r="A391" s="7">
        <f t="shared" si="5"/>
        <v>385</v>
      </c>
      <c r="B391" s="227" t="s">
        <v>16</v>
      </c>
      <c r="C391" s="173" t="s">
        <v>6237</v>
      </c>
      <c r="D391" s="175" t="s">
        <v>6238</v>
      </c>
      <c r="E391" s="252" t="s">
        <v>6236</v>
      </c>
      <c r="F391" s="315">
        <v>149464000</v>
      </c>
      <c r="G391" s="255">
        <v>0</v>
      </c>
      <c r="H391" s="255">
        <f>+F391+G391</f>
        <v>149464000</v>
      </c>
      <c r="I391" s="234" t="s">
        <v>20</v>
      </c>
      <c r="J391" s="253" t="e">
        <f>VLOOKUP(C391,'[1]CONSOLIDADO GESTORES'!$G$6:$K$355,4,FALSE)</f>
        <v>#N/A</v>
      </c>
      <c r="K391" s="96" t="s">
        <v>2004</v>
      </c>
      <c r="L391" s="172" t="s">
        <v>6239</v>
      </c>
      <c r="M391" s="227" t="s">
        <v>10</v>
      </c>
      <c r="N391" s="227" t="s">
        <v>2700</v>
      </c>
      <c r="Q391" s="230"/>
      <c r="R391" s="230"/>
      <c r="S391" s="230"/>
    </row>
    <row r="392" spans="1:19" ht="105.6" x14ac:dyDescent="0.3">
      <c r="A392" s="7">
        <f t="shared" ref="A392:A433" si="6">+A391+1</f>
        <v>386</v>
      </c>
      <c r="B392" s="227" t="s">
        <v>16</v>
      </c>
      <c r="C392" s="173" t="s">
        <v>1087</v>
      </c>
      <c r="D392" s="175" t="s">
        <v>1410</v>
      </c>
      <c r="E392" s="252" t="s">
        <v>1727</v>
      </c>
      <c r="F392" s="255">
        <v>144834900</v>
      </c>
      <c r="G392" s="255">
        <v>0</v>
      </c>
      <c r="H392" s="255">
        <f>+F392+G392</f>
        <v>144834900</v>
      </c>
      <c r="I392" s="234" t="s">
        <v>20</v>
      </c>
      <c r="J392" s="253">
        <f>VLOOKUP(C392,'[1]CONSOLIDADO GESTORES'!$G$6:$K$355,4,FALSE)</f>
        <v>44561</v>
      </c>
      <c r="K392" s="96" t="s">
        <v>2004</v>
      </c>
      <c r="L392" s="172" t="s">
        <v>1967</v>
      </c>
      <c r="M392" s="227" t="s">
        <v>11</v>
      </c>
      <c r="N392" s="227" t="s">
        <v>2700</v>
      </c>
      <c r="Q392" s="230"/>
      <c r="R392" s="230"/>
      <c r="S392" s="230"/>
    </row>
    <row r="393" spans="1:19" ht="39.6" x14ac:dyDescent="0.3">
      <c r="A393" s="7">
        <f t="shared" si="6"/>
        <v>387</v>
      </c>
      <c r="B393" s="227" t="s">
        <v>16</v>
      </c>
      <c r="C393" s="235" t="s">
        <v>3108</v>
      </c>
      <c r="D393" s="271" t="s">
        <v>3146</v>
      </c>
      <c r="E393" s="252" t="s">
        <v>3107</v>
      </c>
      <c r="F393" s="255">
        <v>285601874</v>
      </c>
      <c r="G393" s="255">
        <v>0</v>
      </c>
      <c r="H393" s="255">
        <f>+F393+G393</f>
        <v>285601874</v>
      </c>
      <c r="I393" s="234" t="s">
        <v>20</v>
      </c>
      <c r="J393" s="253">
        <v>44531</v>
      </c>
      <c r="K393" s="96" t="s">
        <v>2004</v>
      </c>
      <c r="L393" s="235" t="s">
        <v>3168</v>
      </c>
      <c r="M393" s="227" t="s">
        <v>10</v>
      </c>
      <c r="N393" s="227" t="s">
        <v>2700</v>
      </c>
      <c r="Q393" s="230"/>
      <c r="R393" s="230"/>
      <c r="S393" s="230"/>
    </row>
    <row r="394" spans="1:19" ht="39.6" x14ac:dyDescent="0.3">
      <c r="A394" s="7">
        <f t="shared" si="6"/>
        <v>388</v>
      </c>
      <c r="B394" s="227" t="s">
        <v>16</v>
      </c>
      <c r="C394" s="172" t="s">
        <v>1088</v>
      </c>
      <c r="D394" s="175" t="s">
        <v>1411</v>
      </c>
      <c r="E394" s="252" t="s">
        <v>1728</v>
      </c>
      <c r="F394" s="255">
        <v>209678000</v>
      </c>
      <c r="G394" s="255">
        <v>0</v>
      </c>
      <c r="H394" s="255">
        <f>+F394+G394</f>
        <v>209678000</v>
      </c>
      <c r="I394" s="234" t="s">
        <v>20</v>
      </c>
      <c r="J394" s="253">
        <f>VLOOKUP(C394,'[1]CONSOLIDADO GESTORES'!$G$6:$K$355,4,FALSE)</f>
        <v>44561</v>
      </c>
      <c r="K394" s="172" t="s">
        <v>12</v>
      </c>
      <c r="L394" s="172" t="s">
        <v>1998</v>
      </c>
      <c r="M394" s="227" t="s">
        <v>11</v>
      </c>
      <c r="N394" s="227" t="s">
        <v>2700</v>
      </c>
      <c r="Q394" s="230"/>
      <c r="R394" s="230"/>
      <c r="S394" s="230"/>
    </row>
    <row r="395" spans="1:19" ht="66" x14ac:dyDescent="0.3">
      <c r="A395" s="7">
        <f t="shared" si="6"/>
        <v>389</v>
      </c>
      <c r="B395" s="227" t="s">
        <v>16</v>
      </c>
      <c r="C395" s="172" t="s">
        <v>6240</v>
      </c>
      <c r="D395" s="175" t="s">
        <v>6243</v>
      </c>
      <c r="E395" s="252" t="s">
        <v>6242</v>
      </c>
      <c r="F395" s="315">
        <v>13052031368</v>
      </c>
      <c r="G395" s="255">
        <v>0</v>
      </c>
      <c r="H395" s="255">
        <f t="shared" ref="H395:H396" si="7">+F395+G395</f>
        <v>13052031368</v>
      </c>
      <c r="I395" s="234" t="s">
        <v>20</v>
      </c>
      <c r="J395" s="253">
        <v>44561</v>
      </c>
      <c r="K395" s="96" t="s">
        <v>2004</v>
      </c>
      <c r="L395" s="172" t="s">
        <v>6244</v>
      </c>
      <c r="M395" s="227" t="s">
        <v>11</v>
      </c>
      <c r="N395" s="227" t="s">
        <v>2700</v>
      </c>
      <c r="Q395" s="230"/>
      <c r="R395" s="230"/>
      <c r="S395" s="230"/>
    </row>
    <row r="396" spans="1:19" ht="39.6" x14ac:dyDescent="0.3">
      <c r="A396" s="7">
        <f t="shared" si="6"/>
        <v>390</v>
      </c>
      <c r="B396" s="227" t="s">
        <v>16</v>
      </c>
      <c r="C396" s="172" t="s">
        <v>6241</v>
      </c>
      <c r="D396" s="175" t="s">
        <v>6246</v>
      </c>
      <c r="E396" s="252" t="s">
        <v>6245</v>
      </c>
      <c r="F396" s="315">
        <v>53999225</v>
      </c>
      <c r="G396" s="255">
        <v>0</v>
      </c>
      <c r="H396" s="255">
        <f t="shared" si="7"/>
        <v>53999225</v>
      </c>
      <c r="I396" s="234" t="s">
        <v>20</v>
      </c>
      <c r="J396" s="253">
        <v>44561</v>
      </c>
      <c r="K396" s="96" t="s">
        <v>2004</v>
      </c>
      <c r="L396" s="172" t="s">
        <v>1772</v>
      </c>
      <c r="M396" s="227" t="s">
        <v>10</v>
      </c>
      <c r="N396" s="227" t="s">
        <v>2700</v>
      </c>
      <c r="Q396" s="230"/>
      <c r="R396" s="230"/>
      <c r="S396" s="230"/>
    </row>
    <row r="397" spans="1:19" ht="39.6" x14ac:dyDescent="0.3">
      <c r="A397" s="7">
        <f t="shared" si="6"/>
        <v>391</v>
      </c>
      <c r="B397" s="227" t="s">
        <v>16</v>
      </c>
      <c r="C397" s="173" t="s">
        <v>1089</v>
      </c>
      <c r="D397" s="175" t="s">
        <v>1412</v>
      </c>
      <c r="E397" s="252" t="s">
        <v>1729</v>
      </c>
      <c r="F397" s="255">
        <v>61892852</v>
      </c>
      <c r="G397" s="255">
        <v>0</v>
      </c>
      <c r="H397" s="255">
        <f>+F397+G397</f>
        <v>61892852</v>
      </c>
      <c r="I397" s="234" t="s">
        <v>20</v>
      </c>
      <c r="J397" s="253">
        <f>VLOOKUP(C397,'[1]CONSOLIDADO GESTORES'!$G$6:$K$355,4,FALSE)</f>
        <v>44561</v>
      </c>
      <c r="K397" s="96" t="s">
        <v>2004</v>
      </c>
      <c r="L397" s="172" t="s">
        <v>1971</v>
      </c>
      <c r="M397" s="227" t="s">
        <v>10</v>
      </c>
      <c r="N397" s="227" t="s">
        <v>2700</v>
      </c>
      <c r="Q397" s="230"/>
      <c r="R397" s="230"/>
      <c r="S397" s="230"/>
    </row>
    <row r="398" spans="1:19" ht="39.6" x14ac:dyDescent="0.3">
      <c r="A398" s="7">
        <f t="shared" si="6"/>
        <v>392</v>
      </c>
      <c r="B398" s="227" t="s">
        <v>16</v>
      </c>
      <c r="C398" s="173" t="s">
        <v>1091</v>
      </c>
      <c r="D398" s="175" t="s">
        <v>1414</v>
      </c>
      <c r="E398" s="252" t="s">
        <v>1731</v>
      </c>
      <c r="F398" s="255">
        <v>40682882</v>
      </c>
      <c r="G398" s="255">
        <v>0</v>
      </c>
      <c r="H398" s="255">
        <f>+F398+G398</f>
        <v>40682882</v>
      </c>
      <c r="I398" s="234" t="s">
        <v>20</v>
      </c>
      <c r="J398" s="253">
        <f>VLOOKUP(C398,'[1]CONSOLIDADO GESTORES'!$G$6:$K$355,4,FALSE)</f>
        <v>44540</v>
      </c>
      <c r="K398" s="96" t="s">
        <v>2004</v>
      </c>
      <c r="L398" s="172" t="s">
        <v>1742</v>
      </c>
      <c r="M398" s="227" t="s">
        <v>10</v>
      </c>
      <c r="N398" s="227" t="s">
        <v>2700</v>
      </c>
      <c r="Q398" s="230"/>
      <c r="R398" s="230"/>
      <c r="S398" s="230"/>
    </row>
    <row r="399" spans="1:19" ht="52.8" x14ac:dyDescent="0.3">
      <c r="A399" s="7">
        <f t="shared" si="6"/>
        <v>393</v>
      </c>
      <c r="B399" s="227" t="s">
        <v>16</v>
      </c>
      <c r="C399" s="227" t="s">
        <v>3110</v>
      </c>
      <c r="D399" s="271" t="s">
        <v>3147</v>
      </c>
      <c r="E399" s="252" t="s">
        <v>3109</v>
      </c>
      <c r="F399" s="255">
        <v>89346601</v>
      </c>
      <c r="G399" s="255">
        <v>0</v>
      </c>
      <c r="H399" s="255">
        <f>+F399+G399</f>
        <v>89346601</v>
      </c>
      <c r="I399" s="234" t="s">
        <v>20</v>
      </c>
      <c r="J399" s="253">
        <v>44531</v>
      </c>
      <c r="K399" s="96" t="s">
        <v>2004</v>
      </c>
      <c r="L399" s="235" t="s">
        <v>1819</v>
      </c>
      <c r="M399" s="227" t="s">
        <v>11</v>
      </c>
      <c r="N399" s="227" t="s">
        <v>2700</v>
      </c>
      <c r="Q399" s="230"/>
      <c r="R399" s="230"/>
      <c r="S399" s="230"/>
    </row>
    <row r="400" spans="1:19" ht="39.6" x14ac:dyDescent="0.3">
      <c r="A400" s="7">
        <f t="shared" si="6"/>
        <v>394</v>
      </c>
      <c r="B400" s="227" t="s">
        <v>16</v>
      </c>
      <c r="C400" s="173" t="s">
        <v>1090</v>
      </c>
      <c r="D400" s="175" t="s">
        <v>1413</v>
      </c>
      <c r="E400" s="252" t="s">
        <v>1730</v>
      </c>
      <c r="F400" s="255">
        <v>19332914</v>
      </c>
      <c r="G400" s="255">
        <v>0</v>
      </c>
      <c r="H400" s="255">
        <f>+F400+G400</f>
        <v>19332914</v>
      </c>
      <c r="I400" s="234" t="s">
        <v>20</v>
      </c>
      <c r="J400" s="253">
        <f>VLOOKUP(C400,'[1]CONSOLIDADO GESTORES'!$G$6:$K$355,4,FALSE)</f>
        <v>44561</v>
      </c>
      <c r="K400" s="96" t="s">
        <v>2004</v>
      </c>
      <c r="L400" s="172" t="s">
        <v>1999</v>
      </c>
      <c r="M400" s="227" t="s">
        <v>10</v>
      </c>
      <c r="N400" s="227" t="s">
        <v>2700</v>
      </c>
      <c r="Q400" s="230"/>
      <c r="R400" s="230"/>
      <c r="S400" s="230"/>
    </row>
    <row r="401" spans="1:19" ht="39.6" x14ac:dyDescent="0.3">
      <c r="A401" s="7">
        <f t="shared" si="6"/>
        <v>395</v>
      </c>
      <c r="B401" s="227" t="s">
        <v>16</v>
      </c>
      <c r="C401" s="126" t="s">
        <v>6179</v>
      </c>
      <c r="D401" s="126" t="s">
        <v>6180</v>
      </c>
      <c r="E401" s="252" t="s">
        <v>6074</v>
      </c>
      <c r="F401" s="255">
        <v>4566411</v>
      </c>
      <c r="G401" s="255">
        <v>0</v>
      </c>
      <c r="H401" s="255">
        <f>+F401+G401</f>
        <v>4566411</v>
      </c>
      <c r="I401" s="96" t="s">
        <v>20</v>
      </c>
      <c r="J401" s="227" t="s">
        <v>2984</v>
      </c>
      <c r="K401" s="96" t="s">
        <v>12</v>
      </c>
      <c r="L401" s="235" t="s">
        <v>6181</v>
      </c>
      <c r="M401" s="96" t="s">
        <v>11</v>
      </c>
      <c r="N401" s="227" t="s">
        <v>2700</v>
      </c>
      <c r="Q401" s="230"/>
      <c r="R401" s="230"/>
      <c r="S401" s="230"/>
    </row>
    <row r="402" spans="1:19" ht="39.6" x14ac:dyDescent="0.3">
      <c r="A402" s="7">
        <f t="shared" si="6"/>
        <v>396</v>
      </c>
      <c r="B402" s="227" t="s">
        <v>16</v>
      </c>
      <c r="C402" s="173" t="s">
        <v>1092</v>
      </c>
      <c r="D402" s="175" t="s">
        <v>1415</v>
      </c>
      <c r="E402" s="252" t="s">
        <v>1732</v>
      </c>
      <c r="F402" s="255">
        <v>59836056</v>
      </c>
      <c r="G402" s="255">
        <v>0</v>
      </c>
      <c r="H402" s="255">
        <f>+F402+G402</f>
        <v>59836056</v>
      </c>
      <c r="I402" s="234" t="s">
        <v>20</v>
      </c>
      <c r="J402" s="253">
        <f>VLOOKUP(C402,'[1]CONSOLIDADO GESTORES'!$G$6:$K$355,4,FALSE)</f>
        <v>44561</v>
      </c>
      <c r="K402" s="96" t="s">
        <v>2004</v>
      </c>
      <c r="L402" s="172" t="s">
        <v>1745</v>
      </c>
      <c r="M402" s="227" t="s">
        <v>10</v>
      </c>
      <c r="N402" s="227" t="s">
        <v>2700</v>
      </c>
      <c r="Q402" s="230"/>
      <c r="R402" s="230"/>
      <c r="S402" s="230"/>
    </row>
    <row r="403" spans="1:19" ht="39.6" x14ac:dyDescent="0.3">
      <c r="A403" s="7">
        <f t="shared" si="6"/>
        <v>397</v>
      </c>
      <c r="B403" s="227" t="s">
        <v>16</v>
      </c>
      <c r="C403" s="173" t="s">
        <v>1093</v>
      </c>
      <c r="D403" s="175" t="s">
        <v>1416</v>
      </c>
      <c r="E403" s="252" t="s">
        <v>1733</v>
      </c>
      <c r="F403" s="255">
        <v>109098666</v>
      </c>
      <c r="G403" s="255">
        <v>0</v>
      </c>
      <c r="H403" s="255">
        <f>+F403+G403</f>
        <v>109098666</v>
      </c>
      <c r="I403" s="234" t="s">
        <v>20</v>
      </c>
      <c r="J403" s="253">
        <f>VLOOKUP(C403,'[1]CONSOLIDADO GESTORES'!$G$6:$K$355,4,FALSE)</f>
        <v>44561</v>
      </c>
      <c r="K403" s="96" t="s">
        <v>2004</v>
      </c>
      <c r="L403" s="172" t="s">
        <v>2000</v>
      </c>
      <c r="M403" s="227" t="s">
        <v>11</v>
      </c>
      <c r="N403" s="227" t="s">
        <v>2700</v>
      </c>
      <c r="Q403" s="230"/>
      <c r="R403" s="230"/>
      <c r="S403" s="230"/>
    </row>
    <row r="404" spans="1:19" ht="52.8" x14ac:dyDescent="0.3">
      <c r="A404" s="7">
        <f t="shared" si="6"/>
        <v>398</v>
      </c>
      <c r="B404" s="227" t="s">
        <v>16</v>
      </c>
      <c r="C404" s="227" t="s">
        <v>3112</v>
      </c>
      <c r="D404" s="271" t="s">
        <v>3148</v>
      </c>
      <c r="E404" s="252" t="s">
        <v>3111</v>
      </c>
      <c r="F404" s="255">
        <v>95616500</v>
      </c>
      <c r="G404" s="255">
        <v>0</v>
      </c>
      <c r="H404" s="255">
        <f>+F404+G404</f>
        <v>95616500</v>
      </c>
      <c r="I404" s="234" t="s">
        <v>20</v>
      </c>
      <c r="J404" s="253">
        <v>44543</v>
      </c>
      <c r="K404" s="172" t="s">
        <v>12</v>
      </c>
      <c r="L404" s="235" t="s">
        <v>1849</v>
      </c>
      <c r="M404" s="227" t="s">
        <v>3180</v>
      </c>
      <c r="N404" s="227" t="s">
        <v>2700</v>
      </c>
      <c r="Q404" s="230"/>
      <c r="R404" s="230"/>
      <c r="S404" s="230"/>
    </row>
    <row r="405" spans="1:19" ht="52.8" x14ac:dyDescent="0.3">
      <c r="A405" s="7">
        <f t="shared" si="6"/>
        <v>399</v>
      </c>
      <c r="B405" s="227" t="s">
        <v>16</v>
      </c>
      <c r="C405" s="227" t="s">
        <v>3118</v>
      </c>
      <c r="D405" s="271" t="s">
        <v>3151</v>
      </c>
      <c r="E405" s="252" t="s">
        <v>3117</v>
      </c>
      <c r="F405" s="255">
        <v>13153402</v>
      </c>
      <c r="G405" s="255">
        <v>0</v>
      </c>
      <c r="H405" s="255">
        <f>+F405+G405</f>
        <v>13153402</v>
      </c>
      <c r="I405" s="234" t="s">
        <v>20</v>
      </c>
      <c r="J405" s="253">
        <v>44544</v>
      </c>
      <c r="K405" s="96" t="s">
        <v>2004</v>
      </c>
      <c r="L405" s="235" t="s">
        <v>1966</v>
      </c>
      <c r="M405" s="227" t="s">
        <v>10</v>
      </c>
      <c r="N405" s="227" t="s">
        <v>2700</v>
      </c>
      <c r="Q405" s="230"/>
      <c r="R405" s="230"/>
      <c r="S405" s="230"/>
    </row>
    <row r="406" spans="1:19" ht="39.6" x14ac:dyDescent="0.3">
      <c r="A406" s="7">
        <f t="shared" si="6"/>
        <v>400</v>
      </c>
      <c r="B406" s="227" t="s">
        <v>16</v>
      </c>
      <c r="C406" s="227" t="s">
        <v>6248</v>
      </c>
      <c r="D406" s="175" t="s">
        <v>6250</v>
      </c>
      <c r="E406" s="252" t="s">
        <v>6249</v>
      </c>
      <c r="F406" s="315">
        <v>280692603</v>
      </c>
      <c r="G406" s="255">
        <v>0</v>
      </c>
      <c r="H406" s="255">
        <f t="shared" ref="H406:H407" si="8">+F406+G406</f>
        <v>280692603</v>
      </c>
      <c r="I406" s="234" t="s">
        <v>20</v>
      </c>
      <c r="J406" s="253">
        <v>44561</v>
      </c>
      <c r="K406" s="172" t="s">
        <v>12</v>
      </c>
      <c r="L406" s="172" t="s">
        <v>6251</v>
      </c>
      <c r="M406" s="227" t="s">
        <v>10</v>
      </c>
      <c r="N406" s="227" t="s">
        <v>2700</v>
      </c>
      <c r="Q406" s="230"/>
      <c r="R406" s="230"/>
      <c r="S406" s="230"/>
    </row>
    <row r="407" spans="1:19" ht="39.6" x14ac:dyDescent="0.3">
      <c r="A407" s="7">
        <f t="shared" si="6"/>
        <v>401</v>
      </c>
      <c r="B407" s="227" t="s">
        <v>16</v>
      </c>
      <c r="C407" s="227" t="s">
        <v>6247</v>
      </c>
      <c r="D407" s="175" t="s">
        <v>6253</v>
      </c>
      <c r="E407" s="252" t="s">
        <v>6252</v>
      </c>
      <c r="F407" s="315">
        <v>441373886</v>
      </c>
      <c r="G407" s="255">
        <v>0</v>
      </c>
      <c r="H407" s="255">
        <f t="shared" si="8"/>
        <v>441373886</v>
      </c>
      <c r="I407" s="234" t="s">
        <v>20</v>
      </c>
      <c r="J407" s="253">
        <v>44561</v>
      </c>
      <c r="K407" s="96" t="s">
        <v>2004</v>
      </c>
      <c r="L407" s="172" t="s">
        <v>1987</v>
      </c>
      <c r="M407" s="227" t="s">
        <v>3180</v>
      </c>
      <c r="N407" s="227" t="s">
        <v>2700</v>
      </c>
      <c r="Q407" s="230"/>
      <c r="R407" s="230"/>
      <c r="S407" s="230"/>
    </row>
    <row r="408" spans="1:19" ht="39.6" x14ac:dyDescent="0.3">
      <c r="A408" s="7">
        <f t="shared" si="6"/>
        <v>402</v>
      </c>
      <c r="B408" s="227" t="s">
        <v>16</v>
      </c>
      <c r="C408" s="227" t="s">
        <v>3114</v>
      </c>
      <c r="D408" s="271" t="s">
        <v>3149</v>
      </c>
      <c r="E408" s="252" t="s">
        <v>3113</v>
      </c>
      <c r="F408" s="255">
        <v>445549204</v>
      </c>
      <c r="G408" s="255">
        <v>0</v>
      </c>
      <c r="H408" s="255">
        <f>+F408+G408</f>
        <v>445549204</v>
      </c>
      <c r="I408" s="234" t="s">
        <v>20</v>
      </c>
      <c r="J408" s="253">
        <v>44537</v>
      </c>
      <c r="K408" s="96" t="s">
        <v>2004</v>
      </c>
      <c r="L408" s="235" t="s">
        <v>1987</v>
      </c>
      <c r="M408" s="227" t="s">
        <v>3180</v>
      </c>
      <c r="N408" s="227" t="s">
        <v>2700</v>
      </c>
      <c r="Q408" s="230"/>
      <c r="R408" s="230"/>
      <c r="S408" s="230"/>
    </row>
    <row r="409" spans="1:19" ht="39.6" x14ac:dyDescent="0.3">
      <c r="A409" s="7">
        <f t="shared" si="6"/>
        <v>403</v>
      </c>
      <c r="B409" s="227" t="s">
        <v>16</v>
      </c>
      <c r="C409" s="227" t="s">
        <v>6254</v>
      </c>
      <c r="D409" s="175" t="s">
        <v>6256</v>
      </c>
      <c r="E409" s="252" t="s">
        <v>6255</v>
      </c>
      <c r="F409" s="315">
        <v>424919250</v>
      </c>
      <c r="G409" s="255">
        <v>0</v>
      </c>
      <c r="H409" s="255">
        <f>+F409+G409</f>
        <v>424919250</v>
      </c>
      <c r="I409" s="234" t="s">
        <v>20</v>
      </c>
      <c r="J409" s="253">
        <v>44561</v>
      </c>
      <c r="K409" s="96" t="s">
        <v>2004</v>
      </c>
      <c r="L409" s="172" t="s">
        <v>1887</v>
      </c>
      <c r="M409" s="227" t="s">
        <v>3180</v>
      </c>
      <c r="N409" s="227" t="s">
        <v>2700</v>
      </c>
      <c r="Q409" s="230"/>
      <c r="R409" s="230"/>
      <c r="S409" s="230"/>
    </row>
    <row r="410" spans="1:19" ht="39.6" x14ac:dyDescent="0.3">
      <c r="A410" s="7">
        <f t="shared" si="6"/>
        <v>404</v>
      </c>
      <c r="B410" s="227" t="s">
        <v>16</v>
      </c>
      <c r="C410" s="227" t="s">
        <v>3116</v>
      </c>
      <c r="D410" s="271" t="s">
        <v>3150</v>
      </c>
      <c r="E410" s="252" t="s">
        <v>3115</v>
      </c>
      <c r="F410" s="255">
        <v>47159700</v>
      </c>
      <c r="G410" s="255">
        <v>0</v>
      </c>
      <c r="H410" s="255">
        <f>+F410+G410</f>
        <v>47159700</v>
      </c>
      <c r="I410" s="234" t="s">
        <v>20</v>
      </c>
      <c r="J410" s="253">
        <v>44538</v>
      </c>
      <c r="K410" s="96" t="s">
        <v>2004</v>
      </c>
      <c r="L410" s="235" t="s">
        <v>3169</v>
      </c>
      <c r="M410" s="227" t="s">
        <v>11</v>
      </c>
      <c r="N410" s="227" t="s">
        <v>2700</v>
      </c>
      <c r="Q410" s="230"/>
      <c r="R410" s="230"/>
      <c r="S410" s="230"/>
    </row>
    <row r="411" spans="1:19" ht="39.6" x14ac:dyDescent="0.3">
      <c r="A411" s="7">
        <f t="shared" si="6"/>
        <v>405</v>
      </c>
      <c r="B411" s="227" t="s">
        <v>16</v>
      </c>
      <c r="C411" s="227" t="s">
        <v>3128</v>
      </c>
      <c r="D411" s="271" t="s">
        <v>3156</v>
      </c>
      <c r="E411" s="252" t="s">
        <v>3127</v>
      </c>
      <c r="F411" s="255">
        <v>2796500</v>
      </c>
      <c r="G411" s="255">
        <v>0</v>
      </c>
      <c r="H411" s="255">
        <f>+F411+G411</f>
        <v>2796500</v>
      </c>
      <c r="I411" s="234" t="s">
        <v>20</v>
      </c>
      <c r="J411" s="253">
        <v>44545</v>
      </c>
      <c r="K411" s="96" t="s">
        <v>2004</v>
      </c>
      <c r="L411" s="235" t="s">
        <v>3173</v>
      </c>
      <c r="M411" s="227" t="s">
        <v>10</v>
      </c>
      <c r="N411" s="227" t="s">
        <v>2700</v>
      </c>
      <c r="Q411" s="230"/>
      <c r="R411" s="230"/>
      <c r="S411" s="230"/>
    </row>
    <row r="412" spans="1:19" ht="39.6" x14ac:dyDescent="0.3">
      <c r="A412" s="7">
        <f t="shared" si="6"/>
        <v>406</v>
      </c>
      <c r="B412" s="227" t="s">
        <v>16</v>
      </c>
      <c r="C412" s="227" t="s">
        <v>3122</v>
      </c>
      <c r="D412" s="271" t="s">
        <v>3153</v>
      </c>
      <c r="E412" s="252" t="s">
        <v>3121</v>
      </c>
      <c r="F412" s="255">
        <v>2391900</v>
      </c>
      <c r="G412" s="255">
        <v>0</v>
      </c>
      <c r="H412" s="255">
        <f>+F412+G412</f>
        <v>2391900</v>
      </c>
      <c r="I412" s="234" t="s">
        <v>20</v>
      </c>
      <c r="J412" s="253">
        <v>44537</v>
      </c>
      <c r="K412" s="96" t="s">
        <v>2004</v>
      </c>
      <c r="L412" s="235" t="s">
        <v>3170</v>
      </c>
      <c r="M412" s="227" t="s">
        <v>11</v>
      </c>
      <c r="N412" s="227" t="s">
        <v>2700</v>
      </c>
      <c r="Q412" s="230"/>
      <c r="R412" s="230"/>
      <c r="S412" s="230"/>
    </row>
    <row r="413" spans="1:19" ht="39.6" x14ac:dyDescent="0.3">
      <c r="A413" s="7">
        <f t="shared" si="6"/>
        <v>407</v>
      </c>
      <c r="B413" s="227" t="s">
        <v>16</v>
      </c>
      <c r="C413" s="227" t="s">
        <v>3120</v>
      </c>
      <c r="D413" s="271" t="s">
        <v>3152</v>
      </c>
      <c r="E413" s="252" t="s">
        <v>3119</v>
      </c>
      <c r="F413" s="255">
        <v>17319284</v>
      </c>
      <c r="G413" s="255">
        <v>0</v>
      </c>
      <c r="H413" s="255">
        <f>+F413+G413</f>
        <v>17319284</v>
      </c>
      <c r="I413" s="234" t="s">
        <v>20</v>
      </c>
      <c r="J413" s="253">
        <v>44545</v>
      </c>
      <c r="K413" s="96" t="s">
        <v>2004</v>
      </c>
      <c r="L413" s="235" t="s">
        <v>1950</v>
      </c>
      <c r="M413" s="227" t="s">
        <v>10</v>
      </c>
      <c r="N413" s="227" t="s">
        <v>2700</v>
      </c>
      <c r="Q413" s="230"/>
      <c r="R413" s="230"/>
      <c r="S413" s="230"/>
    </row>
    <row r="414" spans="1:19" ht="39.6" x14ac:dyDescent="0.3">
      <c r="A414" s="7">
        <f t="shared" si="6"/>
        <v>408</v>
      </c>
      <c r="B414" s="227" t="s">
        <v>16</v>
      </c>
      <c r="C414" s="227" t="s">
        <v>3124</v>
      </c>
      <c r="D414" s="271" t="s">
        <v>3154</v>
      </c>
      <c r="E414" s="252" t="s">
        <v>3123</v>
      </c>
      <c r="F414" s="255">
        <v>13098556</v>
      </c>
      <c r="G414" s="255">
        <v>0</v>
      </c>
      <c r="H414" s="255">
        <f>+F414+G414</f>
        <v>13098556</v>
      </c>
      <c r="I414" s="234" t="s">
        <v>20</v>
      </c>
      <c r="J414" s="253">
        <v>44545</v>
      </c>
      <c r="K414" s="96" t="s">
        <v>2004</v>
      </c>
      <c r="L414" s="235" t="s">
        <v>3171</v>
      </c>
      <c r="M414" s="227" t="s">
        <v>10</v>
      </c>
      <c r="N414" s="227" t="s">
        <v>2700</v>
      </c>
      <c r="Q414" s="230"/>
      <c r="R414" s="230"/>
      <c r="S414" s="230"/>
    </row>
    <row r="415" spans="1:19" ht="39.6" x14ac:dyDescent="0.3">
      <c r="A415" s="7">
        <f t="shared" si="6"/>
        <v>409</v>
      </c>
      <c r="B415" s="227" t="s">
        <v>16</v>
      </c>
      <c r="C415" s="227" t="s">
        <v>6213</v>
      </c>
      <c r="D415" s="271" t="s">
        <v>3157</v>
      </c>
      <c r="E415" s="252" t="s">
        <v>3129</v>
      </c>
      <c r="F415" s="255">
        <v>10317300</v>
      </c>
      <c r="G415" s="255">
        <v>0</v>
      </c>
      <c r="H415" s="255">
        <f>+F415+G415</f>
        <v>10317300</v>
      </c>
      <c r="I415" s="234" t="s">
        <v>20</v>
      </c>
      <c r="J415" s="253">
        <v>44541</v>
      </c>
      <c r="K415" s="172" t="s">
        <v>12</v>
      </c>
      <c r="L415" s="235" t="s">
        <v>3174</v>
      </c>
      <c r="M415" s="227" t="s">
        <v>11</v>
      </c>
      <c r="N415" s="227" t="s">
        <v>2700</v>
      </c>
      <c r="Q415" s="230"/>
      <c r="R415" s="230"/>
      <c r="S415" s="230"/>
    </row>
    <row r="416" spans="1:19" ht="39.6" x14ac:dyDescent="0.3">
      <c r="A416" s="7">
        <f t="shared" si="6"/>
        <v>410</v>
      </c>
      <c r="B416" s="227" t="s">
        <v>16</v>
      </c>
      <c r="C416" s="227" t="s">
        <v>3126</v>
      </c>
      <c r="D416" s="271" t="s">
        <v>3155</v>
      </c>
      <c r="E416" s="252" t="s">
        <v>3125</v>
      </c>
      <c r="F416" s="255">
        <v>3594915</v>
      </c>
      <c r="G416" s="255">
        <v>0</v>
      </c>
      <c r="H416" s="255">
        <f>+F416+G416</f>
        <v>3594915</v>
      </c>
      <c r="I416" s="234" t="s">
        <v>20</v>
      </c>
      <c r="J416" s="253">
        <v>44537</v>
      </c>
      <c r="K416" s="96" t="s">
        <v>2004</v>
      </c>
      <c r="L416" s="235" t="s">
        <v>3172</v>
      </c>
      <c r="M416" s="227" t="s">
        <v>10</v>
      </c>
      <c r="N416" s="227" t="s">
        <v>2700</v>
      </c>
    </row>
    <row r="417" spans="1:14" ht="39.6" x14ac:dyDescent="0.3">
      <c r="A417" s="7">
        <f t="shared" si="6"/>
        <v>411</v>
      </c>
      <c r="B417" s="227" t="s">
        <v>16</v>
      </c>
      <c r="C417" s="227" t="s">
        <v>6257</v>
      </c>
      <c r="D417" s="175" t="s">
        <v>6262</v>
      </c>
      <c r="E417" s="252" t="s">
        <v>6261</v>
      </c>
      <c r="F417" s="315">
        <v>3891300</v>
      </c>
      <c r="G417" s="255">
        <v>0</v>
      </c>
      <c r="H417" s="255">
        <f t="shared" ref="H417:H420" si="9">+F417+G417</f>
        <v>3891300</v>
      </c>
      <c r="I417" s="234" t="s">
        <v>20</v>
      </c>
      <c r="J417" s="253">
        <v>44561</v>
      </c>
      <c r="K417" s="96" t="s">
        <v>2004</v>
      </c>
      <c r="L417" s="172" t="s">
        <v>6263</v>
      </c>
      <c r="M417" s="227" t="s">
        <v>11</v>
      </c>
      <c r="N417" s="227" t="s">
        <v>2700</v>
      </c>
    </row>
    <row r="418" spans="1:14" ht="39.6" x14ac:dyDescent="0.3">
      <c r="A418" s="7">
        <f t="shared" si="6"/>
        <v>412</v>
      </c>
      <c r="B418" s="227" t="s">
        <v>16</v>
      </c>
      <c r="C418" s="227" t="s">
        <v>6258</v>
      </c>
      <c r="D418" s="175" t="s">
        <v>6265</v>
      </c>
      <c r="E418" s="252" t="s">
        <v>6264</v>
      </c>
      <c r="F418" s="315">
        <v>95716873</v>
      </c>
      <c r="G418" s="255">
        <v>0</v>
      </c>
      <c r="H418" s="255">
        <f t="shared" si="9"/>
        <v>95716873</v>
      </c>
      <c r="I418" s="234" t="s">
        <v>20</v>
      </c>
      <c r="J418" s="253">
        <v>44561</v>
      </c>
      <c r="K418" s="96" t="s">
        <v>2004</v>
      </c>
      <c r="L418" s="172" t="s">
        <v>1939</v>
      </c>
      <c r="M418" s="227" t="s">
        <v>10</v>
      </c>
      <c r="N418" s="227" t="s">
        <v>2700</v>
      </c>
    </row>
    <row r="419" spans="1:14" ht="39.6" x14ac:dyDescent="0.3">
      <c r="A419" s="7">
        <f t="shared" si="6"/>
        <v>413</v>
      </c>
      <c r="B419" s="227" t="s">
        <v>16</v>
      </c>
      <c r="C419" s="227" t="s">
        <v>6259</v>
      </c>
      <c r="D419" s="175" t="s">
        <v>6267</v>
      </c>
      <c r="E419" s="252" t="s">
        <v>6266</v>
      </c>
      <c r="F419" s="315">
        <v>36816220</v>
      </c>
      <c r="G419" s="255">
        <v>0</v>
      </c>
      <c r="H419" s="255">
        <f t="shared" si="9"/>
        <v>36816220</v>
      </c>
      <c r="I419" s="234" t="s">
        <v>20</v>
      </c>
      <c r="J419" s="253">
        <v>44561</v>
      </c>
      <c r="K419" s="96" t="s">
        <v>2004</v>
      </c>
      <c r="L419" s="172" t="s">
        <v>6268</v>
      </c>
      <c r="M419" s="227" t="s">
        <v>10</v>
      </c>
      <c r="N419" s="227" t="s">
        <v>2700</v>
      </c>
    </row>
    <row r="420" spans="1:14" ht="39.6" x14ac:dyDescent="0.3">
      <c r="A420" s="7">
        <f t="shared" si="6"/>
        <v>414</v>
      </c>
      <c r="B420" s="227" t="s">
        <v>16</v>
      </c>
      <c r="C420" s="227" t="s">
        <v>6260</v>
      </c>
      <c r="D420" s="175" t="s">
        <v>6270</v>
      </c>
      <c r="E420" s="252" t="s">
        <v>6269</v>
      </c>
      <c r="F420" s="315">
        <v>11288340</v>
      </c>
      <c r="G420" s="255">
        <v>0</v>
      </c>
      <c r="H420" s="255">
        <f t="shared" si="9"/>
        <v>11288340</v>
      </c>
      <c r="I420" s="234" t="s">
        <v>20</v>
      </c>
      <c r="J420" s="253">
        <v>44561</v>
      </c>
      <c r="K420" s="96" t="s">
        <v>2004</v>
      </c>
      <c r="L420" s="172" t="s">
        <v>6271</v>
      </c>
      <c r="M420" s="227" t="s">
        <v>10</v>
      </c>
      <c r="N420" s="227" t="s">
        <v>2700</v>
      </c>
    </row>
    <row r="421" spans="1:14" ht="39.6" x14ac:dyDescent="0.3">
      <c r="A421" s="7">
        <f t="shared" si="6"/>
        <v>415</v>
      </c>
      <c r="B421" s="227" t="s">
        <v>16</v>
      </c>
      <c r="C421" s="227" t="s">
        <v>3142</v>
      </c>
      <c r="D421" s="271" t="s">
        <v>3165</v>
      </c>
      <c r="E421" s="252" t="s">
        <v>3141</v>
      </c>
      <c r="F421" s="255">
        <v>218018132</v>
      </c>
      <c r="G421" s="255">
        <v>0</v>
      </c>
      <c r="H421" s="255">
        <f>+F421+G421</f>
        <v>218018132</v>
      </c>
      <c r="I421" s="234" t="s">
        <v>20</v>
      </c>
      <c r="J421" s="253">
        <v>44537</v>
      </c>
      <c r="K421" s="96" t="s">
        <v>2004</v>
      </c>
      <c r="L421" s="235" t="s">
        <v>3179</v>
      </c>
      <c r="M421" s="227" t="s">
        <v>3180</v>
      </c>
      <c r="N421" s="227" t="s">
        <v>2700</v>
      </c>
    </row>
    <row r="422" spans="1:14" ht="39.6" x14ac:dyDescent="0.3">
      <c r="A422" s="7">
        <f t="shared" si="6"/>
        <v>416</v>
      </c>
      <c r="B422" s="227" t="s">
        <v>16</v>
      </c>
      <c r="C422" s="227" t="s">
        <v>6206</v>
      </c>
      <c r="D422" s="271" t="s">
        <v>3160</v>
      </c>
      <c r="E422" s="252" t="s">
        <v>3132</v>
      </c>
      <c r="F422" s="255">
        <v>447902993</v>
      </c>
      <c r="G422" s="255">
        <v>0</v>
      </c>
      <c r="H422" s="255">
        <f>+F422+G422</f>
        <v>447902993</v>
      </c>
      <c r="I422" s="234" t="s">
        <v>20</v>
      </c>
      <c r="J422" s="253">
        <v>44540</v>
      </c>
      <c r="K422" s="96" t="s">
        <v>2004</v>
      </c>
      <c r="L422" s="235" t="s">
        <v>1987</v>
      </c>
      <c r="M422" s="227" t="s">
        <v>3180</v>
      </c>
      <c r="N422" s="227" t="s">
        <v>2700</v>
      </c>
    </row>
    <row r="423" spans="1:14" ht="105.6" x14ac:dyDescent="0.3">
      <c r="A423" s="7">
        <f t="shared" si="6"/>
        <v>417</v>
      </c>
      <c r="B423" s="227" t="s">
        <v>16</v>
      </c>
      <c r="C423" s="227" t="s">
        <v>6272</v>
      </c>
      <c r="D423" s="175" t="s">
        <v>6275</v>
      </c>
      <c r="E423" s="252" t="s">
        <v>6274</v>
      </c>
      <c r="F423" s="315">
        <v>7978950</v>
      </c>
      <c r="G423" s="255">
        <v>0</v>
      </c>
      <c r="H423" s="255">
        <f t="shared" ref="H423:H424" si="10">+F423+G423</f>
        <v>7978950</v>
      </c>
      <c r="I423" s="234" t="s">
        <v>20</v>
      </c>
      <c r="J423" s="253">
        <v>44561</v>
      </c>
      <c r="K423" s="172" t="s">
        <v>12</v>
      </c>
      <c r="L423" s="172" t="s">
        <v>6276</v>
      </c>
      <c r="M423" s="227" t="s">
        <v>11</v>
      </c>
      <c r="N423" s="227" t="s">
        <v>2700</v>
      </c>
    </row>
    <row r="424" spans="1:14" ht="39.6" x14ac:dyDescent="0.3">
      <c r="A424" s="7">
        <f t="shared" si="6"/>
        <v>418</v>
      </c>
      <c r="B424" s="227" t="s">
        <v>16</v>
      </c>
      <c r="C424" s="227" t="s">
        <v>6273</v>
      </c>
      <c r="D424" s="175" t="s">
        <v>6278</v>
      </c>
      <c r="E424" s="252" t="s">
        <v>6277</v>
      </c>
      <c r="F424" s="315">
        <v>12184142</v>
      </c>
      <c r="G424" s="255">
        <v>0</v>
      </c>
      <c r="H424" s="255">
        <f t="shared" si="10"/>
        <v>12184142</v>
      </c>
      <c r="I424" s="234" t="s">
        <v>20</v>
      </c>
      <c r="J424" s="253">
        <v>44561</v>
      </c>
      <c r="K424" s="96" t="s">
        <v>2004</v>
      </c>
      <c r="L424" s="172" t="s">
        <v>6279</v>
      </c>
      <c r="M424" s="227" t="s">
        <v>10</v>
      </c>
      <c r="N424" s="227" t="s">
        <v>2700</v>
      </c>
    </row>
    <row r="425" spans="1:14" ht="52.8" x14ac:dyDescent="0.3">
      <c r="A425" s="7">
        <f t="shared" si="6"/>
        <v>419</v>
      </c>
      <c r="B425" s="227" t="s">
        <v>16</v>
      </c>
      <c r="C425" s="235" t="s">
        <v>3134</v>
      </c>
      <c r="D425" s="271" t="s">
        <v>3161</v>
      </c>
      <c r="E425" s="252" t="s">
        <v>3133</v>
      </c>
      <c r="F425" s="255">
        <v>359652759</v>
      </c>
      <c r="G425" s="255">
        <v>0</v>
      </c>
      <c r="H425" s="255">
        <f>+F425+G425</f>
        <v>359652759</v>
      </c>
      <c r="I425" s="234" t="s">
        <v>20</v>
      </c>
      <c r="J425" s="253">
        <v>44544</v>
      </c>
      <c r="K425" s="96" t="s">
        <v>2004</v>
      </c>
      <c r="L425" s="235" t="s">
        <v>3177</v>
      </c>
      <c r="M425" s="227" t="s">
        <v>11</v>
      </c>
      <c r="N425" s="227" t="s">
        <v>2700</v>
      </c>
    </row>
    <row r="426" spans="1:14" ht="39.6" x14ac:dyDescent="0.3">
      <c r="A426" s="7">
        <f t="shared" si="6"/>
        <v>420</v>
      </c>
      <c r="B426" s="227" t="s">
        <v>16</v>
      </c>
      <c r="C426" s="227" t="s">
        <v>3138</v>
      </c>
      <c r="D426" s="271" t="s">
        <v>3163</v>
      </c>
      <c r="E426" s="252" t="s">
        <v>3137</v>
      </c>
      <c r="F426" s="255">
        <v>446475933</v>
      </c>
      <c r="G426" s="255">
        <v>0</v>
      </c>
      <c r="H426" s="255">
        <f>+F426+G426</f>
        <v>446475933</v>
      </c>
      <c r="I426" s="234" t="s">
        <v>20</v>
      </c>
      <c r="J426" s="253">
        <v>44540</v>
      </c>
      <c r="K426" s="96" t="s">
        <v>2004</v>
      </c>
      <c r="L426" s="235" t="s">
        <v>1987</v>
      </c>
      <c r="M426" s="227" t="s">
        <v>3180</v>
      </c>
      <c r="N426" s="227" t="s">
        <v>2700</v>
      </c>
    </row>
    <row r="427" spans="1:14" ht="66" x14ac:dyDescent="0.3">
      <c r="A427" s="7">
        <f t="shared" si="6"/>
        <v>421</v>
      </c>
      <c r="B427" s="227" t="s">
        <v>16</v>
      </c>
      <c r="C427" s="227" t="s">
        <v>6205</v>
      </c>
      <c r="D427" s="271" t="s">
        <v>3159</v>
      </c>
      <c r="E427" s="252" t="s">
        <v>3131</v>
      </c>
      <c r="F427" s="255">
        <v>1007331430</v>
      </c>
      <c r="G427" s="255">
        <v>0</v>
      </c>
      <c r="H427" s="255">
        <f>+F427+G427</f>
        <v>1007331430</v>
      </c>
      <c r="I427" s="234" t="s">
        <v>20</v>
      </c>
      <c r="J427" s="253">
        <v>44544</v>
      </c>
      <c r="K427" s="96" t="s">
        <v>2004</v>
      </c>
      <c r="L427" s="235" t="s">
        <v>3176</v>
      </c>
      <c r="M427" s="227" t="s">
        <v>11</v>
      </c>
      <c r="N427" s="227" t="s">
        <v>2700</v>
      </c>
    </row>
    <row r="428" spans="1:14" ht="39.6" x14ac:dyDescent="0.3">
      <c r="A428" s="7">
        <f t="shared" si="6"/>
        <v>422</v>
      </c>
      <c r="B428" s="227" t="s">
        <v>16</v>
      </c>
      <c r="C428" s="227" t="s">
        <v>6214</v>
      </c>
      <c r="D428" s="271" t="s">
        <v>3158</v>
      </c>
      <c r="E428" s="252" t="s">
        <v>3130</v>
      </c>
      <c r="F428" s="255">
        <v>89905085</v>
      </c>
      <c r="G428" s="255">
        <v>0</v>
      </c>
      <c r="H428" s="255">
        <f>+F428+G428</f>
        <v>89905085</v>
      </c>
      <c r="I428" s="234" t="s">
        <v>20</v>
      </c>
      <c r="J428" s="253">
        <v>44546</v>
      </c>
      <c r="K428" s="96" t="s">
        <v>2004</v>
      </c>
      <c r="L428" s="235" t="s">
        <v>3175</v>
      </c>
      <c r="M428" s="227" t="s">
        <v>10</v>
      </c>
      <c r="N428" s="227" t="s">
        <v>2700</v>
      </c>
    </row>
    <row r="429" spans="1:14" ht="39.6" x14ac:dyDescent="0.3">
      <c r="A429" s="7">
        <f t="shared" si="6"/>
        <v>423</v>
      </c>
      <c r="B429" s="227" t="s">
        <v>16</v>
      </c>
      <c r="C429" s="227" t="s">
        <v>3140</v>
      </c>
      <c r="D429" s="271" t="s">
        <v>3164</v>
      </c>
      <c r="E429" s="252" t="s">
        <v>3139</v>
      </c>
      <c r="F429" s="255">
        <v>203683383</v>
      </c>
      <c r="G429" s="255">
        <v>0</v>
      </c>
      <c r="H429" s="255">
        <f>+F429+G429</f>
        <v>203683383</v>
      </c>
      <c r="I429" s="234" t="s">
        <v>20</v>
      </c>
      <c r="J429" s="253">
        <v>44543</v>
      </c>
      <c r="K429" s="96" t="s">
        <v>2004</v>
      </c>
      <c r="L429" s="235" t="s">
        <v>3178</v>
      </c>
      <c r="M429" s="227" t="s">
        <v>11</v>
      </c>
      <c r="N429" s="227" t="s">
        <v>2700</v>
      </c>
    </row>
    <row r="430" spans="1:14" ht="39.6" x14ac:dyDescent="0.3">
      <c r="A430" s="7">
        <f t="shared" si="6"/>
        <v>424</v>
      </c>
      <c r="B430" s="227" t="s">
        <v>16</v>
      </c>
      <c r="C430" s="227" t="s">
        <v>6280</v>
      </c>
      <c r="D430" s="318" t="s">
        <v>6285</v>
      </c>
      <c r="E430" s="252" t="s">
        <v>6284</v>
      </c>
      <c r="F430" s="255"/>
      <c r="G430" s="255">
        <v>0</v>
      </c>
      <c r="H430" s="255">
        <f t="shared" ref="H430:H433" si="11">+F430+G430</f>
        <v>0</v>
      </c>
      <c r="I430" s="234" t="s">
        <v>20</v>
      </c>
      <c r="J430" s="253">
        <v>44543</v>
      </c>
      <c r="K430" s="96" t="s">
        <v>2004</v>
      </c>
      <c r="L430" s="172" t="s">
        <v>6286</v>
      </c>
      <c r="M430" s="227" t="s">
        <v>11</v>
      </c>
      <c r="N430" s="227" t="s">
        <v>2700</v>
      </c>
    </row>
    <row r="431" spans="1:14" ht="39.6" x14ac:dyDescent="0.3">
      <c r="A431" s="7">
        <f t="shared" si="6"/>
        <v>425</v>
      </c>
      <c r="B431" s="227" t="s">
        <v>16</v>
      </c>
      <c r="C431" s="227" t="s">
        <v>6281</v>
      </c>
      <c r="D431" s="318" t="s">
        <v>6288</v>
      </c>
      <c r="E431" s="252" t="s">
        <v>6287</v>
      </c>
      <c r="F431" s="315">
        <v>742540000</v>
      </c>
      <c r="G431" s="255">
        <v>0</v>
      </c>
      <c r="H431" s="255">
        <f t="shared" si="11"/>
        <v>742540000</v>
      </c>
      <c r="I431" s="234" t="s">
        <v>20</v>
      </c>
      <c r="J431" s="253">
        <v>44543</v>
      </c>
      <c r="K431" s="96" t="s">
        <v>2004</v>
      </c>
      <c r="L431" s="172" t="s">
        <v>1991</v>
      </c>
      <c r="M431" s="227" t="s">
        <v>11</v>
      </c>
      <c r="N431" s="227" t="s">
        <v>2700</v>
      </c>
    </row>
    <row r="432" spans="1:14" ht="39.6" x14ac:dyDescent="0.3">
      <c r="A432" s="7">
        <f t="shared" si="6"/>
        <v>426</v>
      </c>
      <c r="B432" s="227" t="s">
        <v>16</v>
      </c>
      <c r="C432" s="227" t="s">
        <v>6282</v>
      </c>
      <c r="D432" s="318" t="s">
        <v>6290</v>
      </c>
      <c r="E432" s="252" t="s">
        <v>6289</v>
      </c>
      <c r="F432" s="315">
        <v>444965931</v>
      </c>
      <c r="G432" s="255">
        <v>0</v>
      </c>
      <c r="H432" s="255">
        <f t="shared" si="11"/>
        <v>444965931</v>
      </c>
      <c r="I432" s="234" t="s">
        <v>20</v>
      </c>
      <c r="J432" s="253">
        <v>44543</v>
      </c>
      <c r="K432" s="96" t="s">
        <v>2004</v>
      </c>
      <c r="L432" s="172" t="s">
        <v>6291</v>
      </c>
      <c r="M432" s="227" t="s">
        <v>10</v>
      </c>
      <c r="N432" s="227" t="s">
        <v>2700</v>
      </c>
    </row>
    <row r="433" spans="1:14" ht="39.6" x14ac:dyDescent="0.3">
      <c r="A433" s="7">
        <f t="shared" si="6"/>
        <v>427</v>
      </c>
      <c r="B433" s="227" t="s">
        <v>16</v>
      </c>
      <c r="C433" s="227" t="s">
        <v>6283</v>
      </c>
      <c r="D433" s="318" t="s">
        <v>6293</v>
      </c>
      <c r="E433" s="252" t="s">
        <v>6292</v>
      </c>
      <c r="F433" s="315">
        <v>435103589</v>
      </c>
      <c r="G433" s="255">
        <v>0</v>
      </c>
      <c r="H433" s="255">
        <f t="shared" si="11"/>
        <v>435103589</v>
      </c>
      <c r="I433" s="234" t="s">
        <v>20</v>
      </c>
      <c r="J433" s="253">
        <v>44543</v>
      </c>
      <c r="K433" s="96" t="s">
        <v>2004</v>
      </c>
      <c r="L433" s="172" t="s">
        <v>6294</v>
      </c>
      <c r="M433" s="227" t="s">
        <v>10</v>
      </c>
      <c r="N433" s="227" t="s">
        <v>2700</v>
      </c>
    </row>
  </sheetData>
  <autoFilter ref="A6:O415"/>
  <sortState ref="C7:N416">
    <sortCondition ref="C7:C416"/>
  </sortState>
  <mergeCells count="2">
    <mergeCell ref="A1:B5"/>
    <mergeCell ref="C1:N5"/>
  </mergeCells>
  <dataValidations count="1">
    <dataValidation type="list" allowBlank="1" showInputMessage="1" showErrorMessage="1" sqref="K49:K52 K413:K427 K26 K54:K68 K18:K19 K24 K73:K411 K429:K433">
      <formula1>#REF!</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'C:\Users\Heapaz\Desktop\Info escritorio\1 EMCALI\1 CONTRALORIA MUNICIPAL\PLANES DE MEJORAMIENTO\PUBLICACIÓN CONTRATOS IP\[GAE PS.xlsx]Listas'!#REF!</xm:f>
          </x14:formula1>
          <xm:sqref>K428 K412 M357:M433 I357:I433</xm:sqref>
        </x14:dataValidation>
        <x14:dataValidation type="list" allowBlank="1" showInputMessage="1" showErrorMessage="1">
          <x14:formula1>
            <xm:f>'C:\Users\Heapaz\AppData\Local\Temp\[Copia de Formato Publicación Contratos Pagina WEB GAGHA 2021.xlsx]Listas'!#REF!</xm:f>
          </x14:formula1>
          <xm:sqref>M320:M356 M248:M317</xm:sqref>
        </x14:dataValidation>
        <x14:dataValidation type="list" allowBlank="1" showInputMessage="1" showErrorMessage="1">
          <x14:formula1>
            <xm:f>'C:\Users\Heapaz\AppData\Local\Temp\[Formato Publicación Contratos Pagina web V final - DIC.17 (2)-1.xlsx]Listas'!#REF!</xm:f>
          </x14:formula1>
          <xm:sqref>I94:I317 M94:M247 I320:I356</xm:sqref>
        </x14:dataValidation>
        <x14:dataValidation type="list" allowBlank="1" showInputMessage="1" showErrorMessage="1">
          <x14:formula1>
            <xm:f>'C:\Users\Heapaz\AppData\Local\Temp\[Formato Publicación Contratos Pagina web V final.xlsx]Listas'!#REF!</xm:f>
          </x14:formula1>
          <xm:sqref>I7:I93 B7:B433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B409"/>
  <sheetViews>
    <sheetView topLeftCell="A89" workbookViewId="0">
      <selection activeCell="A89" sqref="A89"/>
    </sheetView>
  </sheetViews>
  <sheetFormatPr baseColWidth="10" defaultRowHeight="14.4" x14ac:dyDescent="0.3"/>
  <cols>
    <col min="1" max="1" width="9.44140625" style="1" customWidth="1"/>
    <col min="2" max="2" width="25.109375" style="1" customWidth="1"/>
    <col min="3" max="3" width="19.44140625" style="1" customWidth="1"/>
    <col min="4" max="4" width="19.5546875" customWidth="1"/>
    <col min="5" max="5" width="43.44140625" style="78" customWidth="1"/>
    <col min="6" max="8" width="20.5546875" customWidth="1"/>
    <col min="9" max="9" width="16.5546875" style="1" customWidth="1"/>
    <col min="10" max="10" width="36" style="78" customWidth="1"/>
    <col min="11" max="11" width="20.109375" customWidth="1"/>
    <col min="12" max="12" width="42.5546875" customWidth="1"/>
    <col min="13" max="13" width="24.44140625" style="1" customWidth="1"/>
    <col min="14" max="14" width="42.5546875" customWidth="1"/>
    <col min="15" max="15" width="29.109375" customWidth="1"/>
  </cols>
  <sheetData>
    <row r="1" spans="1:14" x14ac:dyDescent="0.3">
      <c r="A1" s="305"/>
      <c r="B1" s="305"/>
      <c r="C1" s="303" t="s">
        <v>27</v>
      </c>
      <c r="D1" s="303"/>
      <c r="E1" s="303"/>
      <c r="F1" s="303"/>
      <c r="G1" s="303"/>
      <c r="H1" s="303"/>
      <c r="I1" s="303"/>
      <c r="J1" s="303"/>
      <c r="K1" s="303"/>
      <c r="L1" s="303"/>
      <c r="M1" s="303"/>
      <c r="N1" s="303"/>
    </row>
    <row r="2" spans="1:14" x14ac:dyDescent="0.3">
      <c r="A2" s="305"/>
      <c r="B2" s="305"/>
      <c r="C2" s="303"/>
      <c r="D2" s="303"/>
      <c r="E2" s="303"/>
      <c r="F2" s="303"/>
      <c r="G2" s="303"/>
      <c r="H2" s="303"/>
      <c r="I2" s="303"/>
      <c r="J2" s="303"/>
      <c r="K2" s="303"/>
      <c r="L2" s="303"/>
      <c r="M2" s="303"/>
      <c r="N2" s="303"/>
    </row>
    <row r="3" spans="1:14" x14ac:dyDescent="0.3">
      <c r="A3" s="305"/>
      <c r="B3" s="305"/>
      <c r="C3" s="303"/>
      <c r="D3" s="303"/>
      <c r="E3" s="303"/>
      <c r="F3" s="303"/>
      <c r="G3" s="303"/>
      <c r="H3" s="303"/>
      <c r="I3" s="303"/>
      <c r="J3" s="303"/>
      <c r="K3" s="303"/>
      <c r="L3" s="303"/>
      <c r="M3" s="303"/>
      <c r="N3" s="303"/>
    </row>
    <row r="4" spans="1:14" x14ac:dyDescent="0.3">
      <c r="A4" s="305"/>
      <c r="B4" s="305"/>
      <c r="C4" s="303"/>
      <c r="D4" s="303"/>
      <c r="E4" s="303"/>
      <c r="F4" s="303"/>
      <c r="G4" s="303"/>
      <c r="H4" s="303"/>
      <c r="I4" s="303"/>
      <c r="J4" s="303"/>
      <c r="K4" s="303"/>
      <c r="L4" s="303"/>
      <c r="M4" s="303"/>
      <c r="N4" s="303"/>
    </row>
    <row r="5" spans="1:14" x14ac:dyDescent="0.3">
      <c r="A5" s="306"/>
      <c r="B5" s="306"/>
      <c r="C5" s="304"/>
      <c r="D5" s="304"/>
      <c r="E5" s="304"/>
      <c r="F5" s="304"/>
      <c r="G5" s="304"/>
      <c r="H5" s="304"/>
      <c r="I5" s="304"/>
      <c r="J5" s="304"/>
      <c r="K5" s="304"/>
      <c r="L5" s="304"/>
      <c r="M5" s="304"/>
      <c r="N5" s="304"/>
    </row>
    <row r="6" spans="1:14" s="3" customFormat="1" ht="43.5" customHeight="1" x14ac:dyDescent="0.3">
      <c r="A6" s="6" t="s">
        <v>9</v>
      </c>
      <c r="B6" s="6" t="s">
        <v>8</v>
      </c>
      <c r="C6" s="6" t="s">
        <v>7</v>
      </c>
      <c r="D6" s="6" t="s">
        <v>25</v>
      </c>
      <c r="E6" s="6" t="s">
        <v>4</v>
      </c>
      <c r="F6" s="6" t="s">
        <v>22</v>
      </c>
      <c r="G6" s="6" t="s">
        <v>23</v>
      </c>
      <c r="H6" s="6" t="s">
        <v>24</v>
      </c>
      <c r="I6" s="6" t="s">
        <v>2</v>
      </c>
      <c r="J6" s="6" t="s">
        <v>26</v>
      </c>
      <c r="K6" s="6" t="s">
        <v>5</v>
      </c>
      <c r="L6" s="6" t="s">
        <v>6</v>
      </c>
      <c r="M6" s="6" t="s">
        <v>21</v>
      </c>
      <c r="N6" s="6" t="s">
        <v>3</v>
      </c>
    </row>
    <row r="7" spans="1:14" s="2" customFormat="1" ht="55.2" x14ac:dyDescent="0.3">
      <c r="A7" s="20">
        <v>1</v>
      </c>
      <c r="B7" s="164" t="s">
        <v>3683</v>
      </c>
      <c r="C7" s="20" t="s">
        <v>3684</v>
      </c>
      <c r="D7" s="21" t="s">
        <v>3685</v>
      </c>
      <c r="E7" s="182" t="s">
        <v>3686</v>
      </c>
      <c r="F7" s="23">
        <v>17160716</v>
      </c>
      <c r="G7" s="23">
        <v>17160708</v>
      </c>
      <c r="H7" s="23">
        <f t="shared" ref="H7:H70" si="0">+F7+G7</f>
        <v>34321424</v>
      </c>
      <c r="I7" s="20" t="s">
        <v>20</v>
      </c>
      <c r="J7" s="183" t="s">
        <v>3687</v>
      </c>
      <c r="K7" s="20" t="s">
        <v>12</v>
      </c>
      <c r="L7" s="21" t="s">
        <v>3688</v>
      </c>
      <c r="M7" s="20" t="s">
        <v>11</v>
      </c>
      <c r="N7" s="20" t="s">
        <v>2700</v>
      </c>
    </row>
    <row r="8" spans="1:14" s="2" customFormat="1" ht="96.6" x14ac:dyDescent="0.3">
      <c r="A8" s="20">
        <f>+A7+1</f>
        <v>2</v>
      </c>
      <c r="B8" s="164" t="s">
        <v>3683</v>
      </c>
      <c r="C8" s="20" t="s">
        <v>3733</v>
      </c>
      <c r="D8" s="21" t="s">
        <v>3734</v>
      </c>
      <c r="E8" s="182" t="s">
        <v>3735</v>
      </c>
      <c r="F8" s="23">
        <v>33347838</v>
      </c>
      <c r="G8" s="23">
        <v>33347838</v>
      </c>
      <c r="H8" s="23">
        <f t="shared" si="0"/>
        <v>66695676</v>
      </c>
      <c r="I8" s="20" t="s">
        <v>20</v>
      </c>
      <c r="J8" s="183" t="s">
        <v>3687</v>
      </c>
      <c r="K8" s="20" t="s">
        <v>12</v>
      </c>
      <c r="L8" s="21" t="s">
        <v>3736</v>
      </c>
      <c r="M8" s="20" t="s">
        <v>11</v>
      </c>
      <c r="N8" s="20" t="s">
        <v>2700</v>
      </c>
    </row>
    <row r="9" spans="1:14" s="2" customFormat="1" ht="55.2" x14ac:dyDescent="0.3">
      <c r="A9" s="20">
        <f t="shared" ref="A9:A72" si="1">+A8+1</f>
        <v>3</v>
      </c>
      <c r="B9" s="164" t="s">
        <v>3683</v>
      </c>
      <c r="C9" s="20" t="s">
        <v>3713</v>
      </c>
      <c r="D9" s="21" t="s">
        <v>3714</v>
      </c>
      <c r="E9" s="182" t="s">
        <v>3715</v>
      </c>
      <c r="F9" s="23">
        <v>17160716</v>
      </c>
      <c r="G9" s="23">
        <v>17160708</v>
      </c>
      <c r="H9" s="23">
        <f t="shared" si="0"/>
        <v>34321424</v>
      </c>
      <c r="I9" s="20" t="s">
        <v>20</v>
      </c>
      <c r="J9" s="183" t="s">
        <v>3687</v>
      </c>
      <c r="K9" s="20" t="s">
        <v>12</v>
      </c>
      <c r="L9" s="21" t="s">
        <v>3716</v>
      </c>
      <c r="M9" s="20" t="s">
        <v>11</v>
      </c>
      <c r="N9" s="20" t="s">
        <v>2700</v>
      </c>
    </row>
    <row r="10" spans="1:14" s="2" customFormat="1" ht="55.2" x14ac:dyDescent="0.3">
      <c r="A10" s="20">
        <f t="shared" si="1"/>
        <v>4</v>
      </c>
      <c r="B10" s="164" t="s">
        <v>3683</v>
      </c>
      <c r="C10" s="20" t="s">
        <v>3725</v>
      </c>
      <c r="D10" s="21" t="s">
        <v>3726</v>
      </c>
      <c r="E10" s="182" t="s">
        <v>3727</v>
      </c>
      <c r="F10" s="23">
        <v>20290736</v>
      </c>
      <c r="G10" s="23">
        <v>0</v>
      </c>
      <c r="H10" s="23">
        <f t="shared" si="0"/>
        <v>20290736</v>
      </c>
      <c r="I10" s="20" t="s">
        <v>20</v>
      </c>
      <c r="J10" s="183" t="s">
        <v>3687</v>
      </c>
      <c r="K10" s="20" t="s">
        <v>12</v>
      </c>
      <c r="L10" s="21" t="s">
        <v>3728</v>
      </c>
      <c r="M10" s="20" t="s">
        <v>11</v>
      </c>
      <c r="N10" s="20" t="s">
        <v>2700</v>
      </c>
    </row>
    <row r="11" spans="1:14" s="2" customFormat="1" ht="69" x14ac:dyDescent="0.3">
      <c r="A11" s="20">
        <f t="shared" si="1"/>
        <v>5</v>
      </c>
      <c r="B11" s="164" t="s">
        <v>3683</v>
      </c>
      <c r="C11" s="20" t="s">
        <v>3697</v>
      </c>
      <c r="D11" s="21" t="s">
        <v>3698</v>
      </c>
      <c r="E11" s="182" t="s">
        <v>3699</v>
      </c>
      <c r="F11" s="23">
        <v>24000000</v>
      </c>
      <c r="G11" s="23">
        <v>24000000</v>
      </c>
      <c r="H11" s="23">
        <f t="shared" si="0"/>
        <v>48000000</v>
      </c>
      <c r="I11" s="20" t="s">
        <v>20</v>
      </c>
      <c r="J11" s="183" t="s">
        <v>3687</v>
      </c>
      <c r="K11" s="20" t="s">
        <v>12</v>
      </c>
      <c r="L11" s="21" t="s">
        <v>3700</v>
      </c>
      <c r="M11" s="20" t="s">
        <v>11</v>
      </c>
      <c r="N11" s="20" t="s">
        <v>2700</v>
      </c>
    </row>
    <row r="12" spans="1:14" s="2" customFormat="1" ht="82.8" x14ac:dyDescent="0.3">
      <c r="A12" s="20">
        <f t="shared" si="1"/>
        <v>6</v>
      </c>
      <c r="B12" s="164" t="s">
        <v>3683</v>
      </c>
      <c r="C12" s="20" t="s">
        <v>3693</v>
      </c>
      <c r="D12" s="21" t="s">
        <v>3694</v>
      </c>
      <c r="E12" s="182" t="s">
        <v>3695</v>
      </c>
      <c r="F12" s="23">
        <v>17160716</v>
      </c>
      <c r="G12" s="23">
        <v>17160714</v>
      </c>
      <c r="H12" s="23">
        <f t="shared" si="0"/>
        <v>34321430</v>
      </c>
      <c r="I12" s="20" t="s">
        <v>20</v>
      </c>
      <c r="J12" s="183" t="s">
        <v>3687</v>
      </c>
      <c r="K12" s="20" t="s">
        <v>12</v>
      </c>
      <c r="L12" s="21" t="s">
        <v>3696</v>
      </c>
      <c r="M12" s="20" t="s">
        <v>11</v>
      </c>
      <c r="N12" s="20" t="s">
        <v>2700</v>
      </c>
    </row>
    <row r="13" spans="1:14" s="2" customFormat="1" ht="69" x14ac:dyDescent="0.3">
      <c r="A13" s="20">
        <f t="shared" si="1"/>
        <v>7</v>
      </c>
      <c r="B13" s="164" t="s">
        <v>3683</v>
      </c>
      <c r="C13" s="20" t="s">
        <v>3721</v>
      </c>
      <c r="D13" s="21" t="s">
        <v>3722</v>
      </c>
      <c r="E13" s="182" t="s">
        <v>3723</v>
      </c>
      <c r="F13" s="23">
        <v>40560662</v>
      </c>
      <c r="G13" s="23">
        <v>40560660</v>
      </c>
      <c r="H13" s="23">
        <f t="shared" si="0"/>
        <v>81121322</v>
      </c>
      <c r="I13" s="20" t="s">
        <v>20</v>
      </c>
      <c r="J13" s="183" t="s">
        <v>3687</v>
      </c>
      <c r="K13" s="20" t="s">
        <v>12</v>
      </c>
      <c r="L13" s="21" t="s">
        <v>3724</v>
      </c>
      <c r="M13" s="20" t="s">
        <v>11</v>
      </c>
      <c r="N13" s="20" t="s">
        <v>2700</v>
      </c>
    </row>
    <row r="14" spans="1:14" s="2" customFormat="1" ht="55.2" x14ac:dyDescent="0.3">
      <c r="A14" s="20">
        <f t="shared" si="1"/>
        <v>8</v>
      </c>
      <c r="B14" s="164" t="s">
        <v>3683</v>
      </c>
      <c r="C14" s="20" t="s">
        <v>3705</v>
      </c>
      <c r="D14" s="21" t="s">
        <v>3706</v>
      </c>
      <c r="E14" s="182" t="s">
        <v>3707</v>
      </c>
      <c r="F14" s="23">
        <v>12657684</v>
      </c>
      <c r="G14" s="23">
        <v>12657684</v>
      </c>
      <c r="H14" s="23">
        <f t="shared" si="0"/>
        <v>25315368</v>
      </c>
      <c r="I14" s="20" t="s">
        <v>20</v>
      </c>
      <c r="J14" s="183" t="s">
        <v>3687</v>
      </c>
      <c r="K14" s="20" t="s">
        <v>12</v>
      </c>
      <c r="L14" s="21" t="s">
        <v>3708</v>
      </c>
      <c r="M14" s="20" t="s">
        <v>11</v>
      </c>
      <c r="N14" s="20" t="s">
        <v>2700</v>
      </c>
    </row>
    <row r="15" spans="1:14" s="2" customFormat="1" ht="55.2" x14ac:dyDescent="0.3">
      <c r="A15" s="20">
        <f t="shared" si="1"/>
        <v>9</v>
      </c>
      <c r="B15" s="164" t="s">
        <v>3683</v>
      </c>
      <c r="C15" s="20" t="s">
        <v>3689</v>
      </c>
      <c r="D15" s="21" t="s">
        <v>3690</v>
      </c>
      <c r="E15" s="182" t="s">
        <v>3691</v>
      </c>
      <c r="F15" s="23">
        <v>17160716</v>
      </c>
      <c r="G15" s="23">
        <v>17160714</v>
      </c>
      <c r="H15" s="23">
        <f t="shared" si="0"/>
        <v>34321430</v>
      </c>
      <c r="I15" s="20" t="s">
        <v>20</v>
      </c>
      <c r="J15" s="183" t="s">
        <v>3687</v>
      </c>
      <c r="K15" s="20" t="s">
        <v>12</v>
      </c>
      <c r="L15" s="21" t="s">
        <v>3692</v>
      </c>
      <c r="M15" s="20" t="s">
        <v>11</v>
      </c>
      <c r="N15" s="20" t="s">
        <v>2700</v>
      </c>
    </row>
    <row r="16" spans="1:14" s="2" customFormat="1" ht="55.2" x14ac:dyDescent="0.3">
      <c r="A16" s="20">
        <f t="shared" si="1"/>
        <v>10</v>
      </c>
      <c r="B16" s="164" t="s">
        <v>3683</v>
      </c>
      <c r="C16" s="20" t="s">
        <v>3701</v>
      </c>
      <c r="D16" s="21" t="s">
        <v>3702</v>
      </c>
      <c r="E16" s="182" t="s">
        <v>3703</v>
      </c>
      <c r="F16" s="23">
        <v>12657684</v>
      </c>
      <c r="G16" s="23">
        <v>12657684</v>
      </c>
      <c r="H16" s="23">
        <f t="shared" si="0"/>
        <v>25315368</v>
      </c>
      <c r="I16" s="20" t="s">
        <v>20</v>
      </c>
      <c r="J16" s="183" t="s">
        <v>3687</v>
      </c>
      <c r="K16" s="20" t="s">
        <v>12</v>
      </c>
      <c r="L16" s="21" t="s">
        <v>3704</v>
      </c>
      <c r="M16" s="20" t="s">
        <v>11</v>
      </c>
      <c r="N16" s="20" t="s">
        <v>2700</v>
      </c>
    </row>
    <row r="17" spans="1:14" s="2" customFormat="1" ht="124.2" x14ac:dyDescent="0.3">
      <c r="A17" s="20">
        <f t="shared" si="1"/>
        <v>11</v>
      </c>
      <c r="B17" s="164" t="s">
        <v>3683</v>
      </c>
      <c r="C17" s="20" t="s">
        <v>3717</v>
      </c>
      <c r="D17" s="21" t="s">
        <v>3718</v>
      </c>
      <c r="E17" s="182" t="s">
        <v>3719</v>
      </c>
      <c r="F17" s="23">
        <v>27434700</v>
      </c>
      <c r="G17" s="23">
        <v>27434700</v>
      </c>
      <c r="H17" s="23">
        <f t="shared" si="0"/>
        <v>54869400</v>
      </c>
      <c r="I17" s="20" t="s">
        <v>20</v>
      </c>
      <c r="J17" s="183" t="s">
        <v>3687</v>
      </c>
      <c r="K17" s="20" t="s">
        <v>12</v>
      </c>
      <c r="L17" s="21" t="s">
        <v>3720</v>
      </c>
      <c r="M17" s="20" t="s">
        <v>11</v>
      </c>
      <c r="N17" s="20" t="s">
        <v>2700</v>
      </c>
    </row>
    <row r="18" spans="1:14" s="2" customFormat="1" ht="96.6" x14ac:dyDescent="0.3">
      <c r="A18" s="20">
        <f t="shared" si="1"/>
        <v>12</v>
      </c>
      <c r="B18" s="164" t="s">
        <v>3683</v>
      </c>
      <c r="C18" s="20" t="s">
        <v>3809</v>
      </c>
      <c r="D18" s="21" t="s">
        <v>3810</v>
      </c>
      <c r="E18" s="182" t="s">
        <v>3811</v>
      </c>
      <c r="F18" s="23">
        <v>27000000</v>
      </c>
      <c r="G18" s="23">
        <v>27000000</v>
      </c>
      <c r="H18" s="23">
        <f t="shared" si="0"/>
        <v>54000000</v>
      </c>
      <c r="I18" s="20" t="s">
        <v>20</v>
      </c>
      <c r="J18" s="183" t="s">
        <v>3687</v>
      </c>
      <c r="K18" s="20" t="s">
        <v>12</v>
      </c>
      <c r="L18" s="21" t="s">
        <v>3812</v>
      </c>
      <c r="M18" s="20" t="s">
        <v>11</v>
      </c>
      <c r="N18" s="20" t="s">
        <v>2700</v>
      </c>
    </row>
    <row r="19" spans="1:14" s="2" customFormat="1" ht="55.2" x14ac:dyDescent="0.3">
      <c r="A19" s="20">
        <f t="shared" si="1"/>
        <v>13</v>
      </c>
      <c r="B19" s="164" t="s">
        <v>3683</v>
      </c>
      <c r="C19" s="20" t="s">
        <v>3843</v>
      </c>
      <c r="D19" s="21" t="s">
        <v>3844</v>
      </c>
      <c r="E19" s="182" t="s">
        <v>3845</v>
      </c>
      <c r="F19" s="23">
        <v>40560660</v>
      </c>
      <c r="G19" s="23">
        <v>40560660</v>
      </c>
      <c r="H19" s="23">
        <f t="shared" si="0"/>
        <v>81121320</v>
      </c>
      <c r="I19" s="20" t="s">
        <v>20</v>
      </c>
      <c r="J19" s="183" t="s">
        <v>3687</v>
      </c>
      <c r="K19" s="20" t="s">
        <v>12</v>
      </c>
      <c r="L19" s="21" t="s">
        <v>3846</v>
      </c>
      <c r="M19" s="20" t="s">
        <v>11</v>
      </c>
      <c r="N19" s="20" t="s">
        <v>2700</v>
      </c>
    </row>
    <row r="20" spans="1:14" s="2" customFormat="1" ht="207" x14ac:dyDescent="0.3">
      <c r="A20" s="20">
        <f t="shared" si="1"/>
        <v>14</v>
      </c>
      <c r="B20" s="164" t="s">
        <v>3683</v>
      </c>
      <c r="C20" s="20" t="s">
        <v>3729</v>
      </c>
      <c r="D20" s="21" t="s">
        <v>3730</v>
      </c>
      <c r="E20" s="182" t="s">
        <v>3731</v>
      </c>
      <c r="F20" s="23">
        <v>17160714</v>
      </c>
      <c r="G20" s="23">
        <v>14300595</v>
      </c>
      <c r="H20" s="23">
        <f t="shared" si="0"/>
        <v>31461309</v>
      </c>
      <c r="I20" s="20" t="s">
        <v>20</v>
      </c>
      <c r="J20" s="183" t="s">
        <v>3687</v>
      </c>
      <c r="K20" s="20" t="s">
        <v>12</v>
      </c>
      <c r="L20" s="21" t="s">
        <v>3732</v>
      </c>
      <c r="M20" s="20" t="s">
        <v>11</v>
      </c>
      <c r="N20" s="20" t="s">
        <v>2700</v>
      </c>
    </row>
    <row r="21" spans="1:14" s="2" customFormat="1" ht="55.2" x14ac:dyDescent="0.3">
      <c r="A21" s="20">
        <f t="shared" si="1"/>
        <v>15</v>
      </c>
      <c r="B21" s="164" t="s">
        <v>3683</v>
      </c>
      <c r="C21" s="20" t="s">
        <v>3948</v>
      </c>
      <c r="D21" s="21" t="s">
        <v>3949</v>
      </c>
      <c r="E21" s="182" t="s">
        <v>3950</v>
      </c>
      <c r="F21" s="23">
        <v>27500000</v>
      </c>
      <c r="G21" s="23">
        <v>30000000</v>
      </c>
      <c r="H21" s="23">
        <f t="shared" si="0"/>
        <v>57500000</v>
      </c>
      <c r="I21" s="20" t="s">
        <v>20</v>
      </c>
      <c r="J21" s="183" t="s">
        <v>3687</v>
      </c>
      <c r="K21" s="20" t="s">
        <v>12</v>
      </c>
      <c r="L21" s="21" t="s">
        <v>3951</v>
      </c>
      <c r="M21" s="20" t="s">
        <v>11</v>
      </c>
      <c r="N21" s="20" t="s">
        <v>2700</v>
      </c>
    </row>
    <row r="22" spans="1:14" s="2" customFormat="1" ht="96.6" x14ac:dyDescent="0.3">
      <c r="A22" s="20">
        <f t="shared" si="1"/>
        <v>16</v>
      </c>
      <c r="B22" s="164" t="s">
        <v>3683</v>
      </c>
      <c r="C22" s="20" t="s">
        <v>3884</v>
      </c>
      <c r="D22" s="21" t="s">
        <v>3885</v>
      </c>
      <c r="E22" s="182" t="s">
        <v>3886</v>
      </c>
      <c r="F22" s="23">
        <v>22990000</v>
      </c>
      <c r="G22" s="23">
        <v>25080000</v>
      </c>
      <c r="H22" s="23">
        <f t="shared" si="0"/>
        <v>48070000</v>
      </c>
      <c r="I22" s="20" t="s">
        <v>20</v>
      </c>
      <c r="J22" s="183" t="s">
        <v>3687</v>
      </c>
      <c r="K22" s="20" t="s">
        <v>12</v>
      </c>
      <c r="L22" s="21" t="s">
        <v>3887</v>
      </c>
      <c r="M22" s="20" t="s">
        <v>11</v>
      </c>
      <c r="N22" s="20" t="s">
        <v>2700</v>
      </c>
    </row>
    <row r="23" spans="1:14" s="2" customFormat="1" ht="165.6" x14ac:dyDescent="0.3">
      <c r="A23" s="20">
        <f t="shared" si="1"/>
        <v>17</v>
      </c>
      <c r="B23" s="164" t="s">
        <v>3683</v>
      </c>
      <c r="C23" s="20" t="s">
        <v>4130</v>
      </c>
      <c r="D23" s="21" t="s">
        <v>4131</v>
      </c>
      <c r="E23" s="182" t="s">
        <v>4132</v>
      </c>
      <c r="F23" s="23">
        <v>19524685</v>
      </c>
      <c r="G23" s="23">
        <v>0</v>
      </c>
      <c r="H23" s="23">
        <f t="shared" si="0"/>
        <v>19524685</v>
      </c>
      <c r="I23" s="20" t="s">
        <v>20</v>
      </c>
      <c r="J23" s="183" t="s">
        <v>3687</v>
      </c>
      <c r="K23" s="20" t="s">
        <v>12</v>
      </c>
      <c r="L23" s="21" t="s">
        <v>4133</v>
      </c>
      <c r="M23" s="20" t="s">
        <v>11</v>
      </c>
      <c r="N23" s="20" t="s">
        <v>2700</v>
      </c>
    </row>
    <row r="24" spans="1:14" s="2" customFormat="1" ht="82.8" x14ac:dyDescent="0.3">
      <c r="A24" s="20">
        <f t="shared" si="1"/>
        <v>18</v>
      </c>
      <c r="B24" s="164" t="s">
        <v>3683</v>
      </c>
      <c r="C24" s="20" t="s">
        <v>4309</v>
      </c>
      <c r="D24" s="21" t="s">
        <v>4310</v>
      </c>
      <c r="E24" s="182" t="s">
        <v>4311</v>
      </c>
      <c r="F24" s="23">
        <v>13406395</v>
      </c>
      <c r="G24" s="23">
        <v>16087674</v>
      </c>
      <c r="H24" s="23">
        <f t="shared" si="0"/>
        <v>29494069</v>
      </c>
      <c r="I24" s="20" t="s">
        <v>20</v>
      </c>
      <c r="J24" s="183" t="s">
        <v>3687</v>
      </c>
      <c r="K24" s="20" t="s">
        <v>12</v>
      </c>
      <c r="L24" s="21" t="s">
        <v>4312</v>
      </c>
      <c r="M24" s="20" t="s">
        <v>11</v>
      </c>
      <c r="N24" s="20" t="s">
        <v>2700</v>
      </c>
    </row>
    <row r="25" spans="1:14" s="2" customFormat="1" ht="179.4" x14ac:dyDescent="0.3">
      <c r="A25" s="20">
        <f t="shared" si="1"/>
        <v>19</v>
      </c>
      <c r="B25" s="164" t="s">
        <v>3683</v>
      </c>
      <c r="C25" s="20" t="s">
        <v>4001</v>
      </c>
      <c r="D25" s="21" t="s">
        <v>4002</v>
      </c>
      <c r="E25" s="182" t="s">
        <v>4003</v>
      </c>
      <c r="F25" s="23">
        <v>14747035</v>
      </c>
      <c r="G25" s="23">
        <v>16087674</v>
      </c>
      <c r="H25" s="23">
        <f t="shared" si="0"/>
        <v>30834709</v>
      </c>
      <c r="I25" s="20" t="s">
        <v>20</v>
      </c>
      <c r="J25" s="183" t="s">
        <v>3687</v>
      </c>
      <c r="K25" s="20" t="s">
        <v>12</v>
      </c>
      <c r="L25" s="21" t="s">
        <v>4004</v>
      </c>
      <c r="M25" s="20" t="s">
        <v>11</v>
      </c>
      <c r="N25" s="20" t="s">
        <v>2700</v>
      </c>
    </row>
    <row r="26" spans="1:14" s="2" customFormat="1" ht="69" x14ac:dyDescent="0.3">
      <c r="A26" s="20">
        <f t="shared" si="1"/>
        <v>20</v>
      </c>
      <c r="B26" s="164" t="s">
        <v>3683</v>
      </c>
      <c r="C26" s="20" t="s">
        <v>4011</v>
      </c>
      <c r="D26" s="21" t="s">
        <v>4012</v>
      </c>
      <c r="E26" s="182" t="s">
        <v>4013</v>
      </c>
      <c r="F26" s="23">
        <v>11602877</v>
      </c>
      <c r="G26" s="23">
        <v>12657684</v>
      </c>
      <c r="H26" s="23">
        <f t="shared" si="0"/>
        <v>24260561</v>
      </c>
      <c r="I26" s="20" t="s">
        <v>20</v>
      </c>
      <c r="J26" s="183" t="s">
        <v>3687</v>
      </c>
      <c r="K26" s="20" t="s">
        <v>12</v>
      </c>
      <c r="L26" s="21" t="s">
        <v>4014</v>
      </c>
      <c r="M26" s="20" t="s">
        <v>11</v>
      </c>
      <c r="N26" s="20" t="s">
        <v>2700</v>
      </c>
    </row>
    <row r="27" spans="1:14" s="2" customFormat="1" ht="82.8" x14ac:dyDescent="0.3">
      <c r="A27" s="20">
        <f t="shared" si="1"/>
        <v>21</v>
      </c>
      <c r="B27" s="164" t="s">
        <v>3683</v>
      </c>
      <c r="C27" s="20" t="s">
        <v>4144</v>
      </c>
      <c r="D27" s="21" t="s">
        <v>4145</v>
      </c>
      <c r="E27" s="182" t="s">
        <v>3984</v>
      </c>
      <c r="F27" s="23">
        <v>10548070</v>
      </c>
      <c r="G27" s="23">
        <v>12657684</v>
      </c>
      <c r="H27" s="23">
        <f t="shared" si="0"/>
        <v>23205754</v>
      </c>
      <c r="I27" s="20" t="s">
        <v>20</v>
      </c>
      <c r="J27" s="183" t="s">
        <v>3687</v>
      </c>
      <c r="K27" s="20" t="s">
        <v>12</v>
      </c>
      <c r="L27" s="21" t="s">
        <v>4146</v>
      </c>
      <c r="M27" s="20" t="s">
        <v>11</v>
      </c>
      <c r="N27" s="20" t="s">
        <v>2700</v>
      </c>
    </row>
    <row r="28" spans="1:14" s="2" customFormat="1" ht="82.8" x14ac:dyDescent="0.3">
      <c r="A28" s="20">
        <f t="shared" si="1"/>
        <v>22</v>
      </c>
      <c r="B28" s="164" t="s">
        <v>3683</v>
      </c>
      <c r="C28" s="20" t="s">
        <v>3976</v>
      </c>
      <c r="D28" s="21" t="s">
        <v>3977</v>
      </c>
      <c r="E28" s="182" t="s">
        <v>3767</v>
      </c>
      <c r="F28" s="23">
        <v>11602877</v>
      </c>
      <c r="G28" s="23">
        <v>12657684</v>
      </c>
      <c r="H28" s="23">
        <f t="shared" si="0"/>
        <v>24260561</v>
      </c>
      <c r="I28" s="20" t="s">
        <v>20</v>
      </c>
      <c r="J28" s="183" t="s">
        <v>3687</v>
      </c>
      <c r="K28" s="20" t="s">
        <v>12</v>
      </c>
      <c r="L28" s="21" t="s">
        <v>3978</v>
      </c>
      <c r="M28" s="20" t="s">
        <v>11</v>
      </c>
      <c r="N28" s="20" t="s">
        <v>2700</v>
      </c>
    </row>
    <row r="29" spans="1:14" s="2" customFormat="1" ht="82.8" x14ac:dyDescent="0.3">
      <c r="A29" s="20">
        <f t="shared" si="1"/>
        <v>23</v>
      </c>
      <c r="B29" s="164" t="s">
        <v>3683</v>
      </c>
      <c r="C29" s="20" t="s">
        <v>3817</v>
      </c>
      <c r="D29" s="21" t="s">
        <v>3818</v>
      </c>
      <c r="E29" s="182" t="s">
        <v>3767</v>
      </c>
      <c r="F29" s="23">
        <v>12657678</v>
      </c>
      <c r="G29" s="23">
        <v>12657678</v>
      </c>
      <c r="H29" s="23">
        <f t="shared" si="0"/>
        <v>25315356</v>
      </c>
      <c r="I29" s="20" t="s">
        <v>20</v>
      </c>
      <c r="J29" s="183" t="s">
        <v>3687</v>
      </c>
      <c r="K29" s="20" t="s">
        <v>12</v>
      </c>
      <c r="L29" s="21" t="s">
        <v>3819</v>
      </c>
      <c r="M29" s="20" t="s">
        <v>11</v>
      </c>
      <c r="N29" s="20" t="s">
        <v>2700</v>
      </c>
    </row>
    <row r="30" spans="1:14" s="2" customFormat="1" ht="69" x14ac:dyDescent="0.3">
      <c r="A30" s="20">
        <f t="shared" si="1"/>
        <v>24</v>
      </c>
      <c r="B30" s="164" t="s">
        <v>3683</v>
      </c>
      <c r="C30" s="20" t="s">
        <v>4336</v>
      </c>
      <c r="D30" s="21" t="s">
        <v>4337</v>
      </c>
      <c r="E30" s="182" t="s">
        <v>4093</v>
      </c>
      <c r="F30" s="23">
        <v>27789865</v>
      </c>
      <c r="G30" s="23">
        <v>33347838</v>
      </c>
      <c r="H30" s="23">
        <f t="shared" si="0"/>
        <v>61137703</v>
      </c>
      <c r="I30" s="20" t="s">
        <v>20</v>
      </c>
      <c r="J30" s="183" t="s">
        <v>3687</v>
      </c>
      <c r="K30" s="20" t="s">
        <v>12</v>
      </c>
      <c r="L30" s="21" t="s">
        <v>4338</v>
      </c>
      <c r="M30" s="20" t="s">
        <v>11</v>
      </c>
      <c r="N30" s="20" t="s">
        <v>2700</v>
      </c>
    </row>
    <row r="31" spans="1:14" s="2" customFormat="1" ht="69" x14ac:dyDescent="0.3">
      <c r="A31" s="20">
        <f t="shared" si="1"/>
        <v>25</v>
      </c>
      <c r="B31" s="164" t="s">
        <v>3683</v>
      </c>
      <c r="C31" s="20" t="s">
        <v>4034</v>
      </c>
      <c r="D31" s="21" t="s">
        <v>4035</v>
      </c>
      <c r="E31" s="182" t="s">
        <v>3861</v>
      </c>
      <c r="F31" s="23">
        <v>41250000</v>
      </c>
      <c r="G31" s="23">
        <v>0</v>
      </c>
      <c r="H31" s="23">
        <f t="shared" si="0"/>
        <v>41250000</v>
      </c>
      <c r="I31" s="20" t="s">
        <v>20</v>
      </c>
      <c r="J31" s="183" t="s">
        <v>3687</v>
      </c>
      <c r="K31" s="20" t="s">
        <v>12</v>
      </c>
      <c r="L31" s="21" t="s">
        <v>4036</v>
      </c>
      <c r="M31" s="20" t="s">
        <v>11</v>
      </c>
      <c r="N31" s="20" t="s">
        <v>2700</v>
      </c>
    </row>
    <row r="32" spans="1:14" s="2" customFormat="1" ht="82.8" x14ac:dyDescent="0.3">
      <c r="A32" s="20">
        <f t="shared" si="1"/>
        <v>26</v>
      </c>
      <c r="B32" s="164" t="s">
        <v>3683</v>
      </c>
      <c r="C32" s="20" t="s">
        <v>4376</v>
      </c>
      <c r="D32" s="21" t="s">
        <v>4377</v>
      </c>
      <c r="E32" s="182" t="s">
        <v>4176</v>
      </c>
      <c r="F32" s="23">
        <v>10548070</v>
      </c>
      <c r="G32" s="23">
        <v>12657684</v>
      </c>
      <c r="H32" s="23">
        <f t="shared" si="0"/>
        <v>23205754</v>
      </c>
      <c r="I32" s="20" t="s">
        <v>20</v>
      </c>
      <c r="J32" s="183" t="s">
        <v>3687</v>
      </c>
      <c r="K32" s="20" t="s">
        <v>12</v>
      </c>
      <c r="L32" s="21" t="s">
        <v>4378</v>
      </c>
      <c r="M32" s="20" t="s">
        <v>11</v>
      </c>
      <c r="N32" s="20" t="s">
        <v>2700</v>
      </c>
    </row>
    <row r="33" spans="1:14" s="2" customFormat="1" ht="82.8" x14ac:dyDescent="0.3">
      <c r="A33" s="20">
        <f t="shared" si="1"/>
        <v>27</v>
      </c>
      <c r="B33" s="164" t="s">
        <v>3683</v>
      </c>
      <c r="C33" s="20" t="s">
        <v>4040</v>
      </c>
      <c r="D33" s="21" t="s">
        <v>4041</v>
      </c>
      <c r="E33" s="182" t="s">
        <v>3767</v>
      </c>
      <c r="F33" s="23">
        <v>11602877</v>
      </c>
      <c r="G33" s="23">
        <v>12657684</v>
      </c>
      <c r="H33" s="23">
        <f t="shared" si="0"/>
        <v>24260561</v>
      </c>
      <c r="I33" s="20" t="s">
        <v>20</v>
      </c>
      <c r="J33" s="183" t="s">
        <v>3687</v>
      </c>
      <c r="K33" s="20" t="s">
        <v>12</v>
      </c>
      <c r="L33" s="21" t="s">
        <v>4042</v>
      </c>
      <c r="M33" s="20" t="s">
        <v>11</v>
      </c>
      <c r="N33" s="20" t="s">
        <v>2700</v>
      </c>
    </row>
    <row r="34" spans="1:14" s="2" customFormat="1" ht="69" x14ac:dyDescent="0.3">
      <c r="A34" s="20">
        <f t="shared" si="1"/>
        <v>28</v>
      </c>
      <c r="B34" s="164" t="s">
        <v>3683</v>
      </c>
      <c r="C34" s="20" t="s">
        <v>3990</v>
      </c>
      <c r="D34" s="21" t="s">
        <v>3991</v>
      </c>
      <c r="E34" s="182" t="s">
        <v>3992</v>
      </c>
      <c r="F34" s="23">
        <v>14747035</v>
      </c>
      <c r="G34" s="23">
        <v>16087674</v>
      </c>
      <c r="H34" s="23">
        <f t="shared" si="0"/>
        <v>30834709</v>
      </c>
      <c r="I34" s="20" t="s">
        <v>20</v>
      </c>
      <c r="J34" s="183" t="s">
        <v>3687</v>
      </c>
      <c r="K34" s="20" t="s">
        <v>12</v>
      </c>
      <c r="L34" s="21" t="s">
        <v>3993</v>
      </c>
      <c r="M34" s="20" t="s">
        <v>11</v>
      </c>
      <c r="N34" s="20" t="s">
        <v>2700</v>
      </c>
    </row>
    <row r="35" spans="1:14" s="2" customFormat="1" ht="69" x14ac:dyDescent="0.3">
      <c r="A35" s="20">
        <f t="shared" si="1"/>
        <v>29</v>
      </c>
      <c r="B35" s="164" t="s">
        <v>3683</v>
      </c>
      <c r="C35" s="20" t="s">
        <v>3772</v>
      </c>
      <c r="D35" s="21" t="s">
        <v>3773</v>
      </c>
      <c r="E35" s="182" t="s">
        <v>3774</v>
      </c>
      <c r="F35" s="23">
        <v>12657678</v>
      </c>
      <c r="G35" s="23">
        <v>12657678</v>
      </c>
      <c r="H35" s="23">
        <f t="shared" si="0"/>
        <v>25315356</v>
      </c>
      <c r="I35" s="20" t="s">
        <v>20</v>
      </c>
      <c r="J35" s="183" t="s">
        <v>3687</v>
      </c>
      <c r="K35" s="20" t="s">
        <v>12</v>
      </c>
      <c r="L35" s="21" t="s">
        <v>3775</v>
      </c>
      <c r="M35" s="20" t="s">
        <v>11</v>
      </c>
      <c r="N35" s="20" t="s">
        <v>2700</v>
      </c>
    </row>
    <row r="36" spans="1:14" s="2" customFormat="1" ht="69" x14ac:dyDescent="0.3">
      <c r="A36" s="20">
        <f t="shared" si="1"/>
        <v>30</v>
      </c>
      <c r="B36" s="164" t="s">
        <v>3683</v>
      </c>
      <c r="C36" s="20" t="s">
        <v>3813</v>
      </c>
      <c r="D36" s="21" t="s">
        <v>3814</v>
      </c>
      <c r="E36" s="182" t="s">
        <v>3815</v>
      </c>
      <c r="F36" s="23">
        <v>12657678</v>
      </c>
      <c r="G36" s="23">
        <v>12657678</v>
      </c>
      <c r="H36" s="23">
        <f t="shared" si="0"/>
        <v>25315356</v>
      </c>
      <c r="I36" s="20" t="s">
        <v>20</v>
      </c>
      <c r="J36" s="183" t="s">
        <v>3687</v>
      </c>
      <c r="K36" s="20" t="s">
        <v>12</v>
      </c>
      <c r="L36" s="21" t="s">
        <v>3816</v>
      </c>
      <c r="M36" s="20" t="s">
        <v>11</v>
      </c>
      <c r="N36" s="20" t="s">
        <v>2700</v>
      </c>
    </row>
    <row r="37" spans="1:14" s="2" customFormat="1" ht="82.8" x14ac:dyDescent="0.3">
      <c r="A37" s="20">
        <f t="shared" si="1"/>
        <v>31</v>
      </c>
      <c r="B37" s="164" t="s">
        <v>3683</v>
      </c>
      <c r="C37" s="20" t="s">
        <v>4107</v>
      </c>
      <c r="D37" s="21" t="s">
        <v>4108</v>
      </c>
      <c r="E37" s="182" t="s">
        <v>4109</v>
      </c>
      <c r="F37" s="23">
        <v>19215320</v>
      </c>
      <c r="G37" s="23">
        <v>23058384</v>
      </c>
      <c r="H37" s="23">
        <f t="shared" si="0"/>
        <v>42273704</v>
      </c>
      <c r="I37" s="20" t="s">
        <v>20</v>
      </c>
      <c r="J37" s="183" t="s">
        <v>3687</v>
      </c>
      <c r="K37" s="20" t="s">
        <v>12</v>
      </c>
      <c r="L37" s="21" t="s">
        <v>4110</v>
      </c>
      <c r="M37" s="20" t="s">
        <v>11</v>
      </c>
      <c r="N37" s="20" t="s">
        <v>2700</v>
      </c>
    </row>
    <row r="38" spans="1:14" s="2" customFormat="1" ht="69" x14ac:dyDescent="0.3">
      <c r="A38" s="20">
        <f t="shared" si="1"/>
        <v>32</v>
      </c>
      <c r="B38" s="164" t="s">
        <v>3683</v>
      </c>
      <c r="C38" s="20" t="s">
        <v>4477</v>
      </c>
      <c r="D38" s="21" t="s">
        <v>4478</v>
      </c>
      <c r="E38" s="182" t="s">
        <v>4479</v>
      </c>
      <c r="F38" s="23">
        <v>12065756</v>
      </c>
      <c r="G38" s="23">
        <v>16087674</v>
      </c>
      <c r="H38" s="23">
        <f t="shared" si="0"/>
        <v>28153430</v>
      </c>
      <c r="I38" s="20" t="s">
        <v>20</v>
      </c>
      <c r="J38" s="183" t="s">
        <v>3687</v>
      </c>
      <c r="K38" s="20" t="s">
        <v>12</v>
      </c>
      <c r="L38" s="21" t="s">
        <v>4480</v>
      </c>
      <c r="M38" s="20" t="s">
        <v>11</v>
      </c>
      <c r="N38" s="20" t="s">
        <v>2700</v>
      </c>
    </row>
    <row r="39" spans="1:14" s="2" customFormat="1" ht="82.8" x14ac:dyDescent="0.3">
      <c r="A39" s="20">
        <f t="shared" si="1"/>
        <v>33</v>
      </c>
      <c r="B39" s="164" t="s">
        <v>3683</v>
      </c>
      <c r="C39" s="20" t="s">
        <v>4174</v>
      </c>
      <c r="D39" s="21" t="s">
        <v>4175</v>
      </c>
      <c r="E39" s="182" t="s">
        <v>4176</v>
      </c>
      <c r="F39" s="23">
        <v>10548070</v>
      </c>
      <c r="G39" s="23">
        <v>12657684</v>
      </c>
      <c r="H39" s="23">
        <f t="shared" si="0"/>
        <v>23205754</v>
      </c>
      <c r="I39" s="20" t="s">
        <v>20</v>
      </c>
      <c r="J39" s="183" t="s">
        <v>3687</v>
      </c>
      <c r="K39" s="20" t="s">
        <v>12</v>
      </c>
      <c r="L39" s="21" t="s">
        <v>4177</v>
      </c>
      <c r="M39" s="20" t="s">
        <v>11</v>
      </c>
      <c r="N39" s="20" t="s">
        <v>2700</v>
      </c>
    </row>
    <row r="40" spans="1:14" s="2" customFormat="1" ht="55.2" x14ac:dyDescent="0.3">
      <c r="A40" s="20">
        <f t="shared" si="1"/>
        <v>34</v>
      </c>
      <c r="B40" s="164" t="s">
        <v>3683</v>
      </c>
      <c r="C40" s="20" t="s">
        <v>3709</v>
      </c>
      <c r="D40" s="21" t="s">
        <v>3710</v>
      </c>
      <c r="E40" s="182" t="s">
        <v>3711</v>
      </c>
      <c r="F40" s="23">
        <v>27434700</v>
      </c>
      <c r="G40" s="23">
        <v>33347838</v>
      </c>
      <c r="H40" s="23">
        <f t="shared" si="0"/>
        <v>60782538</v>
      </c>
      <c r="I40" s="20" t="s">
        <v>20</v>
      </c>
      <c r="J40" s="183" t="s">
        <v>3687</v>
      </c>
      <c r="K40" s="20" t="s">
        <v>12</v>
      </c>
      <c r="L40" s="21" t="s">
        <v>3712</v>
      </c>
      <c r="M40" s="20" t="s">
        <v>11</v>
      </c>
      <c r="N40" s="20" t="s">
        <v>2700</v>
      </c>
    </row>
    <row r="41" spans="1:14" s="2" customFormat="1" ht="55.2" x14ac:dyDescent="0.3">
      <c r="A41" s="20">
        <f t="shared" si="1"/>
        <v>35</v>
      </c>
      <c r="B41" s="164" t="s">
        <v>3683</v>
      </c>
      <c r="C41" s="20" t="s">
        <v>3855</v>
      </c>
      <c r="D41" s="21" t="s">
        <v>3856</v>
      </c>
      <c r="E41" s="182" t="s">
        <v>3857</v>
      </c>
      <c r="F41" s="23">
        <v>15730655</v>
      </c>
      <c r="G41" s="23">
        <v>17160714</v>
      </c>
      <c r="H41" s="23">
        <f t="shared" si="0"/>
        <v>32891369</v>
      </c>
      <c r="I41" s="20" t="s">
        <v>20</v>
      </c>
      <c r="J41" s="183" t="s">
        <v>3687</v>
      </c>
      <c r="K41" s="20" t="s">
        <v>12</v>
      </c>
      <c r="L41" s="21" t="s">
        <v>3858</v>
      </c>
      <c r="M41" s="20" t="s">
        <v>11</v>
      </c>
      <c r="N41" s="20" t="s">
        <v>2700</v>
      </c>
    </row>
    <row r="42" spans="1:14" s="2" customFormat="1" ht="55.2" x14ac:dyDescent="0.3">
      <c r="A42" s="20">
        <f t="shared" si="1"/>
        <v>36</v>
      </c>
      <c r="B42" s="164" t="s">
        <v>3683</v>
      </c>
      <c r="C42" s="20" t="s">
        <v>4435</v>
      </c>
      <c r="D42" s="21" t="s">
        <v>4436</v>
      </c>
      <c r="E42" s="182" t="s">
        <v>3857</v>
      </c>
      <c r="F42" s="23">
        <v>12065756</v>
      </c>
      <c r="G42" s="23">
        <v>0</v>
      </c>
      <c r="H42" s="23">
        <f t="shared" si="0"/>
        <v>12065756</v>
      </c>
      <c r="I42" s="20" t="s">
        <v>20</v>
      </c>
      <c r="J42" s="183" t="s">
        <v>3687</v>
      </c>
      <c r="K42" s="20" t="s">
        <v>12</v>
      </c>
      <c r="L42" s="21" t="s">
        <v>4437</v>
      </c>
      <c r="M42" s="20" t="s">
        <v>11</v>
      </c>
      <c r="N42" s="20" t="s">
        <v>2700</v>
      </c>
    </row>
    <row r="43" spans="1:14" s="2" customFormat="1" ht="82.8" x14ac:dyDescent="0.3">
      <c r="A43" s="20">
        <f t="shared" si="1"/>
        <v>37</v>
      </c>
      <c r="B43" s="164" t="s">
        <v>3683</v>
      </c>
      <c r="C43" s="20" t="s">
        <v>4190</v>
      </c>
      <c r="D43" s="21" t="s">
        <v>4191</v>
      </c>
      <c r="E43" s="182" t="s">
        <v>4192</v>
      </c>
      <c r="F43" s="23">
        <v>19524690</v>
      </c>
      <c r="G43" s="23">
        <v>23429628</v>
      </c>
      <c r="H43" s="23">
        <f t="shared" si="0"/>
        <v>42954318</v>
      </c>
      <c r="I43" s="20" t="s">
        <v>20</v>
      </c>
      <c r="J43" s="183" t="s">
        <v>3687</v>
      </c>
      <c r="K43" s="20" t="s">
        <v>12</v>
      </c>
      <c r="L43" s="21" t="s">
        <v>4193</v>
      </c>
      <c r="M43" s="20" t="s">
        <v>11</v>
      </c>
      <c r="N43" s="20" t="s">
        <v>2700</v>
      </c>
    </row>
    <row r="44" spans="1:14" s="2" customFormat="1" ht="69" x14ac:dyDescent="0.3">
      <c r="A44" s="20">
        <f t="shared" si="1"/>
        <v>38</v>
      </c>
      <c r="B44" s="164" t="s">
        <v>3683</v>
      </c>
      <c r="C44" s="20" t="s">
        <v>4037</v>
      </c>
      <c r="D44" s="21" t="s">
        <v>4038</v>
      </c>
      <c r="E44" s="182" t="s">
        <v>4032</v>
      </c>
      <c r="F44" s="23">
        <v>28501605</v>
      </c>
      <c r="G44" s="23">
        <v>31092660</v>
      </c>
      <c r="H44" s="23">
        <f t="shared" si="0"/>
        <v>59594265</v>
      </c>
      <c r="I44" s="20" t="s">
        <v>20</v>
      </c>
      <c r="J44" s="183" t="s">
        <v>3687</v>
      </c>
      <c r="K44" s="20" t="s">
        <v>12</v>
      </c>
      <c r="L44" s="21" t="s">
        <v>4039</v>
      </c>
      <c r="M44" s="20" t="s">
        <v>11</v>
      </c>
      <c r="N44" s="20" t="s">
        <v>2700</v>
      </c>
    </row>
    <row r="45" spans="1:14" s="2" customFormat="1" ht="96.6" x14ac:dyDescent="0.3">
      <c r="A45" s="20">
        <f t="shared" si="1"/>
        <v>39</v>
      </c>
      <c r="B45" s="164" t="s">
        <v>3683</v>
      </c>
      <c r="C45" s="20" t="s">
        <v>4099</v>
      </c>
      <c r="D45" s="21" t="s">
        <v>4100</v>
      </c>
      <c r="E45" s="182" t="s">
        <v>4101</v>
      </c>
      <c r="F45" s="23">
        <v>27515990</v>
      </c>
      <c r="G45" s="23">
        <v>33019188</v>
      </c>
      <c r="H45" s="23">
        <f t="shared" si="0"/>
        <v>60535178</v>
      </c>
      <c r="I45" s="20" t="s">
        <v>20</v>
      </c>
      <c r="J45" s="183" t="s">
        <v>3687</v>
      </c>
      <c r="K45" s="20" t="s">
        <v>12</v>
      </c>
      <c r="L45" s="21" t="s">
        <v>4102</v>
      </c>
      <c r="M45" s="20" t="s">
        <v>11</v>
      </c>
      <c r="N45" s="20" t="s">
        <v>2700</v>
      </c>
    </row>
    <row r="46" spans="1:14" s="2" customFormat="1" ht="179.4" x14ac:dyDescent="0.3">
      <c r="A46" s="20">
        <f t="shared" si="1"/>
        <v>40</v>
      </c>
      <c r="B46" s="164" t="s">
        <v>3683</v>
      </c>
      <c r="C46" s="20" t="s">
        <v>4058</v>
      </c>
      <c r="D46" s="21" t="s">
        <v>4059</v>
      </c>
      <c r="E46" s="182" t="s">
        <v>4003</v>
      </c>
      <c r="F46" s="23">
        <v>15730655</v>
      </c>
      <c r="G46" s="23">
        <v>17160714</v>
      </c>
      <c r="H46" s="23">
        <f t="shared" si="0"/>
        <v>32891369</v>
      </c>
      <c r="I46" s="20" t="s">
        <v>20</v>
      </c>
      <c r="J46" s="183" t="s">
        <v>3687</v>
      </c>
      <c r="K46" s="20" t="s">
        <v>12</v>
      </c>
      <c r="L46" s="21" t="s">
        <v>4060</v>
      </c>
      <c r="M46" s="20" t="s">
        <v>11</v>
      </c>
      <c r="N46" s="20" t="s">
        <v>2700</v>
      </c>
    </row>
    <row r="47" spans="1:14" s="2" customFormat="1" ht="55.2" x14ac:dyDescent="0.3">
      <c r="A47" s="20">
        <f t="shared" si="1"/>
        <v>41</v>
      </c>
      <c r="B47" s="164" t="s">
        <v>3683</v>
      </c>
      <c r="C47" s="20" t="s">
        <v>3876</v>
      </c>
      <c r="D47" s="21" t="s">
        <v>3877</v>
      </c>
      <c r="E47" s="182" t="s">
        <v>3878</v>
      </c>
      <c r="F47" s="23">
        <v>15730655</v>
      </c>
      <c r="G47" s="23">
        <v>17160714</v>
      </c>
      <c r="H47" s="23">
        <f t="shared" si="0"/>
        <v>32891369</v>
      </c>
      <c r="I47" s="20" t="s">
        <v>20</v>
      </c>
      <c r="J47" s="183" t="s">
        <v>3687</v>
      </c>
      <c r="K47" s="20" t="s">
        <v>12</v>
      </c>
      <c r="L47" s="21" t="s">
        <v>3879</v>
      </c>
      <c r="M47" s="20" t="s">
        <v>11</v>
      </c>
      <c r="N47" s="20" t="s">
        <v>2700</v>
      </c>
    </row>
    <row r="48" spans="1:14" s="2" customFormat="1" ht="82.8" x14ac:dyDescent="0.3">
      <c r="A48" s="20">
        <f t="shared" si="1"/>
        <v>42</v>
      </c>
      <c r="B48" s="164" t="s">
        <v>3683</v>
      </c>
      <c r="C48" s="20" t="s">
        <v>4082</v>
      </c>
      <c r="D48" s="21" t="s">
        <v>4083</v>
      </c>
      <c r="E48" s="182" t="s">
        <v>3984</v>
      </c>
      <c r="F48" s="23">
        <v>10548070</v>
      </c>
      <c r="G48" s="23">
        <v>12657684</v>
      </c>
      <c r="H48" s="23">
        <f t="shared" si="0"/>
        <v>23205754</v>
      </c>
      <c r="I48" s="20" t="s">
        <v>20</v>
      </c>
      <c r="J48" s="183" t="s">
        <v>3687</v>
      </c>
      <c r="K48" s="20" t="s">
        <v>12</v>
      </c>
      <c r="L48" s="21" t="s">
        <v>4084</v>
      </c>
      <c r="M48" s="20" t="s">
        <v>11</v>
      </c>
      <c r="N48" s="20" t="s">
        <v>2700</v>
      </c>
    </row>
    <row r="49" spans="1:14" s="2" customFormat="1" ht="82.8" x14ac:dyDescent="0.3">
      <c r="A49" s="20">
        <f t="shared" si="1"/>
        <v>43</v>
      </c>
      <c r="B49" s="164" t="s">
        <v>3683</v>
      </c>
      <c r="C49" s="20" t="s">
        <v>4051</v>
      </c>
      <c r="D49" s="21" t="s">
        <v>4052</v>
      </c>
      <c r="E49" s="182" t="s">
        <v>3984</v>
      </c>
      <c r="F49" s="23">
        <v>11602877</v>
      </c>
      <c r="G49" s="23">
        <v>12657684</v>
      </c>
      <c r="H49" s="23">
        <f t="shared" si="0"/>
        <v>24260561</v>
      </c>
      <c r="I49" s="20" t="s">
        <v>20</v>
      </c>
      <c r="J49" s="183" t="s">
        <v>3687</v>
      </c>
      <c r="K49" s="20" t="s">
        <v>12</v>
      </c>
      <c r="L49" s="21" t="s">
        <v>4053</v>
      </c>
      <c r="M49" s="20" t="s">
        <v>11</v>
      </c>
      <c r="N49" s="20" t="s">
        <v>2700</v>
      </c>
    </row>
    <row r="50" spans="1:14" s="2" customFormat="1" ht="82.8" x14ac:dyDescent="0.3">
      <c r="A50" s="20">
        <f t="shared" si="1"/>
        <v>44</v>
      </c>
      <c r="B50" s="164" t="s">
        <v>3683</v>
      </c>
      <c r="C50" s="20" t="s">
        <v>4027</v>
      </c>
      <c r="D50" s="21" t="s">
        <v>4028</v>
      </c>
      <c r="E50" s="182" t="s">
        <v>3767</v>
      </c>
      <c r="F50" s="23">
        <v>11602877</v>
      </c>
      <c r="G50" s="23">
        <v>12657684</v>
      </c>
      <c r="H50" s="23">
        <f t="shared" si="0"/>
        <v>24260561</v>
      </c>
      <c r="I50" s="20" t="s">
        <v>20</v>
      </c>
      <c r="J50" s="183" t="s">
        <v>3687</v>
      </c>
      <c r="K50" s="20" t="s">
        <v>12</v>
      </c>
      <c r="L50" s="21" t="s">
        <v>4029</v>
      </c>
      <c r="M50" s="20" t="s">
        <v>11</v>
      </c>
      <c r="N50" s="20" t="s">
        <v>2700</v>
      </c>
    </row>
    <row r="51" spans="1:14" s="2" customFormat="1" ht="82.8" x14ac:dyDescent="0.3">
      <c r="A51" s="20">
        <f t="shared" si="1"/>
        <v>45</v>
      </c>
      <c r="B51" s="164" t="s">
        <v>3683</v>
      </c>
      <c r="C51" s="20" t="s">
        <v>4692</v>
      </c>
      <c r="D51" s="21" t="s">
        <v>4693</v>
      </c>
      <c r="E51" s="182" t="s">
        <v>4694</v>
      </c>
      <c r="F51" s="23">
        <v>8438456</v>
      </c>
      <c r="G51" s="23">
        <v>12657684</v>
      </c>
      <c r="H51" s="23">
        <f t="shared" si="0"/>
        <v>21096140</v>
      </c>
      <c r="I51" s="20" t="s">
        <v>20</v>
      </c>
      <c r="J51" s="183" t="s">
        <v>3687</v>
      </c>
      <c r="K51" s="20" t="s">
        <v>12</v>
      </c>
      <c r="L51" s="21" t="s">
        <v>4695</v>
      </c>
      <c r="M51" s="20" t="s">
        <v>11</v>
      </c>
      <c r="N51" s="20" t="s">
        <v>2700</v>
      </c>
    </row>
    <row r="52" spans="1:14" s="2" customFormat="1" ht="138" x14ac:dyDescent="0.3">
      <c r="A52" s="20">
        <f t="shared" si="1"/>
        <v>46</v>
      </c>
      <c r="B52" s="164" t="s">
        <v>3683</v>
      </c>
      <c r="C52" s="20" t="s">
        <v>3757</v>
      </c>
      <c r="D52" s="21" t="s">
        <v>3758</v>
      </c>
      <c r="E52" s="182" t="s">
        <v>3759</v>
      </c>
      <c r="F52" s="23">
        <v>23429622</v>
      </c>
      <c r="G52" s="23">
        <v>0</v>
      </c>
      <c r="H52" s="23">
        <f t="shared" si="0"/>
        <v>23429622</v>
      </c>
      <c r="I52" s="20" t="s">
        <v>20</v>
      </c>
      <c r="J52" s="183" t="s">
        <v>3687</v>
      </c>
      <c r="K52" s="20" t="s">
        <v>12</v>
      </c>
      <c r="L52" s="21" t="s">
        <v>3760</v>
      </c>
      <c r="M52" s="20" t="s">
        <v>11</v>
      </c>
      <c r="N52" s="20" t="s">
        <v>2700</v>
      </c>
    </row>
    <row r="53" spans="1:14" s="2" customFormat="1" ht="69" x14ac:dyDescent="0.3">
      <c r="A53" s="20">
        <f t="shared" si="1"/>
        <v>47</v>
      </c>
      <c r="B53" s="164" t="s">
        <v>3683</v>
      </c>
      <c r="C53" s="20" t="s">
        <v>3891</v>
      </c>
      <c r="D53" s="21" t="s">
        <v>3892</v>
      </c>
      <c r="E53" s="182" t="s">
        <v>3861</v>
      </c>
      <c r="F53" s="23">
        <v>41250000</v>
      </c>
      <c r="G53" s="23">
        <v>45000000</v>
      </c>
      <c r="H53" s="23">
        <f t="shared" si="0"/>
        <v>86250000</v>
      </c>
      <c r="I53" s="20" t="s">
        <v>20</v>
      </c>
      <c r="J53" s="183" t="s">
        <v>3687</v>
      </c>
      <c r="K53" s="20" t="s">
        <v>12</v>
      </c>
      <c r="L53" s="21" t="s">
        <v>3893</v>
      </c>
      <c r="M53" s="20" t="s">
        <v>11</v>
      </c>
      <c r="N53" s="20" t="s">
        <v>2700</v>
      </c>
    </row>
    <row r="54" spans="1:14" s="2" customFormat="1" ht="82.8" x14ac:dyDescent="0.3">
      <c r="A54" s="20">
        <f t="shared" si="1"/>
        <v>48</v>
      </c>
      <c r="B54" s="164" t="s">
        <v>3683</v>
      </c>
      <c r="C54" s="20" t="s">
        <v>3847</v>
      </c>
      <c r="D54" s="21" t="s">
        <v>3848</v>
      </c>
      <c r="E54" s="182" t="s">
        <v>3849</v>
      </c>
      <c r="F54" s="23">
        <v>40625068</v>
      </c>
      <c r="G54" s="23">
        <v>44318256</v>
      </c>
      <c r="H54" s="23">
        <f t="shared" si="0"/>
        <v>84943324</v>
      </c>
      <c r="I54" s="20" t="s">
        <v>20</v>
      </c>
      <c r="J54" s="183" t="s">
        <v>3687</v>
      </c>
      <c r="K54" s="20" t="s">
        <v>12</v>
      </c>
      <c r="L54" s="21" t="s">
        <v>3850</v>
      </c>
      <c r="M54" s="20" t="s">
        <v>11</v>
      </c>
      <c r="N54" s="20" t="s">
        <v>2700</v>
      </c>
    </row>
    <row r="55" spans="1:14" s="2" customFormat="1" ht="234.6" x14ac:dyDescent="0.3">
      <c r="A55" s="20">
        <f t="shared" si="1"/>
        <v>49</v>
      </c>
      <c r="B55" s="164" t="s">
        <v>3683</v>
      </c>
      <c r="C55" s="20" t="s">
        <v>4507</v>
      </c>
      <c r="D55" s="21" t="s">
        <v>4508</v>
      </c>
      <c r="E55" s="182" t="s">
        <v>4509</v>
      </c>
      <c r="F55" s="23">
        <v>12065756</v>
      </c>
      <c r="G55" s="23">
        <v>16087674</v>
      </c>
      <c r="H55" s="23">
        <f t="shared" si="0"/>
        <v>28153430</v>
      </c>
      <c r="I55" s="20" t="s">
        <v>20</v>
      </c>
      <c r="J55" s="183" t="s">
        <v>3687</v>
      </c>
      <c r="K55" s="20" t="s">
        <v>12</v>
      </c>
      <c r="L55" s="21" t="s">
        <v>4510</v>
      </c>
      <c r="M55" s="20" t="s">
        <v>11</v>
      </c>
      <c r="N55" s="20" t="s">
        <v>2700</v>
      </c>
    </row>
    <row r="56" spans="1:14" s="2" customFormat="1" ht="69" x14ac:dyDescent="0.3">
      <c r="A56" s="20">
        <f t="shared" si="1"/>
        <v>50</v>
      </c>
      <c r="B56" s="164" t="s">
        <v>3683</v>
      </c>
      <c r="C56" s="20" t="s">
        <v>4536</v>
      </c>
      <c r="D56" s="21" t="s">
        <v>4537</v>
      </c>
      <c r="E56" s="182" t="s">
        <v>4184</v>
      </c>
      <c r="F56" s="23">
        <v>33750000</v>
      </c>
      <c r="G56" s="23">
        <v>45000000</v>
      </c>
      <c r="H56" s="23">
        <f t="shared" si="0"/>
        <v>78750000</v>
      </c>
      <c r="I56" s="20" t="s">
        <v>20</v>
      </c>
      <c r="J56" s="183" t="s">
        <v>3687</v>
      </c>
      <c r="K56" s="20" t="s">
        <v>12</v>
      </c>
      <c r="L56" s="21" t="s">
        <v>4538</v>
      </c>
      <c r="M56" s="20" t="s">
        <v>11</v>
      </c>
      <c r="N56" s="20" t="s">
        <v>2700</v>
      </c>
    </row>
    <row r="57" spans="1:14" s="2" customFormat="1" ht="69" x14ac:dyDescent="0.3">
      <c r="A57" s="20">
        <f t="shared" si="1"/>
        <v>51</v>
      </c>
      <c r="B57" s="164" t="s">
        <v>3683</v>
      </c>
      <c r="C57" s="20" t="s">
        <v>4342</v>
      </c>
      <c r="D57" s="21" t="s">
        <v>4343</v>
      </c>
      <c r="E57" s="182" t="s">
        <v>4344</v>
      </c>
      <c r="F57" s="23">
        <v>14300595</v>
      </c>
      <c r="G57" s="23">
        <v>17160714</v>
      </c>
      <c r="H57" s="23">
        <f t="shared" si="0"/>
        <v>31461309</v>
      </c>
      <c r="I57" s="20" t="s">
        <v>20</v>
      </c>
      <c r="J57" s="183" t="s">
        <v>3687</v>
      </c>
      <c r="K57" s="20" t="s">
        <v>12</v>
      </c>
      <c r="L57" s="21" t="s">
        <v>4345</v>
      </c>
      <c r="M57" s="20" t="s">
        <v>11</v>
      </c>
      <c r="N57" s="20" t="s">
        <v>2700</v>
      </c>
    </row>
    <row r="58" spans="1:14" s="2" customFormat="1" ht="82.8" x14ac:dyDescent="0.3">
      <c r="A58" s="20">
        <f t="shared" si="1"/>
        <v>52</v>
      </c>
      <c r="B58" s="164" t="s">
        <v>3683</v>
      </c>
      <c r="C58" s="20" t="s">
        <v>3916</v>
      </c>
      <c r="D58" s="21" t="s">
        <v>3917</v>
      </c>
      <c r="E58" s="182" t="s">
        <v>3918</v>
      </c>
      <c r="F58" s="23">
        <v>11243095</v>
      </c>
      <c r="G58" s="23">
        <v>12265194</v>
      </c>
      <c r="H58" s="23">
        <f t="shared" si="0"/>
        <v>23508289</v>
      </c>
      <c r="I58" s="20" t="s">
        <v>20</v>
      </c>
      <c r="J58" s="183" t="s">
        <v>3687</v>
      </c>
      <c r="K58" s="20" t="s">
        <v>12</v>
      </c>
      <c r="L58" s="21" t="s">
        <v>3919</v>
      </c>
      <c r="M58" s="20" t="s">
        <v>11</v>
      </c>
      <c r="N58" s="20" t="s">
        <v>2700</v>
      </c>
    </row>
    <row r="59" spans="1:14" s="2" customFormat="1" ht="110.4" x14ac:dyDescent="0.3">
      <c r="A59" s="20">
        <f t="shared" si="1"/>
        <v>53</v>
      </c>
      <c r="B59" s="164" t="s">
        <v>3683</v>
      </c>
      <c r="C59" s="20" t="s">
        <v>3924</v>
      </c>
      <c r="D59" s="21" t="s">
        <v>3925</v>
      </c>
      <c r="E59" s="182" t="s">
        <v>3926</v>
      </c>
      <c r="F59" s="23">
        <v>14747035</v>
      </c>
      <c r="G59" s="23">
        <v>16087674</v>
      </c>
      <c r="H59" s="23">
        <f t="shared" si="0"/>
        <v>30834709</v>
      </c>
      <c r="I59" s="20" t="s">
        <v>20</v>
      </c>
      <c r="J59" s="183" t="s">
        <v>3687</v>
      </c>
      <c r="K59" s="20" t="s">
        <v>12</v>
      </c>
      <c r="L59" s="21" t="s">
        <v>3927</v>
      </c>
      <c r="M59" s="20" t="s">
        <v>11</v>
      </c>
      <c r="N59" s="20" t="s">
        <v>2700</v>
      </c>
    </row>
    <row r="60" spans="1:14" s="2" customFormat="1" ht="165.6" x14ac:dyDescent="0.3">
      <c r="A60" s="20">
        <f t="shared" si="1"/>
        <v>54</v>
      </c>
      <c r="B60" s="164" t="s">
        <v>3683</v>
      </c>
      <c r="C60" s="20" t="s">
        <v>3908</v>
      </c>
      <c r="D60" s="21" t="s">
        <v>3909</v>
      </c>
      <c r="E60" s="182" t="s">
        <v>3910</v>
      </c>
      <c r="F60" s="23">
        <v>15730655</v>
      </c>
      <c r="G60" s="23">
        <v>17160714</v>
      </c>
      <c r="H60" s="23">
        <f t="shared" si="0"/>
        <v>32891369</v>
      </c>
      <c r="I60" s="20" t="s">
        <v>20</v>
      </c>
      <c r="J60" s="183" t="s">
        <v>3687</v>
      </c>
      <c r="K60" s="20" t="s">
        <v>12</v>
      </c>
      <c r="L60" s="21" t="s">
        <v>3911</v>
      </c>
      <c r="M60" s="20" t="s">
        <v>11</v>
      </c>
      <c r="N60" s="20" t="s">
        <v>2700</v>
      </c>
    </row>
    <row r="61" spans="1:14" s="2" customFormat="1" ht="69" x14ac:dyDescent="0.3">
      <c r="A61" s="20">
        <f t="shared" si="1"/>
        <v>55</v>
      </c>
      <c r="B61" s="164" t="s">
        <v>3683</v>
      </c>
      <c r="C61" s="20" t="s">
        <v>3932</v>
      </c>
      <c r="D61" s="21" t="s">
        <v>3933</v>
      </c>
      <c r="E61" s="182" t="s">
        <v>3934</v>
      </c>
      <c r="F61" s="23">
        <v>20627316</v>
      </c>
      <c r="G61" s="23">
        <v>22502526</v>
      </c>
      <c r="H61" s="23">
        <f t="shared" si="0"/>
        <v>43129842</v>
      </c>
      <c r="I61" s="20" t="s">
        <v>20</v>
      </c>
      <c r="J61" s="183" t="s">
        <v>3687</v>
      </c>
      <c r="K61" s="20" t="s">
        <v>12</v>
      </c>
      <c r="L61" s="21" t="s">
        <v>3935</v>
      </c>
      <c r="M61" s="20" t="s">
        <v>11</v>
      </c>
      <c r="N61" s="20" t="s">
        <v>2700</v>
      </c>
    </row>
    <row r="62" spans="1:14" s="2" customFormat="1" ht="303.60000000000002" x14ac:dyDescent="0.3">
      <c r="A62" s="20">
        <f t="shared" si="1"/>
        <v>56</v>
      </c>
      <c r="B62" s="164" t="s">
        <v>3683</v>
      </c>
      <c r="C62" s="20" t="s">
        <v>3904</v>
      </c>
      <c r="D62" s="21" t="s">
        <v>3905</v>
      </c>
      <c r="E62" s="182" t="s">
        <v>3906</v>
      </c>
      <c r="F62" s="23">
        <v>15730655</v>
      </c>
      <c r="G62" s="23">
        <v>14300595</v>
      </c>
      <c r="H62" s="23">
        <f t="shared" si="0"/>
        <v>30031250</v>
      </c>
      <c r="I62" s="20" t="s">
        <v>20</v>
      </c>
      <c r="J62" s="183" t="s">
        <v>3687</v>
      </c>
      <c r="K62" s="20" t="s">
        <v>12</v>
      </c>
      <c r="L62" s="21" t="s">
        <v>3907</v>
      </c>
      <c r="M62" s="20" t="s">
        <v>11</v>
      </c>
      <c r="N62" s="20" t="s">
        <v>2700</v>
      </c>
    </row>
    <row r="63" spans="1:14" s="2" customFormat="1" ht="138" x14ac:dyDescent="0.3">
      <c r="A63" s="20">
        <f t="shared" si="1"/>
        <v>57</v>
      </c>
      <c r="B63" s="164" t="s">
        <v>3683</v>
      </c>
      <c r="C63" s="20" t="s">
        <v>3851</v>
      </c>
      <c r="D63" s="21" t="s">
        <v>3852</v>
      </c>
      <c r="E63" s="182" t="s">
        <v>3853</v>
      </c>
      <c r="F63" s="23">
        <v>16743507</v>
      </c>
      <c r="G63" s="23">
        <v>0</v>
      </c>
      <c r="H63" s="23">
        <f t="shared" si="0"/>
        <v>16743507</v>
      </c>
      <c r="I63" s="20" t="s">
        <v>20</v>
      </c>
      <c r="J63" s="183" t="s">
        <v>3687</v>
      </c>
      <c r="K63" s="20" t="s">
        <v>12</v>
      </c>
      <c r="L63" s="21" t="s">
        <v>3854</v>
      </c>
      <c r="M63" s="20" t="s">
        <v>11</v>
      </c>
      <c r="N63" s="20" t="s">
        <v>2700</v>
      </c>
    </row>
    <row r="64" spans="1:14" s="2" customFormat="1" ht="69" x14ac:dyDescent="0.3">
      <c r="A64" s="20">
        <f t="shared" si="1"/>
        <v>58</v>
      </c>
      <c r="B64" s="164" t="s">
        <v>3683</v>
      </c>
      <c r="C64" s="20" t="s">
        <v>3928</v>
      </c>
      <c r="D64" s="21" t="s">
        <v>3929</v>
      </c>
      <c r="E64" s="182" t="s">
        <v>3930</v>
      </c>
      <c r="F64" s="23">
        <v>16743496</v>
      </c>
      <c r="G64" s="23">
        <v>18265632</v>
      </c>
      <c r="H64" s="23">
        <f t="shared" si="0"/>
        <v>35009128</v>
      </c>
      <c r="I64" s="20" t="s">
        <v>20</v>
      </c>
      <c r="J64" s="183" t="s">
        <v>3687</v>
      </c>
      <c r="K64" s="20" t="s">
        <v>12</v>
      </c>
      <c r="L64" s="21" t="s">
        <v>3931</v>
      </c>
      <c r="M64" s="20" t="s">
        <v>11</v>
      </c>
      <c r="N64" s="20" t="s">
        <v>2700</v>
      </c>
    </row>
    <row r="65" spans="1:14" s="2" customFormat="1" ht="124.2" x14ac:dyDescent="0.3">
      <c r="A65" s="20">
        <f t="shared" si="1"/>
        <v>59</v>
      </c>
      <c r="B65" s="164" t="s">
        <v>3683</v>
      </c>
      <c r="C65" s="20" t="s">
        <v>3944</v>
      </c>
      <c r="D65" s="21" t="s">
        <v>3945</v>
      </c>
      <c r="E65" s="182" t="s">
        <v>3946</v>
      </c>
      <c r="F65" s="23">
        <v>14684599</v>
      </c>
      <c r="G65" s="23">
        <v>16019562</v>
      </c>
      <c r="H65" s="23">
        <f t="shared" si="0"/>
        <v>30704161</v>
      </c>
      <c r="I65" s="20" t="s">
        <v>20</v>
      </c>
      <c r="J65" s="183" t="s">
        <v>3687</v>
      </c>
      <c r="K65" s="20" t="s">
        <v>12</v>
      </c>
      <c r="L65" s="21" t="s">
        <v>3947</v>
      </c>
      <c r="M65" s="20" t="s">
        <v>11</v>
      </c>
      <c r="N65" s="20" t="s">
        <v>2700</v>
      </c>
    </row>
    <row r="66" spans="1:14" s="2" customFormat="1" ht="96.6" x14ac:dyDescent="0.3">
      <c r="A66" s="20">
        <f t="shared" si="1"/>
        <v>60</v>
      </c>
      <c r="B66" s="164" t="s">
        <v>3683</v>
      </c>
      <c r="C66" s="20" t="s">
        <v>3912</v>
      </c>
      <c r="D66" s="21" t="s">
        <v>3913</v>
      </c>
      <c r="E66" s="182" t="s">
        <v>3914</v>
      </c>
      <c r="F66" s="23">
        <v>46335856</v>
      </c>
      <c r="G66" s="23">
        <v>43302000</v>
      </c>
      <c r="H66" s="23">
        <f t="shared" si="0"/>
        <v>89637856</v>
      </c>
      <c r="I66" s="20" t="s">
        <v>20</v>
      </c>
      <c r="J66" s="183" t="s">
        <v>3687</v>
      </c>
      <c r="K66" s="20" t="s">
        <v>12</v>
      </c>
      <c r="L66" s="21" t="s">
        <v>3915</v>
      </c>
      <c r="M66" s="20" t="s">
        <v>11</v>
      </c>
      <c r="N66" s="20" t="s">
        <v>2700</v>
      </c>
    </row>
    <row r="67" spans="1:14" s="2" customFormat="1" ht="124.2" x14ac:dyDescent="0.3">
      <c r="A67" s="20">
        <f t="shared" si="1"/>
        <v>61</v>
      </c>
      <c r="B67" s="164" t="s">
        <v>3683</v>
      </c>
      <c r="C67" s="20" t="s">
        <v>4178</v>
      </c>
      <c r="D67" s="21" t="s">
        <v>4179</v>
      </c>
      <c r="E67" s="182" t="s">
        <v>4180</v>
      </c>
      <c r="F67" s="23">
        <v>29526655</v>
      </c>
      <c r="G67" s="23">
        <v>35431986</v>
      </c>
      <c r="H67" s="23">
        <f t="shared" si="0"/>
        <v>64958641</v>
      </c>
      <c r="I67" s="20" t="s">
        <v>20</v>
      </c>
      <c r="J67" s="183" t="s">
        <v>3687</v>
      </c>
      <c r="K67" s="20" t="s">
        <v>12</v>
      </c>
      <c r="L67" s="21" t="s">
        <v>4181</v>
      </c>
      <c r="M67" s="20" t="s">
        <v>11</v>
      </c>
      <c r="N67" s="20" t="s">
        <v>2700</v>
      </c>
    </row>
    <row r="68" spans="1:14" s="2" customFormat="1" ht="124.2" x14ac:dyDescent="0.3">
      <c r="A68" s="20">
        <f t="shared" si="1"/>
        <v>62</v>
      </c>
      <c r="B68" s="164" t="s">
        <v>3683</v>
      </c>
      <c r="C68" s="20" t="s">
        <v>4160</v>
      </c>
      <c r="D68" s="21" t="s">
        <v>4161</v>
      </c>
      <c r="E68" s="182" t="s">
        <v>4162</v>
      </c>
      <c r="F68" s="23">
        <v>15227720</v>
      </c>
      <c r="G68" s="23">
        <v>18273264</v>
      </c>
      <c r="H68" s="23">
        <f t="shared" si="0"/>
        <v>33500984</v>
      </c>
      <c r="I68" s="20" t="s">
        <v>20</v>
      </c>
      <c r="J68" s="183" t="s">
        <v>3687</v>
      </c>
      <c r="K68" s="20" t="s">
        <v>12</v>
      </c>
      <c r="L68" s="21" t="s">
        <v>4163</v>
      </c>
      <c r="M68" s="20" t="s">
        <v>11</v>
      </c>
      <c r="N68" s="20" t="s">
        <v>2700</v>
      </c>
    </row>
    <row r="69" spans="1:14" s="2" customFormat="1" ht="82.8" x14ac:dyDescent="0.3">
      <c r="A69" s="20">
        <f t="shared" si="1"/>
        <v>63</v>
      </c>
      <c r="B69" s="164" t="s">
        <v>3683</v>
      </c>
      <c r="C69" s="20" t="s">
        <v>4511</v>
      </c>
      <c r="D69" s="21" t="s">
        <v>4512</v>
      </c>
      <c r="E69" s="182" t="s">
        <v>3793</v>
      </c>
      <c r="F69" s="23">
        <v>9493263</v>
      </c>
      <c r="G69" s="23">
        <v>12657684</v>
      </c>
      <c r="H69" s="23">
        <f t="shared" si="0"/>
        <v>22150947</v>
      </c>
      <c r="I69" s="20" t="s">
        <v>20</v>
      </c>
      <c r="J69" s="183" t="s">
        <v>3687</v>
      </c>
      <c r="K69" s="20" t="s">
        <v>12</v>
      </c>
      <c r="L69" s="21" t="s">
        <v>4513</v>
      </c>
      <c r="M69" s="20" t="s">
        <v>11</v>
      </c>
      <c r="N69" s="20" t="s">
        <v>2700</v>
      </c>
    </row>
    <row r="70" spans="1:14" s="2" customFormat="1" ht="55.2" x14ac:dyDescent="0.3">
      <c r="A70" s="20">
        <f t="shared" si="1"/>
        <v>64</v>
      </c>
      <c r="B70" s="164" t="s">
        <v>3683</v>
      </c>
      <c r="C70" s="20" t="s">
        <v>3749</v>
      </c>
      <c r="D70" s="21" t="s">
        <v>3750</v>
      </c>
      <c r="E70" s="182" t="s">
        <v>3751</v>
      </c>
      <c r="F70" s="23">
        <v>33347838</v>
      </c>
      <c r="G70" s="23">
        <v>33347838</v>
      </c>
      <c r="H70" s="23">
        <f t="shared" si="0"/>
        <v>66695676</v>
      </c>
      <c r="I70" s="20" t="s">
        <v>20</v>
      </c>
      <c r="J70" s="183" t="s">
        <v>3687</v>
      </c>
      <c r="K70" s="20" t="s">
        <v>12</v>
      </c>
      <c r="L70" s="21" t="s">
        <v>3752</v>
      </c>
      <c r="M70" s="20" t="s">
        <v>11</v>
      </c>
      <c r="N70" s="20" t="s">
        <v>2700</v>
      </c>
    </row>
    <row r="71" spans="1:14" s="2" customFormat="1" ht="55.2" x14ac:dyDescent="0.3">
      <c r="A71" s="20">
        <f t="shared" si="1"/>
        <v>65</v>
      </c>
      <c r="B71" s="164" t="s">
        <v>3683</v>
      </c>
      <c r="C71" s="20" t="s">
        <v>3955</v>
      </c>
      <c r="D71" s="21" t="s">
        <v>3956</v>
      </c>
      <c r="E71" s="182" t="s">
        <v>3751</v>
      </c>
      <c r="F71" s="23">
        <v>24750000</v>
      </c>
      <c r="G71" s="23">
        <v>27000000</v>
      </c>
      <c r="H71" s="23">
        <f t="shared" ref="H71:H134" si="2">+F71+G71</f>
        <v>51750000</v>
      </c>
      <c r="I71" s="20" t="s">
        <v>20</v>
      </c>
      <c r="J71" s="183" t="s">
        <v>3687</v>
      </c>
      <c r="K71" s="20" t="s">
        <v>12</v>
      </c>
      <c r="L71" s="21" t="s">
        <v>3957</v>
      </c>
      <c r="M71" s="20" t="s">
        <v>11</v>
      </c>
      <c r="N71" s="20" t="s">
        <v>2700</v>
      </c>
    </row>
    <row r="72" spans="1:14" s="2" customFormat="1" ht="55.2" x14ac:dyDescent="0.3">
      <c r="A72" s="20">
        <f t="shared" si="1"/>
        <v>66</v>
      </c>
      <c r="B72" s="164" t="s">
        <v>3683</v>
      </c>
      <c r="C72" s="20" t="s">
        <v>3831</v>
      </c>
      <c r="D72" s="21" t="s">
        <v>3832</v>
      </c>
      <c r="E72" s="182" t="s">
        <v>3833</v>
      </c>
      <c r="F72" s="23">
        <v>33347838</v>
      </c>
      <c r="G72" s="23">
        <v>33347838</v>
      </c>
      <c r="H72" s="23">
        <f t="shared" si="2"/>
        <v>66695676</v>
      </c>
      <c r="I72" s="20" t="s">
        <v>20</v>
      </c>
      <c r="J72" s="183" t="s">
        <v>3687</v>
      </c>
      <c r="K72" s="20" t="s">
        <v>12</v>
      </c>
      <c r="L72" s="21" t="s">
        <v>3834</v>
      </c>
      <c r="M72" s="20" t="s">
        <v>11</v>
      </c>
      <c r="N72" s="20" t="s">
        <v>2700</v>
      </c>
    </row>
    <row r="73" spans="1:14" s="2" customFormat="1" ht="55.2" x14ac:dyDescent="0.3">
      <c r="A73" s="20">
        <f t="shared" ref="A73:A136" si="3">+A72+1</f>
        <v>67</v>
      </c>
      <c r="B73" s="164" t="s">
        <v>3683</v>
      </c>
      <c r="C73" s="20" t="s">
        <v>3969</v>
      </c>
      <c r="D73" s="21" t="s">
        <v>3970</v>
      </c>
      <c r="E73" s="182" t="s">
        <v>3833</v>
      </c>
      <c r="F73" s="23">
        <v>15730655</v>
      </c>
      <c r="G73" s="23">
        <v>17160714</v>
      </c>
      <c r="H73" s="23">
        <f t="shared" si="2"/>
        <v>32891369</v>
      </c>
      <c r="I73" s="20" t="s">
        <v>20</v>
      </c>
      <c r="J73" s="183" t="s">
        <v>3687</v>
      </c>
      <c r="K73" s="20" t="s">
        <v>12</v>
      </c>
      <c r="L73" s="21" t="s">
        <v>3971</v>
      </c>
      <c r="M73" s="20" t="s">
        <v>11</v>
      </c>
      <c r="N73" s="20" t="s">
        <v>2700</v>
      </c>
    </row>
    <row r="74" spans="1:14" s="2" customFormat="1" ht="96.6" x14ac:dyDescent="0.3">
      <c r="A74" s="20">
        <f t="shared" si="3"/>
        <v>68</v>
      </c>
      <c r="B74" s="164" t="s">
        <v>3683</v>
      </c>
      <c r="C74" s="20" t="s">
        <v>6199</v>
      </c>
      <c r="D74" s="21" t="s">
        <v>4073</v>
      </c>
      <c r="E74" s="182" t="s">
        <v>3899</v>
      </c>
      <c r="F74" s="23">
        <v>21477154</v>
      </c>
      <c r="G74" s="23">
        <v>21000000</v>
      </c>
      <c r="H74" s="23">
        <f t="shared" si="2"/>
        <v>42477154</v>
      </c>
      <c r="I74" s="20" t="s">
        <v>20</v>
      </c>
      <c r="J74" s="183" t="s">
        <v>3687</v>
      </c>
      <c r="K74" s="20" t="s">
        <v>12</v>
      </c>
      <c r="L74" s="21" t="s">
        <v>4074</v>
      </c>
      <c r="M74" s="20" t="s">
        <v>11</v>
      </c>
      <c r="N74" s="20" t="s">
        <v>2700</v>
      </c>
    </row>
    <row r="75" spans="1:14" s="2" customFormat="1" ht="138" x14ac:dyDescent="0.3">
      <c r="A75" s="20">
        <f t="shared" si="3"/>
        <v>69</v>
      </c>
      <c r="B75" s="164" t="s">
        <v>3683</v>
      </c>
      <c r="C75" s="20" t="s">
        <v>4072</v>
      </c>
      <c r="D75" s="21" t="s">
        <v>4075</v>
      </c>
      <c r="E75" s="182" t="s">
        <v>4076</v>
      </c>
      <c r="F75" s="23">
        <v>30893500</v>
      </c>
      <c r="G75" s="23">
        <v>33702000</v>
      </c>
      <c r="H75" s="23">
        <f t="shared" si="2"/>
        <v>64595500</v>
      </c>
      <c r="I75" s="20" t="s">
        <v>20</v>
      </c>
      <c r="J75" s="183" t="s">
        <v>3687</v>
      </c>
      <c r="K75" s="20" t="s">
        <v>12</v>
      </c>
      <c r="L75" s="21" t="s">
        <v>4077</v>
      </c>
      <c r="M75" s="20" t="s">
        <v>11</v>
      </c>
      <c r="N75" s="20" t="s">
        <v>2700</v>
      </c>
    </row>
    <row r="76" spans="1:14" s="2" customFormat="1" ht="96.6" x14ac:dyDescent="0.3">
      <c r="A76" s="20">
        <f t="shared" si="3"/>
        <v>70</v>
      </c>
      <c r="B76" s="164" t="s">
        <v>3683</v>
      </c>
      <c r="C76" s="20" t="s">
        <v>4526</v>
      </c>
      <c r="D76" s="21" t="s">
        <v>4527</v>
      </c>
      <c r="E76" s="182" t="s">
        <v>4528</v>
      </c>
      <c r="F76" s="23">
        <v>12271523</v>
      </c>
      <c r="G76" s="23">
        <v>13635025</v>
      </c>
      <c r="H76" s="23">
        <f t="shared" si="2"/>
        <v>25906548</v>
      </c>
      <c r="I76" s="20" t="s">
        <v>20</v>
      </c>
      <c r="J76" s="183" t="s">
        <v>3687</v>
      </c>
      <c r="K76" s="20" t="s">
        <v>12</v>
      </c>
      <c r="L76" s="21" t="s">
        <v>4529</v>
      </c>
      <c r="M76" s="20" t="s">
        <v>11</v>
      </c>
      <c r="N76" s="20" t="s">
        <v>2700</v>
      </c>
    </row>
    <row r="77" spans="1:14" s="2" customFormat="1" ht="55.2" x14ac:dyDescent="0.3">
      <c r="A77" s="20">
        <f t="shared" si="3"/>
        <v>71</v>
      </c>
      <c r="B77" s="164" t="s">
        <v>3683</v>
      </c>
      <c r="C77" s="20" t="s">
        <v>3784</v>
      </c>
      <c r="D77" s="21" t="s">
        <v>3785</v>
      </c>
      <c r="E77" s="182" t="s">
        <v>3751</v>
      </c>
      <c r="F77" s="23">
        <v>17160714</v>
      </c>
      <c r="G77" s="23">
        <v>17160714</v>
      </c>
      <c r="H77" s="23">
        <f t="shared" si="2"/>
        <v>34321428</v>
      </c>
      <c r="I77" s="20" t="s">
        <v>20</v>
      </c>
      <c r="J77" s="183" t="s">
        <v>3687</v>
      </c>
      <c r="K77" s="20" t="s">
        <v>12</v>
      </c>
      <c r="L77" s="21" t="s">
        <v>3786</v>
      </c>
      <c r="M77" s="20" t="s">
        <v>11</v>
      </c>
      <c r="N77" s="20" t="s">
        <v>2700</v>
      </c>
    </row>
    <row r="78" spans="1:14" s="2" customFormat="1" ht="179.4" x14ac:dyDescent="0.3">
      <c r="A78" s="20">
        <f t="shared" si="3"/>
        <v>72</v>
      </c>
      <c r="B78" s="164" t="s">
        <v>3683</v>
      </c>
      <c r="C78" s="20" t="s">
        <v>4749</v>
      </c>
      <c r="D78" s="21" t="s">
        <v>4750</v>
      </c>
      <c r="E78" s="182" t="s">
        <v>4751</v>
      </c>
      <c r="F78" s="23">
        <v>22000000</v>
      </c>
      <c r="G78" s="23">
        <v>27500000</v>
      </c>
      <c r="H78" s="23">
        <f t="shared" si="2"/>
        <v>49500000</v>
      </c>
      <c r="I78" s="20" t="s">
        <v>20</v>
      </c>
      <c r="J78" s="183" t="s">
        <v>3687</v>
      </c>
      <c r="K78" s="20" t="s">
        <v>12</v>
      </c>
      <c r="L78" s="21" t="s">
        <v>4752</v>
      </c>
      <c r="M78" s="20" t="s">
        <v>11</v>
      </c>
      <c r="N78" s="20" t="s">
        <v>2700</v>
      </c>
    </row>
    <row r="79" spans="1:14" s="2" customFormat="1" ht="124.2" x14ac:dyDescent="0.3">
      <c r="A79" s="20">
        <f t="shared" si="3"/>
        <v>73</v>
      </c>
      <c r="B79" s="164" t="s">
        <v>3683</v>
      </c>
      <c r="C79" s="20" t="s">
        <v>4710</v>
      </c>
      <c r="D79" s="21" t="s">
        <v>4711</v>
      </c>
      <c r="E79" s="182" t="s">
        <v>4712</v>
      </c>
      <c r="F79" s="23">
        <v>12684088</v>
      </c>
      <c r="G79" s="23">
        <v>19026132</v>
      </c>
      <c r="H79" s="23">
        <f t="shared" si="2"/>
        <v>31710220</v>
      </c>
      <c r="I79" s="20" t="s">
        <v>20</v>
      </c>
      <c r="J79" s="183" t="s">
        <v>3687</v>
      </c>
      <c r="K79" s="20" t="s">
        <v>12</v>
      </c>
      <c r="L79" s="21" t="s">
        <v>4713</v>
      </c>
      <c r="M79" s="20" t="s">
        <v>11</v>
      </c>
      <c r="N79" s="20" t="s">
        <v>2700</v>
      </c>
    </row>
    <row r="80" spans="1:14" s="2" customFormat="1" ht="124.2" x14ac:dyDescent="0.3">
      <c r="A80" s="20">
        <f t="shared" si="3"/>
        <v>74</v>
      </c>
      <c r="B80" s="164" t="s">
        <v>3683</v>
      </c>
      <c r="C80" s="20" t="s">
        <v>4103</v>
      </c>
      <c r="D80" s="21" t="s">
        <v>4104</v>
      </c>
      <c r="E80" s="182" t="s">
        <v>4105</v>
      </c>
      <c r="F80" s="23">
        <v>15221370</v>
      </c>
      <c r="G80" s="23">
        <v>18265644</v>
      </c>
      <c r="H80" s="23">
        <f t="shared" si="2"/>
        <v>33487014</v>
      </c>
      <c r="I80" s="20" t="s">
        <v>20</v>
      </c>
      <c r="J80" s="183" t="s">
        <v>3687</v>
      </c>
      <c r="K80" s="20" t="s">
        <v>12</v>
      </c>
      <c r="L80" s="21" t="s">
        <v>4106</v>
      </c>
      <c r="M80" s="20" t="s">
        <v>11</v>
      </c>
      <c r="N80" s="20" t="s">
        <v>2700</v>
      </c>
    </row>
    <row r="81" spans="1:14" s="2" customFormat="1" ht="69" x14ac:dyDescent="0.3">
      <c r="A81" s="20">
        <f t="shared" si="3"/>
        <v>75</v>
      </c>
      <c r="B81" s="164" t="s">
        <v>3683</v>
      </c>
      <c r="C81" s="20" t="s">
        <v>3994</v>
      </c>
      <c r="D81" s="21" t="s">
        <v>3995</v>
      </c>
      <c r="E81" s="182" t="s">
        <v>3996</v>
      </c>
      <c r="F81" s="23">
        <v>30568852</v>
      </c>
      <c r="G81" s="23">
        <v>27789865</v>
      </c>
      <c r="H81" s="23">
        <f t="shared" si="2"/>
        <v>58358717</v>
      </c>
      <c r="I81" s="20" t="s">
        <v>20</v>
      </c>
      <c r="J81" s="183" t="s">
        <v>3687</v>
      </c>
      <c r="K81" s="20" t="s">
        <v>12</v>
      </c>
      <c r="L81" s="21" t="s">
        <v>3997</v>
      </c>
      <c r="M81" s="20" t="s">
        <v>11</v>
      </c>
      <c r="N81" s="20" t="s">
        <v>2700</v>
      </c>
    </row>
    <row r="82" spans="1:14" s="2" customFormat="1" ht="55.2" x14ac:dyDescent="0.3">
      <c r="A82" s="20">
        <f t="shared" si="3"/>
        <v>76</v>
      </c>
      <c r="B82" s="164" t="s">
        <v>3683</v>
      </c>
      <c r="C82" s="20" t="s">
        <v>4095</v>
      </c>
      <c r="D82" s="21" t="s">
        <v>4096</v>
      </c>
      <c r="E82" s="182" t="s">
        <v>4097</v>
      </c>
      <c r="F82" s="23">
        <v>30483000</v>
      </c>
      <c r="G82" s="23">
        <v>36579600</v>
      </c>
      <c r="H82" s="23">
        <f t="shared" si="2"/>
        <v>67062600</v>
      </c>
      <c r="I82" s="20" t="s">
        <v>20</v>
      </c>
      <c r="J82" s="183" t="s">
        <v>3687</v>
      </c>
      <c r="K82" s="20" t="s">
        <v>12</v>
      </c>
      <c r="L82" s="21" t="s">
        <v>4098</v>
      </c>
      <c r="M82" s="20" t="s">
        <v>11</v>
      </c>
      <c r="N82" s="20" t="s">
        <v>2700</v>
      </c>
    </row>
    <row r="83" spans="1:14" s="2" customFormat="1" ht="82.8" x14ac:dyDescent="0.3">
      <c r="A83" s="20">
        <f t="shared" si="3"/>
        <v>77</v>
      </c>
      <c r="B83" s="164" t="s">
        <v>3683</v>
      </c>
      <c r="C83" s="20" t="s">
        <v>3765</v>
      </c>
      <c r="D83" s="21" t="s">
        <v>3766</v>
      </c>
      <c r="E83" s="182" t="s">
        <v>3767</v>
      </c>
      <c r="F83" s="23">
        <v>12657684</v>
      </c>
      <c r="G83" s="23">
        <v>12657684</v>
      </c>
      <c r="H83" s="23">
        <f t="shared" si="2"/>
        <v>25315368</v>
      </c>
      <c r="I83" s="20" t="s">
        <v>20</v>
      </c>
      <c r="J83" s="183" t="s">
        <v>3687</v>
      </c>
      <c r="K83" s="20" t="s">
        <v>12</v>
      </c>
      <c r="L83" s="21" t="s">
        <v>3768</v>
      </c>
      <c r="M83" s="20" t="s">
        <v>11</v>
      </c>
      <c r="N83" s="20" t="s">
        <v>2700</v>
      </c>
    </row>
    <row r="84" spans="1:14" s="2" customFormat="1" ht="69" x14ac:dyDescent="0.3">
      <c r="A84" s="20">
        <f t="shared" si="3"/>
        <v>78</v>
      </c>
      <c r="B84" s="164" t="s">
        <v>3683</v>
      </c>
      <c r="C84" s="20" t="s">
        <v>4111</v>
      </c>
      <c r="D84" s="21" t="s">
        <v>4112</v>
      </c>
      <c r="E84" s="182" t="s">
        <v>4093</v>
      </c>
      <c r="F84" s="23">
        <v>15221370</v>
      </c>
      <c r="G84" s="23">
        <v>18265644</v>
      </c>
      <c r="H84" s="23">
        <f t="shared" si="2"/>
        <v>33487014</v>
      </c>
      <c r="I84" s="20" t="s">
        <v>20</v>
      </c>
      <c r="J84" s="183" t="s">
        <v>3687</v>
      </c>
      <c r="K84" s="20" t="s">
        <v>12</v>
      </c>
      <c r="L84" s="21" t="s">
        <v>4113</v>
      </c>
      <c r="M84" s="20" t="s">
        <v>11</v>
      </c>
      <c r="N84" s="20" t="s">
        <v>2700</v>
      </c>
    </row>
    <row r="85" spans="1:14" s="2" customFormat="1" ht="69" x14ac:dyDescent="0.3">
      <c r="A85" s="20">
        <f t="shared" si="3"/>
        <v>79</v>
      </c>
      <c r="B85" s="164" t="s">
        <v>3683</v>
      </c>
      <c r="C85" s="20" t="s">
        <v>3787</v>
      </c>
      <c r="D85" s="21" t="s">
        <v>3788</v>
      </c>
      <c r="E85" s="182" t="s">
        <v>3789</v>
      </c>
      <c r="F85" s="23">
        <v>27000000</v>
      </c>
      <c r="G85" s="23">
        <v>27000000</v>
      </c>
      <c r="H85" s="23">
        <f t="shared" si="2"/>
        <v>54000000</v>
      </c>
      <c r="I85" s="20" t="s">
        <v>20</v>
      </c>
      <c r="J85" s="183" t="s">
        <v>3687</v>
      </c>
      <c r="K85" s="20" t="s">
        <v>12</v>
      </c>
      <c r="L85" s="21" t="s">
        <v>3790</v>
      </c>
      <c r="M85" s="20" t="s">
        <v>11</v>
      </c>
      <c r="N85" s="20" t="s">
        <v>2700</v>
      </c>
    </row>
    <row r="86" spans="1:14" s="2" customFormat="1" ht="55.2" x14ac:dyDescent="0.3">
      <c r="A86" s="20">
        <f t="shared" si="3"/>
        <v>80</v>
      </c>
      <c r="B86" s="164" t="s">
        <v>3683</v>
      </c>
      <c r="C86" s="20" t="s">
        <v>4024</v>
      </c>
      <c r="D86" s="21" t="s">
        <v>4025</v>
      </c>
      <c r="E86" s="182" t="s">
        <v>3988</v>
      </c>
      <c r="F86" s="23">
        <v>14747035</v>
      </c>
      <c r="G86" s="23">
        <v>16087674</v>
      </c>
      <c r="H86" s="23">
        <f t="shared" si="2"/>
        <v>30834709</v>
      </c>
      <c r="I86" s="20" t="s">
        <v>20</v>
      </c>
      <c r="J86" s="183" t="s">
        <v>3687</v>
      </c>
      <c r="K86" s="20" t="s">
        <v>12</v>
      </c>
      <c r="L86" s="21" t="s">
        <v>4026</v>
      </c>
      <c r="M86" s="20" t="s">
        <v>11</v>
      </c>
      <c r="N86" s="20" t="s">
        <v>2700</v>
      </c>
    </row>
    <row r="87" spans="1:14" s="2" customFormat="1" ht="69" x14ac:dyDescent="0.3">
      <c r="A87" s="20">
        <f t="shared" si="3"/>
        <v>81</v>
      </c>
      <c r="B87" s="164" t="s">
        <v>3683</v>
      </c>
      <c r="C87" s="20" t="s">
        <v>3835</v>
      </c>
      <c r="D87" s="21" t="s">
        <v>3836</v>
      </c>
      <c r="E87" s="182" t="s">
        <v>3837</v>
      </c>
      <c r="F87" s="23">
        <v>18265644</v>
      </c>
      <c r="G87" s="23">
        <v>18265644</v>
      </c>
      <c r="H87" s="23">
        <f t="shared" si="2"/>
        <v>36531288</v>
      </c>
      <c r="I87" s="20" t="s">
        <v>20</v>
      </c>
      <c r="J87" s="183" t="s">
        <v>3687</v>
      </c>
      <c r="K87" s="20" t="s">
        <v>12</v>
      </c>
      <c r="L87" s="21" t="s">
        <v>3838</v>
      </c>
      <c r="M87" s="20" t="s">
        <v>11</v>
      </c>
      <c r="N87" s="20" t="s">
        <v>2700</v>
      </c>
    </row>
    <row r="88" spans="1:14" s="2" customFormat="1" ht="55.2" x14ac:dyDescent="0.3">
      <c r="A88" s="20">
        <f t="shared" si="3"/>
        <v>82</v>
      </c>
      <c r="B88" s="164" t="s">
        <v>3683</v>
      </c>
      <c r="C88" s="20" t="s">
        <v>4843</v>
      </c>
      <c r="D88" s="21" t="s">
        <v>4844</v>
      </c>
      <c r="E88" s="182" t="s">
        <v>4845</v>
      </c>
      <c r="F88" s="23">
        <v>7927555</v>
      </c>
      <c r="G88" s="23">
        <v>15855110</v>
      </c>
      <c r="H88" s="23">
        <f t="shared" si="2"/>
        <v>23782665</v>
      </c>
      <c r="I88" s="20" t="s">
        <v>20</v>
      </c>
      <c r="J88" s="183" t="s">
        <v>4818</v>
      </c>
      <c r="K88" s="20" t="s">
        <v>12</v>
      </c>
      <c r="L88" s="21" t="s">
        <v>4846</v>
      </c>
      <c r="M88" s="20" t="s">
        <v>11</v>
      </c>
      <c r="N88" s="20" t="s">
        <v>2700</v>
      </c>
    </row>
    <row r="89" spans="1:14" s="2" customFormat="1" ht="82.8" x14ac:dyDescent="0.3">
      <c r="A89" s="20">
        <f t="shared" si="3"/>
        <v>83</v>
      </c>
      <c r="B89" s="164" t="s">
        <v>3683</v>
      </c>
      <c r="C89" s="20" t="s">
        <v>4127</v>
      </c>
      <c r="D89" s="21" t="s">
        <v>4128</v>
      </c>
      <c r="E89" s="182" t="s">
        <v>3984</v>
      </c>
      <c r="F89" s="23">
        <v>10548070</v>
      </c>
      <c r="G89" s="23">
        <v>12657684</v>
      </c>
      <c r="H89" s="23">
        <f t="shared" si="2"/>
        <v>23205754</v>
      </c>
      <c r="I89" s="20" t="s">
        <v>20</v>
      </c>
      <c r="J89" s="183" t="s">
        <v>3687</v>
      </c>
      <c r="K89" s="20" t="s">
        <v>12</v>
      </c>
      <c r="L89" s="21" t="s">
        <v>4129</v>
      </c>
      <c r="M89" s="20" t="s">
        <v>11</v>
      </c>
      <c r="N89" s="20" t="s">
        <v>2700</v>
      </c>
    </row>
    <row r="90" spans="1:14" s="2" customFormat="1" ht="82.8" x14ac:dyDescent="0.3">
      <c r="A90" s="20">
        <f t="shared" si="3"/>
        <v>84</v>
      </c>
      <c r="B90" s="164" t="s">
        <v>3683</v>
      </c>
      <c r="C90" s="20" t="s">
        <v>3982</v>
      </c>
      <c r="D90" s="21" t="s">
        <v>3983</v>
      </c>
      <c r="E90" s="182" t="s">
        <v>3984</v>
      </c>
      <c r="F90" s="23">
        <v>11602877</v>
      </c>
      <c r="G90" s="23">
        <v>12657684</v>
      </c>
      <c r="H90" s="23">
        <f t="shared" si="2"/>
        <v>24260561</v>
      </c>
      <c r="I90" s="20" t="s">
        <v>20</v>
      </c>
      <c r="J90" s="183" t="s">
        <v>3687</v>
      </c>
      <c r="K90" s="20" t="s">
        <v>12</v>
      </c>
      <c r="L90" s="21" t="s">
        <v>3985</v>
      </c>
      <c r="M90" s="20" t="s">
        <v>11</v>
      </c>
      <c r="N90" s="20" t="s">
        <v>2700</v>
      </c>
    </row>
    <row r="91" spans="1:14" s="2" customFormat="1" ht="82.8" x14ac:dyDescent="0.3">
      <c r="A91" s="20">
        <f t="shared" si="3"/>
        <v>85</v>
      </c>
      <c r="B91" s="164" t="s">
        <v>3683</v>
      </c>
      <c r="C91" s="20" t="s">
        <v>3824</v>
      </c>
      <c r="D91" s="21" t="s">
        <v>3825</v>
      </c>
      <c r="E91" s="182" t="s">
        <v>3767</v>
      </c>
      <c r="F91" s="23">
        <v>12657684</v>
      </c>
      <c r="G91" s="23">
        <v>12657684</v>
      </c>
      <c r="H91" s="23">
        <f t="shared" si="2"/>
        <v>25315368</v>
      </c>
      <c r="I91" s="20" t="s">
        <v>20</v>
      </c>
      <c r="J91" s="183" t="s">
        <v>3687</v>
      </c>
      <c r="K91" s="20" t="s">
        <v>12</v>
      </c>
      <c r="L91" s="21" t="s">
        <v>3826</v>
      </c>
      <c r="M91" s="20" t="s">
        <v>11</v>
      </c>
      <c r="N91" s="20" t="s">
        <v>2700</v>
      </c>
    </row>
    <row r="92" spans="1:14" s="2" customFormat="1" ht="55.2" x14ac:dyDescent="0.3">
      <c r="A92" s="20">
        <f t="shared" si="3"/>
        <v>86</v>
      </c>
      <c r="B92" s="164" t="s">
        <v>3683</v>
      </c>
      <c r="C92" s="20" t="s">
        <v>4492</v>
      </c>
      <c r="D92" s="21" t="s">
        <v>4493</v>
      </c>
      <c r="E92" s="182" t="s">
        <v>4494</v>
      </c>
      <c r="F92" s="23">
        <v>9493263</v>
      </c>
      <c r="G92" s="23">
        <v>10548070</v>
      </c>
      <c r="H92" s="23">
        <f t="shared" si="2"/>
        <v>20041333</v>
      </c>
      <c r="I92" s="20" t="s">
        <v>20</v>
      </c>
      <c r="J92" s="183" t="s">
        <v>3687</v>
      </c>
      <c r="K92" s="20" t="s">
        <v>12</v>
      </c>
      <c r="L92" s="21" t="s">
        <v>4495</v>
      </c>
      <c r="M92" s="20" t="s">
        <v>11</v>
      </c>
      <c r="N92" s="20" t="s">
        <v>2700</v>
      </c>
    </row>
    <row r="93" spans="1:14" s="2" customFormat="1" ht="55.2" x14ac:dyDescent="0.3">
      <c r="A93" s="20">
        <f t="shared" si="3"/>
        <v>87</v>
      </c>
      <c r="B93" s="164" t="s">
        <v>3683</v>
      </c>
      <c r="C93" s="20" t="s">
        <v>4539</v>
      </c>
      <c r="D93" s="21" t="s">
        <v>4540</v>
      </c>
      <c r="E93" s="182" t="s">
        <v>4541</v>
      </c>
      <c r="F93" s="23">
        <v>9493263</v>
      </c>
      <c r="G93" s="23">
        <v>12657684</v>
      </c>
      <c r="H93" s="23">
        <f t="shared" si="2"/>
        <v>22150947</v>
      </c>
      <c r="I93" s="20" t="s">
        <v>20</v>
      </c>
      <c r="J93" s="183" t="s">
        <v>3687</v>
      </c>
      <c r="K93" s="20" t="s">
        <v>12</v>
      </c>
      <c r="L93" s="21" t="s">
        <v>4542</v>
      </c>
      <c r="M93" s="20" t="s">
        <v>11</v>
      </c>
      <c r="N93" s="20" t="s">
        <v>2700</v>
      </c>
    </row>
    <row r="94" spans="1:14" s="2" customFormat="1" ht="55.2" x14ac:dyDescent="0.3">
      <c r="A94" s="20">
        <f t="shared" si="3"/>
        <v>88</v>
      </c>
      <c r="B94" s="164" t="s">
        <v>3683</v>
      </c>
      <c r="C94" s="20" t="s">
        <v>4442</v>
      </c>
      <c r="D94" s="21" t="s">
        <v>4443</v>
      </c>
      <c r="E94" s="182" t="s">
        <v>4444</v>
      </c>
      <c r="F94" s="23">
        <v>20250000</v>
      </c>
      <c r="G94" s="23">
        <v>0</v>
      </c>
      <c r="H94" s="23">
        <f t="shared" si="2"/>
        <v>20250000</v>
      </c>
      <c r="I94" s="20" t="s">
        <v>20</v>
      </c>
      <c r="J94" s="183" t="s">
        <v>3687</v>
      </c>
      <c r="K94" s="20" t="s">
        <v>12</v>
      </c>
      <c r="L94" s="21" t="s">
        <v>4445</v>
      </c>
      <c r="M94" s="20" t="s">
        <v>11</v>
      </c>
      <c r="N94" s="20" t="s">
        <v>2700</v>
      </c>
    </row>
    <row r="95" spans="1:14" s="2" customFormat="1" ht="55.2" x14ac:dyDescent="0.3">
      <c r="A95" s="20">
        <f t="shared" si="3"/>
        <v>89</v>
      </c>
      <c r="B95" s="164" t="s">
        <v>3683</v>
      </c>
      <c r="C95" s="20" t="s">
        <v>3966</v>
      </c>
      <c r="D95" s="21" t="s">
        <v>3967</v>
      </c>
      <c r="E95" s="182" t="s">
        <v>3751</v>
      </c>
      <c r="F95" s="23">
        <v>17440621</v>
      </c>
      <c r="G95" s="23">
        <v>19026132</v>
      </c>
      <c r="H95" s="23">
        <f t="shared" si="2"/>
        <v>36466753</v>
      </c>
      <c r="I95" s="20" t="s">
        <v>20</v>
      </c>
      <c r="J95" s="183" t="s">
        <v>3687</v>
      </c>
      <c r="K95" s="20" t="s">
        <v>12</v>
      </c>
      <c r="L95" s="21" t="s">
        <v>3968</v>
      </c>
      <c r="M95" s="20" t="s">
        <v>11</v>
      </c>
      <c r="N95" s="20" t="s">
        <v>2700</v>
      </c>
    </row>
    <row r="96" spans="1:14" s="2" customFormat="1" ht="165.6" x14ac:dyDescent="0.3">
      <c r="A96" s="20">
        <f t="shared" si="3"/>
        <v>90</v>
      </c>
      <c r="B96" s="164" t="s">
        <v>3683</v>
      </c>
      <c r="C96" s="20" t="s">
        <v>3962</v>
      </c>
      <c r="D96" s="21" t="s">
        <v>3963</v>
      </c>
      <c r="E96" s="182" t="s">
        <v>3964</v>
      </c>
      <c r="F96" s="23">
        <v>24475000</v>
      </c>
      <c r="G96" s="23">
        <v>26700000</v>
      </c>
      <c r="H96" s="23">
        <f t="shared" si="2"/>
        <v>51175000</v>
      </c>
      <c r="I96" s="20" t="s">
        <v>20</v>
      </c>
      <c r="J96" s="183" t="s">
        <v>3687</v>
      </c>
      <c r="K96" s="20" t="s">
        <v>12</v>
      </c>
      <c r="L96" s="21" t="s">
        <v>3965</v>
      </c>
      <c r="M96" s="20" t="s">
        <v>11</v>
      </c>
      <c r="N96" s="20" t="s">
        <v>2700</v>
      </c>
    </row>
    <row r="97" spans="1:14" s="2" customFormat="1" ht="96.6" x14ac:dyDescent="0.3">
      <c r="A97" s="20">
        <f t="shared" si="3"/>
        <v>91</v>
      </c>
      <c r="B97" s="164" t="s">
        <v>3683</v>
      </c>
      <c r="C97" s="20" t="s">
        <v>3776</v>
      </c>
      <c r="D97" s="21" t="s">
        <v>3777</v>
      </c>
      <c r="E97" s="182" t="s">
        <v>3778</v>
      </c>
      <c r="F97" s="23">
        <v>21338100</v>
      </c>
      <c r="G97" s="23">
        <v>0</v>
      </c>
      <c r="H97" s="23">
        <f t="shared" si="2"/>
        <v>21338100</v>
      </c>
      <c r="I97" s="20" t="s">
        <v>20</v>
      </c>
      <c r="J97" s="183" t="s">
        <v>3687</v>
      </c>
      <c r="K97" s="20" t="s">
        <v>12</v>
      </c>
      <c r="L97" s="21" t="s">
        <v>3779</v>
      </c>
      <c r="M97" s="20" t="s">
        <v>11</v>
      </c>
      <c r="N97" s="20" t="s">
        <v>2700</v>
      </c>
    </row>
    <row r="98" spans="1:14" s="2" customFormat="1" ht="96.6" x14ac:dyDescent="0.3">
      <c r="A98" s="20">
        <f t="shared" si="3"/>
        <v>92</v>
      </c>
      <c r="B98" s="164" t="s">
        <v>3683</v>
      </c>
      <c r="C98" s="20" t="s">
        <v>3897</v>
      </c>
      <c r="D98" s="21" t="s">
        <v>3898</v>
      </c>
      <c r="E98" s="182" t="s">
        <v>3899</v>
      </c>
      <c r="F98" s="23">
        <v>19250000</v>
      </c>
      <c r="G98" s="23">
        <v>21000000</v>
      </c>
      <c r="H98" s="23">
        <f t="shared" si="2"/>
        <v>40250000</v>
      </c>
      <c r="I98" s="20" t="s">
        <v>20</v>
      </c>
      <c r="J98" s="183" t="s">
        <v>3687</v>
      </c>
      <c r="K98" s="20" t="s">
        <v>12</v>
      </c>
      <c r="L98" s="21" t="s">
        <v>3900</v>
      </c>
      <c r="M98" s="20" t="s">
        <v>11</v>
      </c>
      <c r="N98" s="20" t="s">
        <v>2700</v>
      </c>
    </row>
    <row r="99" spans="1:14" s="2" customFormat="1" ht="82.8" x14ac:dyDescent="0.3">
      <c r="A99" s="20">
        <f t="shared" si="3"/>
        <v>93</v>
      </c>
      <c r="B99" s="164" t="s">
        <v>3683</v>
      </c>
      <c r="C99" s="20" t="s">
        <v>4141</v>
      </c>
      <c r="D99" s="21" t="s">
        <v>4142</v>
      </c>
      <c r="E99" s="182" t="s">
        <v>3984</v>
      </c>
      <c r="F99" s="23">
        <v>10548070</v>
      </c>
      <c r="G99" s="23">
        <v>12657684</v>
      </c>
      <c r="H99" s="23">
        <f t="shared" si="2"/>
        <v>23205754</v>
      </c>
      <c r="I99" s="20" t="s">
        <v>20</v>
      </c>
      <c r="J99" s="183" t="s">
        <v>3687</v>
      </c>
      <c r="K99" s="20" t="s">
        <v>12</v>
      </c>
      <c r="L99" s="21" t="s">
        <v>4143</v>
      </c>
      <c r="M99" s="20" t="s">
        <v>11</v>
      </c>
      <c r="N99" s="20" t="s">
        <v>2700</v>
      </c>
    </row>
    <row r="100" spans="1:14" s="2" customFormat="1" ht="82.8" x14ac:dyDescent="0.3">
      <c r="A100" s="20">
        <f t="shared" si="3"/>
        <v>94</v>
      </c>
      <c r="B100" s="164" t="s">
        <v>3683</v>
      </c>
      <c r="C100" s="20" t="s">
        <v>4065</v>
      </c>
      <c r="D100" s="21" t="s">
        <v>4066</v>
      </c>
      <c r="E100" s="182" t="s">
        <v>3767</v>
      </c>
      <c r="F100" s="23">
        <v>11602877</v>
      </c>
      <c r="G100" s="23">
        <v>12657684</v>
      </c>
      <c r="H100" s="23">
        <f t="shared" si="2"/>
        <v>24260561</v>
      </c>
      <c r="I100" s="20" t="s">
        <v>20</v>
      </c>
      <c r="J100" s="183" t="s">
        <v>3687</v>
      </c>
      <c r="K100" s="20" t="s">
        <v>12</v>
      </c>
      <c r="L100" s="21" t="s">
        <v>4067</v>
      </c>
      <c r="M100" s="20" t="s">
        <v>11</v>
      </c>
      <c r="N100" s="20" t="s">
        <v>2700</v>
      </c>
    </row>
    <row r="101" spans="1:14" s="2" customFormat="1" ht="124.2" x14ac:dyDescent="0.3">
      <c r="A101" s="20">
        <f t="shared" si="3"/>
        <v>95</v>
      </c>
      <c r="B101" s="164" t="s">
        <v>3683</v>
      </c>
      <c r="C101" s="20" t="s">
        <v>3745</v>
      </c>
      <c r="D101" s="21" t="s">
        <v>3746</v>
      </c>
      <c r="E101" s="182" t="s">
        <v>3747</v>
      </c>
      <c r="F101" s="23">
        <v>33347838</v>
      </c>
      <c r="G101" s="23">
        <v>33347838</v>
      </c>
      <c r="H101" s="23">
        <f t="shared" si="2"/>
        <v>66695676</v>
      </c>
      <c r="I101" s="20" t="s">
        <v>20</v>
      </c>
      <c r="J101" s="183" t="s">
        <v>3687</v>
      </c>
      <c r="K101" s="20" t="s">
        <v>12</v>
      </c>
      <c r="L101" s="21" t="s">
        <v>3748</v>
      </c>
      <c r="M101" s="20" t="s">
        <v>11</v>
      </c>
      <c r="N101" s="20" t="s">
        <v>2700</v>
      </c>
    </row>
    <row r="102" spans="1:14" s="2" customFormat="1" ht="69" x14ac:dyDescent="0.3">
      <c r="A102" s="20">
        <f t="shared" si="3"/>
        <v>96</v>
      </c>
      <c r="B102" s="164" t="s">
        <v>3683</v>
      </c>
      <c r="C102" s="20" t="s">
        <v>3863</v>
      </c>
      <c r="D102" s="21" t="s">
        <v>3864</v>
      </c>
      <c r="E102" s="182" t="s">
        <v>3865</v>
      </c>
      <c r="F102" s="23">
        <v>16743507</v>
      </c>
      <c r="G102" s="23">
        <v>18265644</v>
      </c>
      <c r="H102" s="23">
        <f t="shared" si="2"/>
        <v>35009151</v>
      </c>
      <c r="I102" s="20" t="s">
        <v>20</v>
      </c>
      <c r="J102" s="183" t="s">
        <v>3687</v>
      </c>
      <c r="K102" s="20" t="s">
        <v>12</v>
      </c>
      <c r="L102" s="21" t="s">
        <v>3866</v>
      </c>
      <c r="M102" s="20" t="s">
        <v>11</v>
      </c>
      <c r="N102" s="20" t="s">
        <v>2700</v>
      </c>
    </row>
    <row r="103" spans="1:14" s="2" customFormat="1" ht="55.2" x14ac:dyDescent="0.3">
      <c r="A103" s="20">
        <f t="shared" si="3"/>
        <v>97</v>
      </c>
      <c r="B103" s="164" t="s">
        <v>3683</v>
      </c>
      <c r="C103" s="20" t="s">
        <v>3920</v>
      </c>
      <c r="D103" s="21" t="s">
        <v>3921</v>
      </c>
      <c r="E103" s="182" t="s">
        <v>3922</v>
      </c>
      <c r="F103" s="23">
        <v>46335856</v>
      </c>
      <c r="G103" s="23">
        <v>43302000</v>
      </c>
      <c r="H103" s="23">
        <f t="shared" si="2"/>
        <v>89637856</v>
      </c>
      <c r="I103" s="20" t="s">
        <v>20</v>
      </c>
      <c r="J103" s="183" t="s">
        <v>3687</v>
      </c>
      <c r="K103" s="20" t="s">
        <v>12</v>
      </c>
      <c r="L103" s="21" t="s">
        <v>3923</v>
      </c>
      <c r="M103" s="20" t="s">
        <v>11</v>
      </c>
      <c r="N103" s="20" t="s">
        <v>2700</v>
      </c>
    </row>
    <row r="104" spans="1:14" s="2" customFormat="1" ht="96.6" x14ac:dyDescent="0.3">
      <c r="A104" s="20">
        <f t="shared" si="3"/>
        <v>98</v>
      </c>
      <c r="B104" s="164" t="s">
        <v>3683</v>
      </c>
      <c r="C104" s="20" t="s">
        <v>3940</v>
      </c>
      <c r="D104" s="21" t="s">
        <v>3941</v>
      </c>
      <c r="E104" s="182" t="s">
        <v>3942</v>
      </c>
      <c r="F104" s="23">
        <v>32477005</v>
      </c>
      <c r="G104" s="23">
        <v>35429460</v>
      </c>
      <c r="H104" s="23">
        <f t="shared" si="2"/>
        <v>67906465</v>
      </c>
      <c r="I104" s="20" t="s">
        <v>20</v>
      </c>
      <c r="J104" s="183" t="s">
        <v>3687</v>
      </c>
      <c r="K104" s="20" t="s">
        <v>12</v>
      </c>
      <c r="L104" s="21" t="s">
        <v>3943</v>
      </c>
      <c r="M104" s="20" t="s">
        <v>11</v>
      </c>
      <c r="N104" s="20" t="s">
        <v>2700</v>
      </c>
    </row>
    <row r="105" spans="1:14" s="2" customFormat="1" ht="110.4" x14ac:dyDescent="0.3">
      <c r="A105" s="20">
        <f t="shared" si="3"/>
        <v>99</v>
      </c>
      <c r="B105" s="164" t="s">
        <v>3683</v>
      </c>
      <c r="C105" s="20" t="s">
        <v>3936</v>
      </c>
      <c r="D105" s="21" t="s">
        <v>3937</v>
      </c>
      <c r="E105" s="182" t="s">
        <v>3938</v>
      </c>
      <c r="F105" s="23">
        <v>16743507</v>
      </c>
      <c r="G105" s="23">
        <v>18265644</v>
      </c>
      <c r="H105" s="23">
        <f t="shared" si="2"/>
        <v>35009151</v>
      </c>
      <c r="I105" s="20" t="s">
        <v>20</v>
      </c>
      <c r="J105" s="183" t="s">
        <v>3687</v>
      </c>
      <c r="K105" s="20" t="s">
        <v>12</v>
      </c>
      <c r="L105" s="21" t="s">
        <v>3939</v>
      </c>
      <c r="M105" s="20" t="s">
        <v>11</v>
      </c>
      <c r="N105" s="20" t="s">
        <v>2700</v>
      </c>
    </row>
    <row r="106" spans="1:14" s="2" customFormat="1" ht="69" x14ac:dyDescent="0.3">
      <c r="A106" s="20">
        <f t="shared" si="3"/>
        <v>100</v>
      </c>
      <c r="B106" s="164" t="s">
        <v>3683</v>
      </c>
      <c r="C106" s="20" t="s">
        <v>3859</v>
      </c>
      <c r="D106" s="21" t="s">
        <v>3860</v>
      </c>
      <c r="E106" s="182" t="s">
        <v>3861</v>
      </c>
      <c r="F106" s="23">
        <v>41250000</v>
      </c>
      <c r="G106" s="23">
        <v>45000000</v>
      </c>
      <c r="H106" s="23">
        <f t="shared" si="2"/>
        <v>86250000</v>
      </c>
      <c r="I106" s="20" t="s">
        <v>20</v>
      </c>
      <c r="J106" s="183" t="s">
        <v>3687</v>
      </c>
      <c r="K106" s="20" t="s">
        <v>12</v>
      </c>
      <c r="L106" s="21" t="s">
        <v>3862</v>
      </c>
      <c r="M106" s="20" t="s">
        <v>11</v>
      </c>
      <c r="N106" s="20" t="s">
        <v>2700</v>
      </c>
    </row>
    <row r="107" spans="1:14" s="2" customFormat="1" ht="69" x14ac:dyDescent="0.3">
      <c r="A107" s="20">
        <f t="shared" si="3"/>
        <v>101</v>
      </c>
      <c r="B107" s="164" t="s">
        <v>3683</v>
      </c>
      <c r="C107" s="20" t="s">
        <v>3894</v>
      </c>
      <c r="D107" s="21" t="s">
        <v>3895</v>
      </c>
      <c r="E107" s="182" t="s">
        <v>3861</v>
      </c>
      <c r="F107" s="23">
        <v>41250000</v>
      </c>
      <c r="G107" s="23">
        <v>45000000</v>
      </c>
      <c r="H107" s="23">
        <f t="shared" si="2"/>
        <v>86250000</v>
      </c>
      <c r="I107" s="20" t="s">
        <v>20</v>
      </c>
      <c r="J107" s="183" t="s">
        <v>3687</v>
      </c>
      <c r="K107" s="20" t="s">
        <v>12</v>
      </c>
      <c r="L107" s="21" t="s">
        <v>3896</v>
      </c>
      <c r="M107" s="20" t="s">
        <v>11</v>
      </c>
      <c r="N107" s="20" t="s">
        <v>2700</v>
      </c>
    </row>
    <row r="108" spans="1:14" s="2" customFormat="1" ht="55.2" x14ac:dyDescent="0.3">
      <c r="A108" s="20">
        <f t="shared" si="3"/>
        <v>102</v>
      </c>
      <c r="B108" s="164" t="s">
        <v>3683</v>
      </c>
      <c r="C108" s="20" t="s">
        <v>3952</v>
      </c>
      <c r="D108" s="21" t="s">
        <v>3953</v>
      </c>
      <c r="E108" s="182" t="s">
        <v>3804</v>
      </c>
      <c r="F108" s="23">
        <v>25148475</v>
      </c>
      <c r="G108" s="23">
        <v>0</v>
      </c>
      <c r="H108" s="23">
        <f t="shared" si="2"/>
        <v>25148475</v>
      </c>
      <c r="I108" s="20" t="s">
        <v>20</v>
      </c>
      <c r="J108" s="183" t="s">
        <v>3687</v>
      </c>
      <c r="K108" s="20" t="s">
        <v>12</v>
      </c>
      <c r="L108" s="21" t="s">
        <v>3954</v>
      </c>
      <c r="M108" s="20" t="s">
        <v>11</v>
      </c>
      <c r="N108" s="20" t="s">
        <v>2700</v>
      </c>
    </row>
    <row r="109" spans="1:14" s="2" customFormat="1" ht="55.2" x14ac:dyDescent="0.3">
      <c r="A109" s="20">
        <f t="shared" si="3"/>
        <v>103</v>
      </c>
      <c r="B109" s="164" t="s">
        <v>3683</v>
      </c>
      <c r="C109" s="20" t="s">
        <v>3802</v>
      </c>
      <c r="D109" s="21" t="s">
        <v>3803</v>
      </c>
      <c r="E109" s="182" t="s">
        <v>3804</v>
      </c>
      <c r="F109" s="23">
        <v>19026132</v>
      </c>
      <c r="G109" s="23">
        <v>19026132</v>
      </c>
      <c r="H109" s="23">
        <f t="shared" si="2"/>
        <v>38052264</v>
      </c>
      <c r="I109" s="20" t="s">
        <v>20</v>
      </c>
      <c r="J109" s="183" t="s">
        <v>3687</v>
      </c>
      <c r="K109" s="20" t="s">
        <v>12</v>
      </c>
      <c r="L109" s="21" t="s">
        <v>3805</v>
      </c>
      <c r="M109" s="20" t="s">
        <v>11</v>
      </c>
      <c r="N109" s="20" t="s">
        <v>2700</v>
      </c>
    </row>
    <row r="110" spans="1:14" s="2" customFormat="1" ht="55.2" x14ac:dyDescent="0.3">
      <c r="A110" s="20">
        <f t="shared" si="3"/>
        <v>104</v>
      </c>
      <c r="B110" s="164" t="s">
        <v>3683</v>
      </c>
      <c r="C110" s="20" t="s">
        <v>3806</v>
      </c>
      <c r="D110" s="21" t="s">
        <v>3807</v>
      </c>
      <c r="E110" s="182" t="s">
        <v>3804</v>
      </c>
      <c r="F110" s="23">
        <v>30440646</v>
      </c>
      <c r="G110" s="23">
        <v>25367205</v>
      </c>
      <c r="H110" s="23">
        <f t="shared" si="2"/>
        <v>55807851</v>
      </c>
      <c r="I110" s="20" t="s">
        <v>20</v>
      </c>
      <c r="J110" s="183" t="s">
        <v>3687</v>
      </c>
      <c r="K110" s="20" t="s">
        <v>12</v>
      </c>
      <c r="L110" s="21" t="s">
        <v>3808</v>
      </c>
      <c r="M110" s="20" t="s">
        <v>11</v>
      </c>
      <c r="N110" s="20" t="s">
        <v>2700</v>
      </c>
    </row>
    <row r="111" spans="1:14" s="2" customFormat="1" ht="55.2" x14ac:dyDescent="0.3">
      <c r="A111" s="20">
        <f t="shared" si="3"/>
        <v>105</v>
      </c>
      <c r="B111" s="164" t="s">
        <v>3683</v>
      </c>
      <c r="C111" s="20" t="s">
        <v>3901</v>
      </c>
      <c r="D111" s="21" t="s">
        <v>3902</v>
      </c>
      <c r="E111" s="182" t="s">
        <v>3804</v>
      </c>
      <c r="F111" s="23">
        <v>16743496</v>
      </c>
      <c r="G111" s="23">
        <v>15221360</v>
      </c>
      <c r="H111" s="23">
        <f t="shared" si="2"/>
        <v>31964856</v>
      </c>
      <c r="I111" s="20" t="s">
        <v>20</v>
      </c>
      <c r="J111" s="183" t="s">
        <v>3687</v>
      </c>
      <c r="K111" s="20" t="s">
        <v>12</v>
      </c>
      <c r="L111" s="21" t="s">
        <v>3903</v>
      </c>
      <c r="M111" s="20" t="s">
        <v>11</v>
      </c>
      <c r="N111" s="20" t="s">
        <v>2700</v>
      </c>
    </row>
    <row r="112" spans="1:14" s="2" customFormat="1" ht="82.8" x14ac:dyDescent="0.3">
      <c r="A112" s="20">
        <f t="shared" si="3"/>
        <v>106</v>
      </c>
      <c r="B112" s="164" t="s">
        <v>3683</v>
      </c>
      <c r="C112" s="20" t="s">
        <v>4015</v>
      </c>
      <c r="D112" s="21" t="s">
        <v>4016</v>
      </c>
      <c r="E112" s="182" t="s">
        <v>3793</v>
      </c>
      <c r="F112" s="23">
        <v>14747035</v>
      </c>
      <c r="G112" s="23">
        <v>16087674</v>
      </c>
      <c r="H112" s="23">
        <f t="shared" si="2"/>
        <v>30834709</v>
      </c>
      <c r="I112" s="20" t="s">
        <v>20</v>
      </c>
      <c r="J112" s="183" t="s">
        <v>3687</v>
      </c>
      <c r="K112" s="20" t="s">
        <v>12</v>
      </c>
      <c r="L112" s="21" t="s">
        <v>4017</v>
      </c>
      <c r="M112" s="20" t="s">
        <v>11</v>
      </c>
      <c r="N112" s="20" t="s">
        <v>2700</v>
      </c>
    </row>
    <row r="113" spans="1:14" s="2" customFormat="1" ht="69" x14ac:dyDescent="0.3">
      <c r="A113" s="20">
        <f t="shared" si="3"/>
        <v>107</v>
      </c>
      <c r="B113" s="164" t="s">
        <v>3683</v>
      </c>
      <c r="C113" s="20" t="s">
        <v>3827</v>
      </c>
      <c r="D113" s="21" t="s">
        <v>3828</v>
      </c>
      <c r="E113" s="182" t="s">
        <v>3829</v>
      </c>
      <c r="F113" s="23">
        <v>27000000</v>
      </c>
      <c r="G113" s="23">
        <v>27000000</v>
      </c>
      <c r="H113" s="23">
        <f t="shared" si="2"/>
        <v>54000000</v>
      </c>
      <c r="I113" s="20" t="s">
        <v>20</v>
      </c>
      <c r="J113" s="183" t="s">
        <v>3687</v>
      </c>
      <c r="K113" s="20" t="s">
        <v>12</v>
      </c>
      <c r="L113" s="21" t="s">
        <v>3830</v>
      </c>
      <c r="M113" s="20" t="s">
        <v>11</v>
      </c>
      <c r="N113" s="20" t="s">
        <v>2700</v>
      </c>
    </row>
    <row r="114" spans="1:14" s="2" customFormat="1" ht="138" x14ac:dyDescent="0.3">
      <c r="A114" s="20">
        <f t="shared" si="3"/>
        <v>108</v>
      </c>
      <c r="B114" s="164" t="s">
        <v>3683</v>
      </c>
      <c r="C114" s="20" t="s">
        <v>3958</v>
      </c>
      <c r="D114" s="21" t="s">
        <v>3959</v>
      </c>
      <c r="E114" s="182" t="s">
        <v>3960</v>
      </c>
      <c r="F114" s="23">
        <v>15730655</v>
      </c>
      <c r="G114" s="23">
        <v>17160714</v>
      </c>
      <c r="H114" s="23">
        <f t="shared" si="2"/>
        <v>32891369</v>
      </c>
      <c r="I114" s="20" t="s">
        <v>20</v>
      </c>
      <c r="J114" s="183" t="s">
        <v>3687</v>
      </c>
      <c r="K114" s="20" t="s">
        <v>12</v>
      </c>
      <c r="L114" s="21" t="s">
        <v>3961</v>
      </c>
      <c r="M114" s="20" t="s">
        <v>11</v>
      </c>
      <c r="N114" s="20" t="s">
        <v>2700</v>
      </c>
    </row>
    <row r="115" spans="1:14" s="2" customFormat="1" ht="82.8" x14ac:dyDescent="0.3">
      <c r="A115" s="20">
        <f t="shared" si="3"/>
        <v>109</v>
      </c>
      <c r="B115" s="164" t="s">
        <v>3683</v>
      </c>
      <c r="C115" s="20" t="s">
        <v>3795</v>
      </c>
      <c r="D115" s="21" t="s">
        <v>3796</v>
      </c>
      <c r="E115" s="182" t="s">
        <v>3793</v>
      </c>
      <c r="F115" s="23">
        <v>16087674</v>
      </c>
      <c r="G115" s="23">
        <v>16087674</v>
      </c>
      <c r="H115" s="23">
        <f t="shared" si="2"/>
        <v>32175348</v>
      </c>
      <c r="I115" s="20" t="s">
        <v>20</v>
      </c>
      <c r="J115" s="183" t="s">
        <v>3687</v>
      </c>
      <c r="K115" s="20" t="s">
        <v>12</v>
      </c>
      <c r="L115" s="21" t="s">
        <v>3797</v>
      </c>
      <c r="M115" s="20" t="s">
        <v>11</v>
      </c>
      <c r="N115" s="20" t="s">
        <v>2700</v>
      </c>
    </row>
    <row r="116" spans="1:14" s="2" customFormat="1" ht="82.8" x14ac:dyDescent="0.3">
      <c r="A116" s="20">
        <f t="shared" si="3"/>
        <v>110</v>
      </c>
      <c r="B116" s="164" t="s">
        <v>3683</v>
      </c>
      <c r="C116" s="20" t="s">
        <v>3791</v>
      </c>
      <c r="D116" s="21" t="s">
        <v>3792</v>
      </c>
      <c r="E116" s="182" t="s">
        <v>3793</v>
      </c>
      <c r="F116" s="23">
        <v>16087674</v>
      </c>
      <c r="G116" s="23">
        <v>16087674</v>
      </c>
      <c r="H116" s="23">
        <f t="shared" si="2"/>
        <v>32175348</v>
      </c>
      <c r="I116" s="20" t="s">
        <v>20</v>
      </c>
      <c r="J116" s="183" t="s">
        <v>3687</v>
      </c>
      <c r="K116" s="20" t="s">
        <v>12</v>
      </c>
      <c r="L116" s="21" t="s">
        <v>3794</v>
      </c>
      <c r="M116" s="20" t="s">
        <v>11</v>
      </c>
      <c r="N116" s="20" t="s">
        <v>2700</v>
      </c>
    </row>
    <row r="117" spans="1:14" s="2" customFormat="1" ht="82.8" x14ac:dyDescent="0.3">
      <c r="A117" s="20">
        <f t="shared" si="3"/>
        <v>111</v>
      </c>
      <c r="B117" s="164" t="s">
        <v>3683</v>
      </c>
      <c r="C117" s="20" t="s">
        <v>4021</v>
      </c>
      <c r="D117" s="21" t="s">
        <v>4022</v>
      </c>
      <c r="E117" s="182" t="s">
        <v>3793</v>
      </c>
      <c r="F117" s="23">
        <v>14747035</v>
      </c>
      <c r="G117" s="23">
        <v>16087674</v>
      </c>
      <c r="H117" s="23">
        <f t="shared" si="2"/>
        <v>30834709</v>
      </c>
      <c r="I117" s="20" t="s">
        <v>20</v>
      </c>
      <c r="J117" s="183" t="s">
        <v>3687</v>
      </c>
      <c r="K117" s="20" t="s">
        <v>12</v>
      </c>
      <c r="L117" s="21" t="s">
        <v>4023</v>
      </c>
      <c r="M117" s="20" t="s">
        <v>11</v>
      </c>
      <c r="N117" s="20" t="s">
        <v>2700</v>
      </c>
    </row>
    <row r="118" spans="1:14" s="2" customFormat="1" ht="55.2" x14ac:dyDescent="0.3">
      <c r="A118" s="20">
        <f t="shared" si="3"/>
        <v>112</v>
      </c>
      <c r="B118" s="164" t="s">
        <v>3683</v>
      </c>
      <c r="C118" s="20" t="s">
        <v>3986</v>
      </c>
      <c r="D118" s="21" t="s">
        <v>3987</v>
      </c>
      <c r="E118" s="182" t="s">
        <v>3988</v>
      </c>
      <c r="F118" s="23">
        <v>21136852</v>
      </c>
      <c r="G118" s="23">
        <v>23058384</v>
      </c>
      <c r="H118" s="23">
        <f t="shared" si="2"/>
        <v>44195236</v>
      </c>
      <c r="I118" s="20" t="s">
        <v>20</v>
      </c>
      <c r="J118" s="183" t="s">
        <v>3687</v>
      </c>
      <c r="K118" s="20" t="s">
        <v>12</v>
      </c>
      <c r="L118" s="21" t="s">
        <v>3989</v>
      </c>
      <c r="M118" s="20" t="s">
        <v>11</v>
      </c>
      <c r="N118" s="20" t="s">
        <v>2700</v>
      </c>
    </row>
    <row r="119" spans="1:14" s="2" customFormat="1" ht="82.8" x14ac:dyDescent="0.3">
      <c r="A119" s="20">
        <f t="shared" si="3"/>
        <v>113</v>
      </c>
      <c r="B119" s="164" t="s">
        <v>3683</v>
      </c>
      <c r="C119" s="20" t="s">
        <v>3979</v>
      </c>
      <c r="D119" s="21" t="s">
        <v>3980</v>
      </c>
      <c r="E119" s="182" t="s">
        <v>3767</v>
      </c>
      <c r="F119" s="23">
        <v>11602877</v>
      </c>
      <c r="G119" s="23">
        <v>12657684</v>
      </c>
      <c r="H119" s="23">
        <f t="shared" si="2"/>
        <v>24260561</v>
      </c>
      <c r="I119" s="20" t="s">
        <v>20</v>
      </c>
      <c r="J119" s="183" t="s">
        <v>3687</v>
      </c>
      <c r="K119" s="20" t="s">
        <v>12</v>
      </c>
      <c r="L119" s="21" t="s">
        <v>3981</v>
      </c>
      <c r="M119" s="20" t="s">
        <v>11</v>
      </c>
      <c r="N119" s="20" t="s">
        <v>2700</v>
      </c>
    </row>
    <row r="120" spans="1:14" s="2" customFormat="1" ht="82.8" x14ac:dyDescent="0.3">
      <c r="A120" s="20">
        <f t="shared" si="3"/>
        <v>114</v>
      </c>
      <c r="B120" s="164" t="s">
        <v>3683</v>
      </c>
      <c r="C120" s="20" t="s">
        <v>3769</v>
      </c>
      <c r="D120" s="21" t="s">
        <v>3770</v>
      </c>
      <c r="E120" s="182" t="s">
        <v>3767</v>
      </c>
      <c r="F120" s="23">
        <v>12657684</v>
      </c>
      <c r="G120" s="23">
        <v>12657684</v>
      </c>
      <c r="H120" s="23">
        <f t="shared" si="2"/>
        <v>25315368</v>
      </c>
      <c r="I120" s="20" t="s">
        <v>20</v>
      </c>
      <c r="J120" s="183" t="s">
        <v>3687</v>
      </c>
      <c r="K120" s="20" t="s">
        <v>12</v>
      </c>
      <c r="L120" s="21" t="s">
        <v>3771</v>
      </c>
      <c r="M120" s="20" t="s">
        <v>11</v>
      </c>
      <c r="N120" s="20" t="s">
        <v>2700</v>
      </c>
    </row>
    <row r="121" spans="1:14" s="2" customFormat="1" ht="55.2" x14ac:dyDescent="0.3">
      <c r="A121" s="20">
        <f t="shared" si="3"/>
        <v>115</v>
      </c>
      <c r="B121" s="164" t="s">
        <v>3683</v>
      </c>
      <c r="C121" s="20" t="s">
        <v>3761</v>
      </c>
      <c r="D121" s="21" t="s">
        <v>3762</v>
      </c>
      <c r="E121" s="182" t="s">
        <v>3763</v>
      </c>
      <c r="F121" s="23">
        <v>12657684</v>
      </c>
      <c r="G121" s="23">
        <v>12657684</v>
      </c>
      <c r="H121" s="23">
        <f t="shared" si="2"/>
        <v>25315368</v>
      </c>
      <c r="I121" s="20" t="s">
        <v>20</v>
      </c>
      <c r="J121" s="183" t="s">
        <v>3687</v>
      </c>
      <c r="K121" s="20" t="s">
        <v>12</v>
      </c>
      <c r="L121" s="21" t="s">
        <v>3764</v>
      </c>
      <c r="M121" s="20" t="s">
        <v>11</v>
      </c>
      <c r="N121" s="20" t="s">
        <v>2700</v>
      </c>
    </row>
    <row r="122" spans="1:14" s="2" customFormat="1" ht="82.8" x14ac:dyDescent="0.3">
      <c r="A122" s="20">
        <f t="shared" si="3"/>
        <v>116</v>
      </c>
      <c r="B122" s="164" t="s">
        <v>3683</v>
      </c>
      <c r="C122" s="20" t="s">
        <v>4005</v>
      </c>
      <c r="D122" s="21" t="s">
        <v>4006</v>
      </c>
      <c r="E122" s="182" t="s">
        <v>3793</v>
      </c>
      <c r="F122" s="23">
        <v>14747035</v>
      </c>
      <c r="G122" s="23">
        <v>16087674</v>
      </c>
      <c r="H122" s="23">
        <f t="shared" si="2"/>
        <v>30834709</v>
      </c>
      <c r="I122" s="20" t="s">
        <v>20</v>
      </c>
      <c r="J122" s="183" t="s">
        <v>3687</v>
      </c>
      <c r="K122" s="20" t="s">
        <v>12</v>
      </c>
      <c r="L122" s="21" t="s">
        <v>4007</v>
      </c>
      <c r="M122" s="20" t="s">
        <v>11</v>
      </c>
      <c r="N122" s="20" t="s">
        <v>2700</v>
      </c>
    </row>
    <row r="123" spans="1:14" s="2" customFormat="1" ht="82.8" x14ac:dyDescent="0.3">
      <c r="A123" s="20">
        <f t="shared" si="3"/>
        <v>117</v>
      </c>
      <c r="B123" s="164" t="s">
        <v>3683</v>
      </c>
      <c r="C123" s="20" t="s">
        <v>4043</v>
      </c>
      <c r="D123" s="21" t="s">
        <v>4044</v>
      </c>
      <c r="E123" s="182" t="s">
        <v>4045</v>
      </c>
      <c r="F123" s="23">
        <v>11602877</v>
      </c>
      <c r="G123" s="23">
        <v>12657684</v>
      </c>
      <c r="H123" s="23">
        <f t="shared" si="2"/>
        <v>24260561</v>
      </c>
      <c r="I123" s="20" t="s">
        <v>20</v>
      </c>
      <c r="J123" s="183" t="s">
        <v>3687</v>
      </c>
      <c r="K123" s="20" t="s">
        <v>12</v>
      </c>
      <c r="L123" s="21" t="s">
        <v>4046</v>
      </c>
      <c r="M123" s="20" t="s">
        <v>11</v>
      </c>
      <c r="N123" s="20" t="s">
        <v>2700</v>
      </c>
    </row>
    <row r="124" spans="1:14" s="2" customFormat="1" ht="82.8" x14ac:dyDescent="0.3">
      <c r="A124" s="20">
        <f t="shared" si="3"/>
        <v>118</v>
      </c>
      <c r="B124" s="164" t="s">
        <v>3683</v>
      </c>
      <c r="C124" s="20" t="s">
        <v>4018</v>
      </c>
      <c r="D124" s="21" t="s">
        <v>4019</v>
      </c>
      <c r="E124" s="182" t="s">
        <v>3793</v>
      </c>
      <c r="F124" s="23">
        <v>14747035</v>
      </c>
      <c r="G124" s="23">
        <v>16087674</v>
      </c>
      <c r="H124" s="23">
        <f t="shared" si="2"/>
        <v>30834709</v>
      </c>
      <c r="I124" s="20" t="s">
        <v>20</v>
      </c>
      <c r="J124" s="183" t="s">
        <v>3687</v>
      </c>
      <c r="K124" s="20" t="s">
        <v>12</v>
      </c>
      <c r="L124" s="21" t="s">
        <v>4020</v>
      </c>
      <c r="M124" s="20" t="s">
        <v>11</v>
      </c>
      <c r="N124" s="20" t="s">
        <v>2700</v>
      </c>
    </row>
    <row r="125" spans="1:14" s="2" customFormat="1" ht="82.8" x14ac:dyDescent="0.3">
      <c r="A125" s="20">
        <f t="shared" si="3"/>
        <v>119</v>
      </c>
      <c r="B125" s="164" t="s">
        <v>3683</v>
      </c>
      <c r="C125" s="20" t="s">
        <v>3737</v>
      </c>
      <c r="D125" s="21" t="s">
        <v>3738</v>
      </c>
      <c r="E125" s="182" t="s">
        <v>3739</v>
      </c>
      <c r="F125" s="23">
        <v>23429622</v>
      </c>
      <c r="G125" s="23">
        <v>23429622</v>
      </c>
      <c r="H125" s="23">
        <f t="shared" si="2"/>
        <v>46859244</v>
      </c>
      <c r="I125" s="20" t="s">
        <v>20</v>
      </c>
      <c r="J125" s="183" t="s">
        <v>3687</v>
      </c>
      <c r="K125" s="20" t="s">
        <v>12</v>
      </c>
      <c r="L125" s="21" t="s">
        <v>3740</v>
      </c>
      <c r="M125" s="20" t="s">
        <v>11</v>
      </c>
      <c r="N125" s="20" t="s">
        <v>2700</v>
      </c>
    </row>
    <row r="126" spans="1:14" s="2" customFormat="1" ht="82.8" x14ac:dyDescent="0.3">
      <c r="A126" s="20">
        <f t="shared" si="3"/>
        <v>120</v>
      </c>
      <c r="B126" s="164" t="s">
        <v>3683</v>
      </c>
      <c r="C126" s="20" t="s">
        <v>3998</v>
      </c>
      <c r="D126" s="21" t="s">
        <v>3999</v>
      </c>
      <c r="E126" s="182" t="s">
        <v>3767</v>
      </c>
      <c r="F126" s="23">
        <v>11602877</v>
      </c>
      <c r="G126" s="23">
        <v>12657684</v>
      </c>
      <c r="H126" s="23">
        <f t="shared" si="2"/>
        <v>24260561</v>
      </c>
      <c r="I126" s="20" t="s">
        <v>20</v>
      </c>
      <c r="J126" s="183" t="s">
        <v>3687</v>
      </c>
      <c r="K126" s="20" t="s">
        <v>12</v>
      </c>
      <c r="L126" s="21" t="s">
        <v>4000</v>
      </c>
      <c r="M126" s="20" t="s">
        <v>11</v>
      </c>
      <c r="N126" s="20" t="s">
        <v>2700</v>
      </c>
    </row>
    <row r="127" spans="1:14" s="2" customFormat="1" ht="55.2" x14ac:dyDescent="0.3">
      <c r="A127" s="20">
        <f t="shared" si="3"/>
        <v>121</v>
      </c>
      <c r="B127" s="164" t="s">
        <v>3683</v>
      </c>
      <c r="C127" s="20" t="s">
        <v>3972</v>
      </c>
      <c r="D127" s="21" t="s">
        <v>3973</v>
      </c>
      <c r="E127" s="182" t="s">
        <v>3974</v>
      </c>
      <c r="F127" s="23">
        <v>17440621</v>
      </c>
      <c r="G127" s="23">
        <v>19026132</v>
      </c>
      <c r="H127" s="23">
        <f t="shared" si="2"/>
        <v>36466753</v>
      </c>
      <c r="I127" s="20" t="s">
        <v>20</v>
      </c>
      <c r="J127" s="183" t="s">
        <v>3687</v>
      </c>
      <c r="K127" s="20" t="s">
        <v>12</v>
      </c>
      <c r="L127" s="21" t="s">
        <v>3975</v>
      </c>
      <c r="M127" s="20" t="s">
        <v>11</v>
      </c>
      <c r="N127" s="20" t="s">
        <v>2700</v>
      </c>
    </row>
    <row r="128" spans="1:14" s="2" customFormat="1" ht="110.4" x14ac:dyDescent="0.3">
      <c r="A128" s="20">
        <f t="shared" si="3"/>
        <v>122</v>
      </c>
      <c r="B128" s="164" t="s">
        <v>3683</v>
      </c>
      <c r="C128" s="20" t="s">
        <v>3741</v>
      </c>
      <c r="D128" s="21" t="s">
        <v>3742</v>
      </c>
      <c r="E128" s="182" t="s">
        <v>3743</v>
      </c>
      <c r="F128" s="23">
        <v>19026132</v>
      </c>
      <c r="G128" s="23">
        <v>19026132</v>
      </c>
      <c r="H128" s="23">
        <f t="shared" si="2"/>
        <v>38052264</v>
      </c>
      <c r="I128" s="20" t="s">
        <v>20</v>
      </c>
      <c r="J128" s="183" t="s">
        <v>3687</v>
      </c>
      <c r="K128" s="20" t="s">
        <v>12</v>
      </c>
      <c r="L128" s="21" t="s">
        <v>3744</v>
      </c>
      <c r="M128" s="20" t="s">
        <v>11</v>
      </c>
      <c r="N128" s="20" t="s">
        <v>2700</v>
      </c>
    </row>
    <row r="129" spans="1:14" s="2" customFormat="1" ht="55.2" x14ac:dyDescent="0.3">
      <c r="A129" s="20">
        <f t="shared" si="3"/>
        <v>123</v>
      </c>
      <c r="B129" s="164" t="s">
        <v>3683</v>
      </c>
      <c r="C129" s="20" t="s">
        <v>3839</v>
      </c>
      <c r="D129" s="21" t="s">
        <v>3840</v>
      </c>
      <c r="E129" s="182" t="s">
        <v>3841</v>
      </c>
      <c r="F129" s="23">
        <v>17160714</v>
      </c>
      <c r="G129" s="23">
        <v>17160714</v>
      </c>
      <c r="H129" s="23">
        <f t="shared" si="2"/>
        <v>34321428</v>
      </c>
      <c r="I129" s="20" t="s">
        <v>20</v>
      </c>
      <c r="J129" s="183" t="s">
        <v>3687</v>
      </c>
      <c r="K129" s="20" t="s">
        <v>12</v>
      </c>
      <c r="L129" s="21" t="s">
        <v>3842</v>
      </c>
      <c r="M129" s="20" t="s">
        <v>11</v>
      </c>
      <c r="N129" s="20" t="s">
        <v>2700</v>
      </c>
    </row>
    <row r="130" spans="1:14" s="2" customFormat="1" ht="55.2" x14ac:dyDescent="0.3">
      <c r="A130" s="20">
        <f t="shared" si="3"/>
        <v>124</v>
      </c>
      <c r="B130" s="164" t="s">
        <v>3683</v>
      </c>
      <c r="C130" s="20" t="s">
        <v>4156</v>
      </c>
      <c r="D130" s="21" t="s">
        <v>4157</v>
      </c>
      <c r="E130" s="182" t="s">
        <v>4158</v>
      </c>
      <c r="F130" s="23">
        <v>14300595</v>
      </c>
      <c r="G130" s="23">
        <v>17160714</v>
      </c>
      <c r="H130" s="23">
        <f t="shared" si="2"/>
        <v>31461309</v>
      </c>
      <c r="I130" s="20" t="s">
        <v>20</v>
      </c>
      <c r="J130" s="183" t="s">
        <v>3687</v>
      </c>
      <c r="K130" s="20" t="s">
        <v>12</v>
      </c>
      <c r="L130" s="21" t="s">
        <v>4159</v>
      </c>
      <c r="M130" s="20" t="s">
        <v>11</v>
      </c>
      <c r="N130" s="20" t="s">
        <v>2700</v>
      </c>
    </row>
    <row r="131" spans="1:14" s="2" customFormat="1" ht="69" x14ac:dyDescent="0.3">
      <c r="A131" s="20">
        <f t="shared" si="3"/>
        <v>125</v>
      </c>
      <c r="B131" s="164" t="s">
        <v>3683</v>
      </c>
      <c r="C131" s="20" t="s">
        <v>3798</v>
      </c>
      <c r="D131" s="21" t="s">
        <v>3799</v>
      </c>
      <c r="E131" s="182" t="s">
        <v>3800</v>
      </c>
      <c r="F131" s="23">
        <v>19026132</v>
      </c>
      <c r="G131" s="23">
        <v>19026132</v>
      </c>
      <c r="H131" s="23">
        <f t="shared" si="2"/>
        <v>38052264</v>
      </c>
      <c r="I131" s="20" t="s">
        <v>20</v>
      </c>
      <c r="J131" s="183" t="s">
        <v>3687</v>
      </c>
      <c r="K131" s="20" t="s">
        <v>12</v>
      </c>
      <c r="L131" s="21" t="s">
        <v>3801</v>
      </c>
      <c r="M131" s="20" t="s">
        <v>11</v>
      </c>
      <c r="N131" s="20" t="s">
        <v>2700</v>
      </c>
    </row>
    <row r="132" spans="1:14" s="2" customFormat="1" ht="248.4" x14ac:dyDescent="0.3">
      <c r="A132" s="20">
        <f t="shared" si="3"/>
        <v>126</v>
      </c>
      <c r="B132" s="164" t="s">
        <v>3683</v>
      </c>
      <c r="C132" s="20" t="s">
        <v>3780</v>
      </c>
      <c r="D132" s="21" t="s">
        <v>3781</v>
      </c>
      <c r="E132" s="182" t="s">
        <v>3782</v>
      </c>
      <c r="F132" s="23">
        <v>19026132</v>
      </c>
      <c r="G132" s="23">
        <v>19026132</v>
      </c>
      <c r="H132" s="23">
        <f t="shared" si="2"/>
        <v>38052264</v>
      </c>
      <c r="I132" s="20" t="s">
        <v>20</v>
      </c>
      <c r="J132" s="183" t="s">
        <v>3687</v>
      </c>
      <c r="K132" s="20" t="s">
        <v>12</v>
      </c>
      <c r="L132" s="21" t="s">
        <v>3783</v>
      </c>
      <c r="M132" s="20" t="s">
        <v>11</v>
      </c>
      <c r="N132" s="20" t="s">
        <v>2700</v>
      </c>
    </row>
    <row r="133" spans="1:14" s="2" customFormat="1" ht="220.8" x14ac:dyDescent="0.3">
      <c r="A133" s="20">
        <f t="shared" si="3"/>
        <v>127</v>
      </c>
      <c r="B133" s="164" t="s">
        <v>3683</v>
      </c>
      <c r="C133" s="20" t="s">
        <v>3820</v>
      </c>
      <c r="D133" s="21" t="s">
        <v>3821</v>
      </c>
      <c r="E133" s="182" t="s">
        <v>3822</v>
      </c>
      <c r="F133" s="23">
        <v>17160714</v>
      </c>
      <c r="G133" s="23">
        <v>17160714</v>
      </c>
      <c r="H133" s="23">
        <f t="shared" si="2"/>
        <v>34321428</v>
      </c>
      <c r="I133" s="20" t="s">
        <v>20</v>
      </c>
      <c r="J133" s="183" t="s">
        <v>3687</v>
      </c>
      <c r="K133" s="20" t="s">
        <v>12</v>
      </c>
      <c r="L133" s="21" t="s">
        <v>3823</v>
      </c>
      <c r="M133" s="20" t="s">
        <v>11</v>
      </c>
      <c r="N133" s="20" t="s">
        <v>2700</v>
      </c>
    </row>
    <row r="134" spans="1:14" s="2" customFormat="1" ht="179.4" x14ac:dyDescent="0.3">
      <c r="A134" s="20">
        <f t="shared" si="3"/>
        <v>128</v>
      </c>
      <c r="B134" s="164" t="s">
        <v>3683</v>
      </c>
      <c r="C134" s="20" t="s">
        <v>3753</v>
      </c>
      <c r="D134" s="21" t="s">
        <v>3754</v>
      </c>
      <c r="E134" s="182" t="s">
        <v>3755</v>
      </c>
      <c r="F134" s="23">
        <v>38531574</v>
      </c>
      <c r="G134" s="23">
        <v>38531574</v>
      </c>
      <c r="H134" s="23">
        <f t="shared" si="2"/>
        <v>77063148</v>
      </c>
      <c r="I134" s="20" t="s">
        <v>20</v>
      </c>
      <c r="J134" s="183" t="s">
        <v>3687</v>
      </c>
      <c r="K134" s="20" t="s">
        <v>12</v>
      </c>
      <c r="L134" s="21" t="s">
        <v>3756</v>
      </c>
      <c r="M134" s="20" t="s">
        <v>11</v>
      </c>
      <c r="N134" s="20" t="s">
        <v>2700</v>
      </c>
    </row>
    <row r="135" spans="1:14" s="2" customFormat="1" ht="69" x14ac:dyDescent="0.3">
      <c r="A135" s="20">
        <f t="shared" si="3"/>
        <v>129</v>
      </c>
      <c r="B135" s="164" t="s">
        <v>3683</v>
      </c>
      <c r="C135" s="20" t="s">
        <v>4085</v>
      </c>
      <c r="D135" s="21" t="s">
        <v>4086</v>
      </c>
      <c r="E135" s="182" t="s">
        <v>4070</v>
      </c>
      <c r="F135" s="23">
        <v>14300595</v>
      </c>
      <c r="G135" s="23">
        <v>17160714</v>
      </c>
      <c r="H135" s="23">
        <f t="shared" ref="H135:H198" si="4">+F135+G135</f>
        <v>31461309</v>
      </c>
      <c r="I135" s="20" t="s">
        <v>20</v>
      </c>
      <c r="J135" s="183" t="s">
        <v>3687</v>
      </c>
      <c r="K135" s="20" t="s">
        <v>12</v>
      </c>
      <c r="L135" s="21" t="s">
        <v>4087</v>
      </c>
      <c r="M135" s="20" t="s">
        <v>11</v>
      </c>
      <c r="N135" s="20" t="s">
        <v>2700</v>
      </c>
    </row>
    <row r="136" spans="1:14" s="2" customFormat="1" ht="69" x14ac:dyDescent="0.3">
      <c r="A136" s="20">
        <f t="shared" si="3"/>
        <v>130</v>
      </c>
      <c r="B136" s="164" t="s">
        <v>3683</v>
      </c>
      <c r="C136" s="20" t="s">
        <v>4030</v>
      </c>
      <c r="D136" s="21" t="s">
        <v>4031</v>
      </c>
      <c r="E136" s="182" t="s">
        <v>4032</v>
      </c>
      <c r="F136" s="23">
        <v>41250000</v>
      </c>
      <c r="G136" s="23">
        <v>45000000</v>
      </c>
      <c r="H136" s="23">
        <f t="shared" si="4"/>
        <v>86250000</v>
      </c>
      <c r="I136" s="20" t="s">
        <v>20</v>
      </c>
      <c r="J136" s="183" t="s">
        <v>3687</v>
      </c>
      <c r="K136" s="20" t="s">
        <v>12</v>
      </c>
      <c r="L136" s="21" t="s">
        <v>4033</v>
      </c>
      <c r="M136" s="20" t="s">
        <v>11</v>
      </c>
      <c r="N136" s="20" t="s">
        <v>2700</v>
      </c>
    </row>
    <row r="137" spans="1:14" s="2" customFormat="1" ht="82.8" x14ac:dyDescent="0.3">
      <c r="A137" s="20">
        <f t="shared" ref="A137:A200" si="5">+A136+1</f>
        <v>131</v>
      </c>
      <c r="B137" s="164" t="s">
        <v>3683</v>
      </c>
      <c r="C137" s="20" t="s">
        <v>4008</v>
      </c>
      <c r="D137" s="21" t="s">
        <v>4009</v>
      </c>
      <c r="E137" s="182" t="s">
        <v>3793</v>
      </c>
      <c r="F137" s="23">
        <v>14747035</v>
      </c>
      <c r="G137" s="23">
        <v>16087674</v>
      </c>
      <c r="H137" s="23">
        <f t="shared" si="4"/>
        <v>30834709</v>
      </c>
      <c r="I137" s="20" t="s">
        <v>20</v>
      </c>
      <c r="J137" s="183" t="s">
        <v>3687</v>
      </c>
      <c r="K137" s="20" t="s">
        <v>12</v>
      </c>
      <c r="L137" s="21" t="s">
        <v>4010</v>
      </c>
      <c r="M137" s="20" t="s">
        <v>11</v>
      </c>
      <c r="N137" s="20" t="s">
        <v>2700</v>
      </c>
    </row>
    <row r="138" spans="1:14" s="2" customFormat="1" ht="69" x14ac:dyDescent="0.3">
      <c r="A138" s="20">
        <f t="shared" si="5"/>
        <v>132</v>
      </c>
      <c r="B138" s="164" t="s">
        <v>3683</v>
      </c>
      <c r="C138" s="20" t="s">
        <v>4164</v>
      </c>
      <c r="D138" s="21" t="s">
        <v>4165</v>
      </c>
      <c r="E138" s="182" t="s">
        <v>4093</v>
      </c>
      <c r="F138" s="23">
        <v>27789865</v>
      </c>
      <c r="G138" s="23">
        <v>33347838</v>
      </c>
      <c r="H138" s="23">
        <f t="shared" si="4"/>
        <v>61137703</v>
      </c>
      <c r="I138" s="20" t="s">
        <v>20</v>
      </c>
      <c r="J138" s="183" t="s">
        <v>3687</v>
      </c>
      <c r="K138" s="20" t="s">
        <v>12</v>
      </c>
      <c r="L138" s="21" t="s">
        <v>4166</v>
      </c>
      <c r="M138" s="20" t="s">
        <v>11</v>
      </c>
      <c r="N138" s="20" t="s">
        <v>2700</v>
      </c>
    </row>
    <row r="139" spans="1:14" s="2" customFormat="1" ht="55.2" x14ac:dyDescent="0.3">
      <c r="A139" s="20">
        <f t="shared" si="5"/>
        <v>133</v>
      </c>
      <c r="B139" s="164" t="s">
        <v>3683</v>
      </c>
      <c r="C139" s="20" t="s">
        <v>4147</v>
      </c>
      <c r="D139" s="21" t="s">
        <v>4148</v>
      </c>
      <c r="E139" s="182" t="s">
        <v>4125</v>
      </c>
      <c r="F139" s="23">
        <v>14300595</v>
      </c>
      <c r="G139" s="23">
        <v>17160714</v>
      </c>
      <c r="H139" s="23">
        <f t="shared" si="4"/>
        <v>31461309</v>
      </c>
      <c r="I139" s="20" t="s">
        <v>20</v>
      </c>
      <c r="J139" s="183" t="s">
        <v>3687</v>
      </c>
      <c r="K139" s="20" t="s">
        <v>12</v>
      </c>
      <c r="L139" s="21" t="s">
        <v>4149</v>
      </c>
      <c r="M139" s="20" t="s">
        <v>11</v>
      </c>
      <c r="N139" s="20" t="s">
        <v>2700</v>
      </c>
    </row>
    <row r="140" spans="1:14" s="2" customFormat="1" ht="55.2" x14ac:dyDescent="0.3">
      <c r="A140" s="20">
        <f t="shared" si="5"/>
        <v>134</v>
      </c>
      <c r="B140" s="164" t="s">
        <v>3683</v>
      </c>
      <c r="C140" s="20" t="s">
        <v>4123</v>
      </c>
      <c r="D140" s="21" t="s">
        <v>4124</v>
      </c>
      <c r="E140" s="182" t="s">
        <v>4125</v>
      </c>
      <c r="F140" s="23">
        <v>14300595</v>
      </c>
      <c r="G140" s="23">
        <v>17160714</v>
      </c>
      <c r="H140" s="23">
        <f t="shared" si="4"/>
        <v>31461309</v>
      </c>
      <c r="I140" s="20" t="s">
        <v>20</v>
      </c>
      <c r="J140" s="183" t="s">
        <v>3687</v>
      </c>
      <c r="K140" s="20" t="s">
        <v>12</v>
      </c>
      <c r="L140" s="21" t="s">
        <v>4126</v>
      </c>
      <c r="M140" s="20" t="s">
        <v>11</v>
      </c>
      <c r="N140" s="20" t="s">
        <v>2700</v>
      </c>
    </row>
    <row r="141" spans="1:14" s="2" customFormat="1" ht="69" x14ac:dyDescent="0.3">
      <c r="A141" s="20">
        <f t="shared" si="5"/>
        <v>135</v>
      </c>
      <c r="B141" s="164" t="s">
        <v>3683</v>
      </c>
      <c r="C141" s="20" t="s">
        <v>4088</v>
      </c>
      <c r="D141" s="21" t="s">
        <v>4089</v>
      </c>
      <c r="E141" s="182" t="s">
        <v>4070</v>
      </c>
      <c r="F141" s="23">
        <v>14300595</v>
      </c>
      <c r="G141" s="23">
        <v>17160714</v>
      </c>
      <c r="H141" s="23">
        <f t="shared" si="4"/>
        <v>31461309</v>
      </c>
      <c r="I141" s="20" t="s">
        <v>20</v>
      </c>
      <c r="J141" s="183" t="s">
        <v>3687</v>
      </c>
      <c r="K141" s="20" t="s">
        <v>12</v>
      </c>
      <c r="L141" s="21" t="s">
        <v>4090</v>
      </c>
      <c r="M141" s="20" t="s">
        <v>11</v>
      </c>
      <c r="N141" s="20" t="s">
        <v>2700</v>
      </c>
    </row>
    <row r="142" spans="1:14" s="2" customFormat="1" ht="69" x14ac:dyDescent="0.3">
      <c r="A142" s="20">
        <f t="shared" si="5"/>
        <v>136</v>
      </c>
      <c r="B142" s="164" t="s">
        <v>3683</v>
      </c>
      <c r="C142" s="20" t="s">
        <v>4120</v>
      </c>
      <c r="D142" s="21" t="s">
        <v>4121</v>
      </c>
      <c r="E142" s="182" t="s">
        <v>4093</v>
      </c>
      <c r="F142" s="23">
        <v>15855110</v>
      </c>
      <c r="G142" s="23">
        <v>19026132</v>
      </c>
      <c r="H142" s="23">
        <f t="shared" si="4"/>
        <v>34881242</v>
      </c>
      <c r="I142" s="20" t="s">
        <v>20</v>
      </c>
      <c r="J142" s="183" t="s">
        <v>3687</v>
      </c>
      <c r="K142" s="20" t="s">
        <v>12</v>
      </c>
      <c r="L142" s="21" t="s">
        <v>4122</v>
      </c>
      <c r="M142" s="20" t="s">
        <v>11</v>
      </c>
      <c r="N142" s="20" t="s">
        <v>2700</v>
      </c>
    </row>
    <row r="143" spans="1:14" s="2" customFormat="1" ht="55.2" x14ac:dyDescent="0.3">
      <c r="A143" s="20">
        <f t="shared" si="5"/>
        <v>137</v>
      </c>
      <c r="B143" s="164" t="s">
        <v>3683</v>
      </c>
      <c r="C143" s="20" t="s">
        <v>3873</v>
      </c>
      <c r="D143" s="21" t="s">
        <v>3874</v>
      </c>
      <c r="E143" s="182" t="s">
        <v>3841</v>
      </c>
      <c r="F143" s="23">
        <v>14747035</v>
      </c>
      <c r="G143" s="23">
        <v>16087674</v>
      </c>
      <c r="H143" s="23">
        <f t="shared" si="4"/>
        <v>30834709</v>
      </c>
      <c r="I143" s="20" t="s">
        <v>20</v>
      </c>
      <c r="J143" s="183" t="s">
        <v>3687</v>
      </c>
      <c r="K143" s="20" t="s">
        <v>12</v>
      </c>
      <c r="L143" s="21" t="s">
        <v>3875</v>
      </c>
      <c r="M143" s="20" t="s">
        <v>11</v>
      </c>
      <c r="N143" s="20" t="s">
        <v>2700</v>
      </c>
    </row>
    <row r="144" spans="1:14" s="2" customFormat="1" ht="82.8" x14ac:dyDescent="0.3">
      <c r="A144" s="20">
        <f t="shared" si="5"/>
        <v>138</v>
      </c>
      <c r="B144" s="164" t="s">
        <v>3683</v>
      </c>
      <c r="C144" s="20" t="s">
        <v>4137</v>
      </c>
      <c r="D144" s="21" t="s">
        <v>4138</v>
      </c>
      <c r="E144" s="182" t="s">
        <v>4139</v>
      </c>
      <c r="F144" s="23">
        <v>37500000</v>
      </c>
      <c r="G144" s="23">
        <v>45000000</v>
      </c>
      <c r="H144" s="23">
        <f t="shared" si="4"/>
        <v>82500000</v>
      </c>
      <c r="I144" s="20" t="s">
        <v>20</v>
      </c>
      <c r="J144" s="183" t="s">
        <v>3687</v>
      </c>
      <c r="K144" s="20" t="s">
        <v>12</v>
      </c>
      <c r="L144" s="21" t="s">
        <v>4140</v>
      </c>
      <c r="M144" s="20" t="s">
        <v>11</v>
      </c>
      <c r="N144" s="20" t="s">
        <v>2700</v>
      </c>
    </row>
    <row r="145" spans="1:14" s="2" customFormat="1" ht="69" x14ac:dyDescent="0.3">
      <c r="A145" s="20">
        <f t="shared" si="5"/>
        <v>139</v>
      </c>
      <c r="B145" s="164" t="s">
        <v>3683</v>
      </c>
      <c r="C145" s="20" t="s">
        <v>4068</v>
      </c>
      <c r="D145" s="21" t="s">
        <v>4069</v>
      </c>
      <c r="E145" s="182" t="s">
        <v>4070</v>
      </c>
      <c r="F145" s="23">
        <v>15730655</v>
      </c>
      <c r="G145" s="23">
        <v>17160714</v>
      </c>
      <c r="H145" s="23">
        <f t="shared" si="4"/>
        <v>32891369</v>
      </c>
      <c r="I145" s="20" t="s">
        <v>20</v>
      </c>
      <c r="J145" s="183" t="s">
        <v>3687</v>
      </c>
      <c r="K145" s="20" t="s">
        <v>12</v>
      </c>
      <c r="L145" s="21" t="s">
        <v>4071</v>
      </c>
      <c r="M145" s="20" t="s">
        <v>11</v>
      </c>
      <c r="N145" s="20" t="s">
        <v>2700</v>
      </c>
    </row>
    <row r="146" spans="1:14" s="2" customFormat="1" ht="69" x14ac:dyDescent="0.3">
      <c r="A146" s="20">
        <f t="shared" si="5"/>
        <v>140</v>
      </c>
      <c r="B146" s="164" t="s">
        <v>3683</v>
      </c>
      <c r="C146" s="20" t="s">
        <v>4361</v>
      </c>
      <c r="D146" s="21" t="s">
        <v>4362</v>
      </c>
      <c r="E146" s="182" t="s">
        <v>4093</v>
      </c>
      <c r="F146" s="23">
        <v>16908945</v>
      </c>
      <c r="G146" s="23">
        <v>20290734</v>
      </c>
      <c r="H146" s="23">
        <f t="shared" si="4"/>
        <v>37199679</v>
      </c>
      <c r="I146" s="20" t="s">
        <v>20</v>
      </c>
      <c r="J146" s="183" t="s">
        <v>3687</v>
      </c>
      <c r="K146" s="20" t="s">
        <v>12</v>
      </c>
      <c r="L146" s="21" t="s">
        <v>4363</v>
      </c>
      <c r="M146" s="20" t="s">
        <v>11</v>
      </c>
      <c r="N146" s="20" t="s">
        <v>2700</v>
      </c>
    </row>
    <row r="147" spans="1:14" s="2" customFormat="1" ht="69" x14ac:dyDescent="0.3">
      <c r="A147" s="20">
        <f t="shared" si="5"/>
        <v>141</v>
      </c>
      <c r="B147" s="164" t="s">
        <v>3683</v>
      </c>
      <c r="C147" s="20" t="s">
        <v>4091</v>
      </c>
      <c r="D147" s="21" t="s">
        <v>4092</v>
      </c>
      <c r="E147" s="182" t="s">
        <v>4093</v>
      </c>
      <c r="F147" s="23">
        <v>27789865</v>
      </c>
      <c r="G147" s="23">
        <v>33347838</v>
      </c>
      <c r="H147" s="23">
        <f t="shared" si="4"/>
        <v>61137703</v>
      </c>
      <c r="I147" s="20" t="s">
        <v>20</v>
      </c>
      <c r="J147" s="183" t="s">
        <v>3687</v>
      </c>
      <c r="K147" s="20" t="s">
        <v>12</v>
      </c>
      <c r="L147" s="21" t="s">
        <v>4094</v>
      </c>
      <c r="M147" s="20" t="s">
        <v>11</v>
      </c>
      <c r="N147" s="20" t="s">
        <v>2700</v>
      </c>
    </row>
    <row r="148" spans="1:14" s="2" customFormat="1" ht="55.2" x14ac:dyDescent="0.3">
      <c r="A148" s="20">
        <f t="shared" si="5"/>
        <v>142</v>
      </c>
      <c r="B148" s="164" t="s">
        <v>3683</v>
      </c>
      <c r="C148" s="20" t="s">
        <v>3888</v>
      </c>
      <c r="D148" s="21" t="s">
        <v>3889</v>
      </c>
      <c r="E148" s="182" t="s">
        <v>3857</v>
      </c>
      <c r="F148" s="23">
        <v>14747035</v>
      </c>
      <c r="G148" s="23">
        <v>16087674</v>
      </c>
      <c r="H148" s="23">
        <f t="shared" si="4"/>
        <v>30834709</v>
      </c>
      <c r="I148" s="20" t="s">
        <v>20</v>
      </c>
      <c r="J148" s="183" t="s">
        <v>3687</v>
      </c>
      <c r="K148" s="20" t="s">
        <v>12</v>
      </c>
      <c r="L148" s="21" t="s">
        <v>3890</v>
      </c>
      <c r="M148" s="20" t="s">
        <v>11</v>
      </c>
      <c r="N148" s="20" t="s">
        <v>2700</v>
      </c>
    </row>
    <row r="149" spans="1:14" s="2" customFormat="1" ht="55.2" x14ac:dyDescent="0.3">
      <c r="A149" s="20">
        <f t="shared" si="5"/>
        <v>143</v>
      </c>
      <c r="B149" s="164" t="s">
        <v>3683</v>
      </c>
      <c r="C149" s="20" t="s">
        <v>3867</v>
      </c>
      <c r="D149" s="21" t="s">
        <v>3868</v>
      </c>
      <c r="E149" s="182" t="s">
        <v>3857</v>
      </c>
      <c r="F149" s="23">
        <v>14747035</v>
      </c>
      <c r="G149" s="23">
        <v>16087674</v>
      </c>
      <c r="H149" s="23">
        <f t="shared" si="4"/>
        <v>30834709</v>
      </c>
      <c r="I149" s="20" t="s">
        <v>20</v>
      </c>
      <c r="J149" s="183" t="s">
        <v>3687</v>
      </c>
      <c r="K149" s="20" t="s">
        <v>12</v>
      </c>
      <c r="L149" s="21" t="s">
        <v>3869</v>
      </c>
      <c r="M149" s="20" t="s">
        <v>11</v>
      </c>
      <c r="N149" s="20" t="s">
        <v>2700</v>
      </c>
    </row>
    <row r="150" spans="1:14" s="2" customFormat="1" ht="55.2" x14ac:dyDescent="0.3">
      <c r="A150" s="20">
        <f t="shared" si="5"/>
        <v>144</v>
      </c>
      <c r="B150" s="164" t="s">
        <v>3683</v>
      </c>
      <c r="C150" s="20" t="s">
        <v>3870</v>
      </c>
      <c r="D150" s="21" t="s">
        <v>3871</v>
      </c>
      <c r="E150" s="182" t="s">
        <v>3857</v>
      </c>
      <c r="F150" s="23">
        <v>14747035</v>
      </c>
      <c r="G150" s="23">
        <v>16087674</v>
      </c>
      <c r="H150" s="23">
        <f t="shared" si="4"/>
        <v>30834709</v>
      </c>
      <c r="I150" s="20" t="s">
        <v>20</v>
      </c>
      <c r="J150" s="183" t="s">
        <v>3687</v>
      </c>
      <c r="K150" s="20" t="s">
        <v>12</v>
      </c>
      <c r="L150" s="21" t="s">
        <v>3872</v>
      </c>
      <c r="M150" s="20" t="s">
        <v>11</v>
      </c>
      <c r="N150" s="20" t="s">
        <v>2700</v>
      </c>
    </row>
    <row r="151" spans="1:14" s="2" customFormat="1" ht="82.8" x14ac:dyDescent="0.3">
      <c r="A151" s="20">
        <f t="shared" si="5"/>
        <v>145</v>
      </c>
      <c r="B151" s="164" t="s">
        <v>3683</v>
      </c>
      <c r="C151" s="20" t="s">
        <v>4700</v>
      </c>
      <c r="D151" s="21" t="s">
        <v>4701</v>
      </c>
      <c r="E151" s="182" t="s">
        <v>3793</v>
      </c>
      <c r="F151" s="23">
        <v>8438456</v>
      </c>
      <c r="G151" s="23">
        <v>12657684</v>
      </c>
      <c r="H151" s="23">
        <f t="shared" si="4"/>
        <v>21096140</v>
      </c>
      <c r="I151" s="20" t="s">
        <v>20</v>
      </c>
      <c r="J151" s="183" t="s">
        <v>3687</v>
      </c>
      <c r="K151" s="20" t="s">
        <v>12</v>
      </c>
      <c r="L151" s="21" t="s">
        <v>4702</v>
      </c>
      <c r="M151" s="20" t="s">
        <v>11</v>
      </c>
      <c r="N151" s="20" t="s">
        <v>2700</v>
      </c>
    </row>
    <row r="152" spans="1:14" s="2" customFormat="1" ht="55.2" x14ac:dyDescent="0.3">
      <c r="A152" s="20">
        <f t="shared" si="5"/>
        <v>146</v>
      </c>
      <c r="B152" s="164" t="s">
        <v>3683</v>
      </c>
      <c r="C152" s="20" t="s">
        <v>3880</v>
      </c>
      <c r="D152" s="21" t="s">
        <v>3881</v>
      </c>
      <c r="E152" s="182" t="s">
        <v>3882</v>
      </c>
      <c r="F152" s="23">
        <v>30568852</v>
      </c>
      <c r="G152" s="23">
        <v>33347838</v>
      </c>
      <c r="H152" s="23">
        <f t="shared" si="4"/>
        <v>63916690</v>
      </c>
      <c r="I152" s="20" t="s">
        <v>20</v>
      </c>
      <c r="J152" s="183" t="s">
        <v>3687</v>
      </c>
      <c r="K152" s="20" t="s">
        <v>12</v>
      </c>
      <c r="L152" s="21" t="s">
        <v>3883</v>
      </c>
      <c r="M152" s="20" t="s">
        <v>11</v>
      </c>
      <c r="N152" s="20" t="s">
        <v>2700</v>
      </c>
    </row>
    <row r="153" spans="1:14" s="2" customFormat="1" ht="82.8" x14ac:dyDescent="0.3">
      <c r="A153" s="20">
        <f t="shared" si="5"/>
        <v>147</v>
      </c>
      <c r="B153" s="164" t="s">
        <v>3683</v>
      </c>
      <c r="C153" s="20" t="s">
        <v>4530</v>
      </c>
      <c r="D153" s="21" t="s">
        <v>4531</v>
      </c>
      <c r="E153" s="182" t="s">
        <v>3767</v>
      </c>
      <c r="F153" s="23">
        <v>9493263</v>
      </c>
      <c r="G153" s="23">
        <v>12657684</v>
      </c>
      <c r="H153" s="23">
        <f t="shared" si="4"/>
        <v>22150947</v>
      </c>
      <c r="I153" s="20" t="s">
        <v>20</v>
      </c>
      <c r="J153" s="183" t="s">
        <v>3687</v>
      </c>
      <c r="K153" s="20" t="s">
        <v>12</v>
      </c>
      <c r="L153" s="21" t="s">
        <v>4532</v>
      </c>
      <c r="M153" s="20" t="s">
        <v>11</v>
      </c>
      <c r="N153" s="20" t="s">
        <v>2700</v>
      </c>
    </row>
    <row r="154" spans="1:14" s="2" customFormat="1" ht="82.8" x14ac:dyDescent="0.3">
      <c r="A154" s="20">
        <f t="shared" si="5"/>
        <v>148</v>
      </c>
      <c r="B154" s="164" t="s">
        <v>3683</v>
      </c>
      <c r="C154" s="20" t="s">
        <v>4463</v>
      </c>
      <c r="D154" s="21" t="s">
        <v>4464</v>
      </c>
      <c r="E154" s="182" t="s">
        <v>3793</v>
      </c>
      <c r="F154" s="23">
        <v>12065756</v>
      </c>
      <c r="G154" s="23">
        <v>16087674</v>
      </c>
      <c r="H154" s="23">
        <f t="shared" si="4"/>
        <v>28153430</v>
      </c>
      <c r="I154" s="20" t="s">
        <v>20</v>
      </c>
      <c r="J154" s="183" t="s">
        <v>3687</v>
      </c>
      <c r="K154" s="20" t="s">
        <v>12</v>
      </c>
      <c r="L154" s="21" t="s">
        <v>4465</v>
      </c>
      <c r="M154" s="20" t="s">
        <v>11</v>
      </c>
      <c r="N154" s="20" t="s">
        <v>2700</v>
      </c>
    </row>
    <row r="155" spans="1:14" s="2" customFormat="1" ht="82.8" x14ac:dyDescent="0.3">
      <c r="A155" s="20">
        <f t="shared" si="5"/>
        <v>149</v>
      </c>
      <c r="B155" s="164" t="s">
        <v>3683</v>
      </c>
      <c r="C155" s="20" t="s">
        <v>4245</v>
      </c>
      <c r="D155" s="21" t="s">
        <v>4246</v>
      </c>
      <c r="E155" s="182" t="s">
        <v>3793</v>
      </c>
      <c r="F155" s="23">
        <v>13406395</v>
      </c>
      <c r="G155" s="23">
        <v>16087674</v>
      </c>
      <c r="H155" s="23">
        <f t="shared" si="4"/>
        <v>29494069</v>
      </c>
      <c r="I155" s="20" t="s">
        <v>20</v>
      </c>
      <c r="J155" s="183" t="s">
        <v>3687</v>
      </c>
      <c r="K155" s="20" t="s">
        <v>12</v>
      </c>
      <c r="L155" s="21" t="s">
        <v>4247</v>
      </c>
      <c r="M155" s="20" t="s">
        <v>11</v>
      </c>
      <c r="N155" s="20" t="s">
        <v>2700</v>
      </c>
    </row>
    <row r="156" spans="1:14" s="2" customFormat="1" ht="69" x14ac:dyDescent="0.3">
      <c r="A156" s="20">
        <f t="shared" si="5"/>
        <v>150</v>
      </c>
      <c r="B156" s="164" t="s">
        <v>3683</v>
      </c>
      <c r="C156" s="20" t="s">
        <v>4167</v>
      </c>
      <c r="D156" s="21" t="s">
        <v>4168</v>
      </c>
      <c r="E156" s="182" t="s">
        <v>4093</v>
      </c>
      <c r="F156" s="23">
        <v>15855110</v>
      </c>
      <c r="G156" s="23">
        <v>19026132</v>
      </c>
      <c r="H156" s="23">
        <f t="shared" si="4"/>
        <v>34881242</v>
      </c>
      <c r="I156" s="20" t="s">
        <v>20</v>
      </c>
      <c r="J156" s="183" t="s">
        <v>3687</v>
      </c>
      <c r="K156" s="20" t="s">
        <v>12</v>
      </c>
      <c r="L156" s="21" t="s">
        <v>4169</v>
      </c>
      <c r="M156" s="20" t="s">
        <v>11</v>
      </c>
      <c r="N156" s="20" t="s">
        <v>2700</v>
      </c>
    </row>
    <row r="157" spans="1:14" s="2" customFormat="1" ht="69" x14ac:dyDescent="0.3">
      <c r="A157" s="20">
        <f t="shared" si="5"/>
        <v>151</v>
      </c>
      <c r="B157" s="164" t="s">
        <v>3683</v>
      </c>
      <c r="C157" s="20" t="s">
        <v>4117</v>
      </c>
      <c r="D157" s="21" t="s">
        <v>4118</v>
      </c>
      <c r="E157" s="182" t="s">
        <v>4093</v>
      </c>
      <c r="F157" s="23">
        <v>15221370</v>
      </c>
      <c r="G157" s="23">
        <v>18265644</v>
      </c>
      <c r="H157" s="23">
        <f t="shared" si="4"/>
        <v>33487014</v>
      </c>
      <c r="I157" s="20" t="s">
        <v>20</v>
      </c>
      <c r="J157" s="183" t="s">
        <v>3687</v>
      </c>
      <c r="K157" s="20" t="s">
        <v>12</v>
      </c>
      <c r="L157" s="21" t="s">
        <v>4119</v>
      </c>
      <c r="M157" s="20" t="s">
        <v>11</v>
      </c>
      <c r="N157" s="20" t="s">
        <v>2700</v>
      </c>
    </row>
    <row r="158" spans="1:14" s="2" customFormat="1" ht="69" x14ac:dyDescent="0.3">
      <c r="A158" s="20">
        <f t="shared" si="5"/>
        <v>152</v>
      </c>
      <c r="B158" s="164" t="s">
        <v>3683</v>
      </c>
      <c r="C158" s="20" t="s">
        <v>4134</v>
      </c>
      <c r="D158" s="21" t="s">
        <v>4135</v>
      </c>
      <c r="E158" s="182" t="s">
        <v>4093</v>
      </c>
      <c r="F158" s="23">
        <v>22500000</v>
      </c>
      <c r="G158" s="23">
        <v>27000000</v>
      </c>
      <c r="H158" s="23">
        <f t="shared" si="4"/>
        <v>49500000</v>
      </c>
      <c r="I158" s="20" t="s">
        <v>20</v>
      </c>
      <c r="J158" s="183" t="s">
        <v>3687</v>
      </c>
      <c r="K158" s="20" t="s">
        <v>12</v>
      </c>
      <c r="L158" s="21" t="s">
        <v>4136</v>
      </c>
      <c r="M158" s="20" t="s">
        <v>11</v>
      </c>
      <c r="N158" s="20" t="s">
        <v>2700</v>
      </c>
    </row>
    <row r="159" spans="1:14" s="2" customFormat="1" ht="69" x14ac:dyDescent="0.3">
      <c r="A159" s="20">
        <f t="shared" si="5"/>
        <v>153</v>
      </c>
      <c r="B159" s="164" t="s">
        <v>3683</v>
      </c>
      <c r="C159" s="20" t="s">
        <v>4153</v>
      </c>
      <c r="D159" s="21" t="s">
        <v>4154</v>
      </c>
      <c r="E159" s="182" t="s">
        <v>4070</v>
      </c>
      <c r="F159" s="23">
        <v>14300595</v>
      </c>
      <c r="G159" s="23">
        <v>17160714</v>
      </c>
      <c r="H159" s="23">
        <f t="shared" si="4"/>
        <v>31461309</v>
      </c>
      <c r="I159" s="20" t="s">
        <v>20</v>
      </c>
      <c r="J159" s="183" t="s">
        <v>3687</v>
      </c>
      <c r="K159" s="20" t="s">
        <v>12</v>
      </c>
      <c r="L159" s="21" t="s">
        <v>4155</v>
      </c>
      <c r="M159" s="20" t="s">
        <v>11</v>
      </c>
      <c r="N159" s="20" t="s">
        <v>2700</v>
      </c>
    </row>
    <row r="160" spans="1:14" s="2" customFormat="1" ht="69" x14ac:dyDescent="0.3">
      <c r="A160" s="20">
        <f t="shared" si="5"/>
        <v>154</v>
      </c>
      <c r="B160" s="164" t="s">
        <v>3683</v>
      </c>
      <c r="C160" s="20" t="s">
        <v>4114</v>
      </c>
      <c r="D160" s="21" t="s">
        <v>4115</v>
      </c>
      <c r="E160" s="182" t="s">
        <v>4070</v>
      </c>
      <c r="F160" s="23">
        <v>14300595</v>
      </c>
      <c r="G160" s="23">
        <v>17160714</v>
      </c>
      <c r="H160" s="23">
        <f t="shared" si="4"/>
        <v>31461309</v>
      </c>
      <c r="I160" s="20" t="s">
        <v>20</v>
      </c>
      <c r="J160" s="183" t="s">
        <v>3687</v>
      </c>
      <c r="K160" s="20" t="s">
        <v>12</v>
      </c>
      <c r="L160" s="21" t="s">
        <v>4116</v>
      </c>
      <c r="M160" s="20" t="s">
        <v>11</v>
      </c>
      <c r="N160" s="20" t="s">
        <v>2700</v>
      </c>
    </row>
    <row r="161" spans="1:14" s="2" customFormat="1" ht="69" x14ac:dyDescent="0.3">
      <c r="A161" s="20">
        <f t="shared" si="5"/>
        <v>155</v>
      </c>
      <c r="B161" s="164" t="s">
        <v>3683</v>
      </c>
      <c r="C161" s="20" t="s">
        <v>4150</v>
      </c>
      <c r="D161" s="21" t="s">
        <v>4151</v>
      </c>
      <c r="E161" s="182" t="s">
        <v>4070</v>
      </c>
      <c r="F161" s="23">
        <v>14300595</v>
      </c>
      <c r="G161" s="23">
        <v>17160714</v>
      </c>
      <c r="H161" s="23">
        <f t="shared" si="4"/>
        <v>31461309</v>
      </c>
      <c r="I161" s="20" t="s">
        <v>20</v>
      </c>
      <c r="J161" s="183" t="s">
        <v>3687</v>
      </c>
      <c r="K161" s="20" t="s">
        <v>12</v>
      </c>
      <c r="L161" s="21" t="s">
        <v>4152</v>
      </c>
      <c r="M161" s="20" t="s">
        <v>11</v>
      </c>
      <c r="N161" s="20" t="s">
        <v>2700</v>
      </c>
    </row>
    <row r="162" spans="1:14" s="2" customFormat="1" ht="69" x14ac:dyDescent="0.3">
      <c r="A162" s="20">
        <f t="shared" si="5"/>
        <v>156</v>
      </c>
      <c r="B162" s="164" t="s">
        <v>3683</v>
      </c>
      <c r="C162" s="20" t="s">
        <v>4547</v>
      </c>
      <c r="D162" s="21" t="s">
        <v>4548</v>
      </c>
      <c r="E162" s="182" t="s">
        <v>4549</v>
      </c>
      <c r="F162" s="23">
        <v>21479904</v>
      </c>
      <c r="G162" s="23">
        <v>28639872</v>
      </c>
      <c r="H162" s="23">
        <f t="shared" si="4"/>
        <v>50119776</v>
      </c>
      <c r="I162" s="20" t="s">
        <v>20</v>
      </c>
      <c r="J162" s="183" t="s">
        <v>3687</v>
      </c>
      <c r="K162" s="20" t="s">
        <v>12</v>
      </c>
      <c r="L162" s="21" t="s">
        <v>4550</v>
      </c>
      <c r="M162" s="20" t="s">
        <v>11</v>
      </c>
      <c r="N162" s="20" t="s">
        <v>2700</v>
      </c>
    </row>
    <row r="163" spans="1:14" s="2" customFormat="1" ht="55.2" x14ac:dyDescent="0.3">
      <c r="A163" s="20">
        <f t="shared" si="5"/>
        <v>157</v>
      </c>
      <c r="B163" s="164" t="s">
        <v>3683</v>
      </c>
      <c r="C163" s="20" t="s">
        <v>4551</v>
      </c>
      <c r="D163" s="21" t="s">
        <v>4552</v>
      </c>
      <c r="E163" s="182" t="s">
        <v>4545</v>
      </c>
      <c r="F163" s="23">
        <v>16876895</v>
      </c>
      <c r="G163" s="23">
        <v>22502526</v>
      </c>
      <c r="H163" s="23">
        <f t="shared" si="4"/>
        <v>39379421</v>
      </c>
      <c r="I163" s="20" t="s">
        <v>20</v>
      </c>
      <c r="J163" s="183" t="s">
        <v>3687</v>
      </c>
      <c r="K163" s="20" t="s">
        <v>12</v>
      </c>
      <c r="L163" s="21" t="s">
        <v>4553</v>
      </c>
      <c r="M163" s="20" t="s">
        <v>11</v>
      </c>
      <c r="N163" s="20" t="s">
        <v>2700</v>
      </c>
    </row>
    <row r="164" spans="1:14" s="2" customFormat="1" ht="55.2" x14ac:dyDescent="0.3">
      <c r="A164" s="20">
        <f t="shared" si="5"/>
        <v>158</v>
      </c>
      <c r="B164" s="164" t="s">
        <v>3683</v>
      </c>
      <c r="C164" s="20" t="s">
        <v>4543</v>
      </c>
      <c r="D164" s="21" t="s">
        <v>4544</v>
      </c>
      <c r="E164" s="182" t="s">
        <v>4545</v>
      </c>
      <c r="F164" s="23">
        <v>16876895</v>
      </c>
      <c r="G164" s="23">
        <v>22502526</v>
      </c>
      <c r="H164" s="23">
        <f t="shared" si="4"/>
        <v>39379421</v>
      </c>
      <c r="I164" s="20" t="s">
        <v>20</v>
      </c>
      <c r="J164" s="183" t="s">
        <v>3687</v>
      </c>
      <c r="K164" s="20" t="s">
        <v>12</v>
      </c>
      <c r="L164" s="21" t="s">
        <v>4546</v>
      </c>
      <c r="M164" s="20" t="s">
        <v>11</v>
      </c>
      <c r="N164" s="20" t="s">
        <v>2700</v>
      </c>
    </row>
    <row r="165" spans="1:14" s="2" customFormat="1" ht="55.2" x14ac:dyDescent="0.3">
      <c r="A165" s="20">
        <f t="shared" si="5"/>
        <v>159</v>
      </c>
      <c r="B165" s="164" t="s">
        <v>3683</v>
      </c>
      <c r="C165" s="20" t="s">
        <v>4496</v>
      </c>
      <c r="D165" s="21" t="s">
        <v>4497</v>
      </c>
      <c r="E165" s="182" t="s">
        <v>4498</v>
      </c>
      <c r="F165" s="23">
        <v>13699233</v>
      </c>
      <c r="G165" s="23">
        <v>18265644</v>
      </c>
      <c r="H165" s="23">
        <f t="shared" si="4"/>
        <v>31964877</v>
      </c>
      <c r="I165" s="20" t="s">
        <v>20</v>
      </c>
      <c r="J165" s="183" t="s">
        <v>3687</v>
      </c>
      <c r="K165" s="20" t="s">
        <v>12</v>
      </c>
      <c r="L165" s="21" t="s">
        <v>4499</v>
      </c>
      <c r="M165" s="20" t="s">
        <v>11</v>
      </c>
      <c r="N165" s="20" t="s">
        <v>2700</v>
      </c>
    </row>
    <row r="166" spans="1:14" s="2" customFormat="1" ht="55.2" x14ac:dyDescent="0.3">
      <c r="A166" s="20">
        <f t="shared" si="5"/>
        <v>160</v>
      </c>
      <c r="B166" s="164" t="s">
        <v>3683</v>
      </c>
      <c r="C166" s="20" t="s">
        <v>4427</v>
      </c>
      <c r="D166" s="21" t="s">
        <v>4428</v>
      </c>
      <c r="E166" s="182" t="s">
        <v>4429</v>
      </c>
      <c r="F166" s="23">
        <v>14300595</v>
      </c>
      <c r="G166" s="23">
        <v>17160714</v>
      </c>
      <c r="H166" s="23">
        <f t="shared" si="4"/>
        <v>31461309</v>
      </c>
      <c r="I166" s="20" t="s">
        <v>20</v>
      </c>
      <c r="J166" s="183" t="s">
        <v>3687</v>
      </c>
      <c r="K166" s="20" t="s">
        <v>12</v>
      </c>
      <c r="L166" s="21" t="s">
        <v>4430</v>
      </c>
      <c r="M166" s="20" t="s">
        <v>11</v>
      </c>
      <c r="N166" s="20" t="s">
        <v>2700</v>
      </c>
    </row>
    <row r="167" spans="1:14" s="2" customFormat="1" ht="55.2" x14ac:dyDescent="0.3">
      <c r="A167" s="20">
        <f t="shared" si="5"/>
        <v>161</v>
      </c>
      <c r="B167" s="164" t="s">
        <v>3683</v>
      </c>
      <c r="C167" s="20" t="s">
        <v>4431</v>
      </c>
      <c r="D167" s="21" t="s">
        <v>4432</v>
      </c>
      <c r="E167" s="182" t="s">
        <v>4433</v>
      </c>
      <c r="F167" s="23">
        <v>13734725</v>
      </c>
      <c r="G167" s="23">
        <v>16481670</v>
      </c>
      <c r="H167" s="23">
        <f t="shared" si="4"/>
        <v>30216395</v>
      </c>
      <c r="I167" s="20" t="s">
        <v>20</v>
      </c>
      <c r="J167" s="183" t="s">
        <v>3687</v>
      </c>
      <c r="K167" s="20" t="s">
        <v>12</v>
      </c>
      <c r="L167" s="21" t="s">
        <v>4434</v>
      </c>
      <c r="M167" s="20" t="s">
        <v>11</v>
      </c>
      <c r="N167" s="20" t="s">
        <v>2700</v>
      </c>
    </row>
    <row r="168" spans="1:14" s="2" customFormat="1" ht="69" x14ac:dyDescent="0.3">
      <c r="A168" s="20">
        <f t="shared" si="5"/>
        <v>162</v>
      </c>
      <c r="B168" s="164" t="s">
        <v>3683</v>
      </c>
      <c r="C168" s="20" t="s">
        <v>4222</v>
      </c>
      <c r="D168" s="21" t="s">
        <v>4223</v>
      </c>
      <c r="E168" s="182" t="s">
        <v>4224</v>
      </c>
      <c r="F168" s="23">
        <v>18752105</v>
      </c>
      <c r="G168" s="23">
        <v>22502526</v>
      </c>
      <c r="H168" s="23">
        <f t="shared" si="4"/>
        <v>41254631</v>
      </c>
      <c r="I168" s="20" t="s">
        <v>20</v>
      </c>
      <c r="J168" s="183" t="s">
        <v>3687</v>
      </c>
      <c r="K168" s="20" t="s">
        <v>12</v>
      </c>
      <c r="L168" s="21" t="s">
        <v>4225</v>
      </c>
      <c r="M168" s="20" t="s">
        <v>11</v>
      </c>
      <c r="N168" s="20" t="s">
        <v>2700</v>
      </c>
    </row>
    <row r="169" spans="1:14" s="2" customFormat="1" ht="55.2" x14ac:dyDescent="0.3">
      <c r="A169" s="20">
        <f t="shared" si="5"/>
        <v>163</v>
      </c>
      <c r="B169" s="164" t="s">
        <v>3683</v>
      </c>
      <c r="C169" s="20" t="s">
        <v>4484</v>
      </c>
      <c r="D169" s="21" t="s">
        <v>4485</v>
      </c>
      <c r="E169" s="182" t="s">
        <v>4486</v>
      </c>
      <c r="F169" s="23">
        <v>13699233</v>
      </c>
      <c r="G169" s="23">
        <v>18265644</v>
      </c>
      <c r="H169" s="23">
        <f t="shared" si="4"/>
        <v>31964877</v>
      </c>
      <c r="I169" s="20" t="s">
        <v>20</v>
      </c>
      <c r="J169" s="183" t="s">
        <v>3687</v>
      </c>
      <c r="K169" s="20" t="s">
        <v>12</v>
      </c>
      <c r="L169" s="21" t="s">
        <v>4487</v>
      </c>
      <c r="M169" s="20" t="s">
        <v>11</v>
      </c>
      <c r="N169" s="20" t="s">
        <v>2700</v>
      </c>
    </row>
    <row r="170" spans="1:14" s="2" customFormat="1" ht="55.2" x14ac:dyDescent="0.3">
      <c r="A170" s="20">
        <f t="shared" si="5"/>
        <v>164</v>
      </c>
      <c r="B170" s="164" t="s">
        <v>3683</v>
      </c>
      <c r="C170" s="20" t="s">
        <v>4262</v>
      </c>
      <c r="D170" s="21" t="s">
        <v>4263</v>
      </c>
      <c r="E170" s="182" t="s">
        <v>4264</v>
      </c>
      <c r="F170" s="23">
        <v>15227720</v>
      </c>
      <c r="G170" s="23">
        <v>18273264</v>
      </c>
      <c r="H170" s="23">
        <f t="shared" si="4"/>
        <v>33500984</v>
      </c>
      <c r="I170" s="20" t="s">
        <v>20</v>
      </c>
      <c r="J170" s="183" t="s">
        <v>3687</v>
      </c>
      <c r="K170" s="20" t="s">
        <v>12</v>
      </c>
      <c r="L170" s="21" t="s">
        <v>4265</v>
      </c>
      <c r="M170" s="20" t="s">
        <v>11</v>
      </c>
      <c r="N170" s="20" t="s">
        <v>2700</v>
      </c>
    </row>
    <row r="171" spans="1:14" s="2" customFormat="1" ht="55.2" x14ac:dyDescent="0.3">
      <c r="A171" s="20">
        <f t="shared" si="5"/>
        <v>165</v>
      </c>
      <c r="B171" s="164" t="s">
        <v>3683</v>
      </c>
      <c r="C171" s="20" t="s">
        <v>4364</v>
      </c>
      <c r="D171" s="21" t="s">
        <v>4365</v>
      </c>
      <c r="E171" s="182" t="s">
        <v>4366</v>
      </c>
      <c r="F171" s="23">
        <v>18752105</v>
      </c>
      <c r="G171" s="23">
        <v>22502526</v>
      </c>
      <c r="H171" s="23">
        <f t="shared" si="4"/>
        <v>41254631</v>
      </c>
      <c r="I171" s="20" t="s">
        <v>20</v>
      </c>
      <c r="J171" s="183" t="s">
        <v>3687</v>
      </c>
      <c r="K171" s="20" t="s">
        <v>12</v>
      </c>
      <c r="L171" s="21" t="s">
        <v>4367</v>
      </c>
      <c r="M171" s="20" t="s">
        <v>11</v>
      </c>
      <c r="N171" s="20" t="s">
        <v>2700</v>
      </c>
    </row>
    <row r="172" spans="1:14" s="2" customFormat="1" ht="138" x14ac:dyDescent="0.3">
      <c r="A172" s="20">
        <f t="shared" si="5"/>
        <v>166</v>
      </c>
      <c r="B172" s="164" t="s">
        <v>3683</v>
      </c>
      <c r="C172" s="20" t="s">
        <v>4372</v>
      </c>
      <c r="D172" s="21" t="s">
        <v>4373</v>
      </c>
      <c r="E172" s="182" t="s">
        <v>4374</v>
      </c>
      <c r="F172" s="23">
        <v>17415400</v>
      </c>
      <c r="G172" s="23">
        <v>20898480</v>
      </c>
      <c r="H172" s="23">
        <f t="shared" si="4"/>
        <v>38313880</v>
      </c>
      <c r="I172" s="20" t="s">
        <v>20</v>
      </c>
      <c r="J172" s="183" t="s">
        <v>3687</v>
      </c>
      <c r="K172" s="20" t="s">
        <v>12</v>
      </c>
      <c r="L172" s="21" t="s">
        <v>4375</v>
      </c>
      <c r="M172" s="20" t="s">
        <v>11</v>
      </c>
      <c r="N172" s="20" t="s">
        <v>2700</v>
      </c>
    </row>
    <row r="173" spans="1:14" s="2" customFormat="1" ht="96.6" x14ac:dyDescent="0.3">
      <c r="A173" s="20">
        <f t="shared" si="5"/>
        <v>167</v>
      </c>
      <c r="B173" s="164" t="s">
        <v>3683</v>
      </c>
      <c r="C173" s="20" t="s">
        <v>4488</v>
      </c>
      <c r="D173" s="21" t="s">
        <v>4489</v>
      </c>
      <c r="E173" s="182" t="s">
        <v>4490</v>
      </c>
      <c r="F173" s="23">
        <v>38865825</v>
      </c>
      <c r="G173" s="23">
        <v>51821100</v>
      </c>
      <c r="H173" s="23">
        <f t="shared" si="4"/>
        <v>90686925</v>
      </c>
      <c r="I173" s="20" t="s">
        <v>20</v>
      </c>
      <c r="J173" s="183" t="s">
        <v>3687</v>
      </c>
      <c r="K173" s="20" t="s">
        <v>12</v>
      </c>
      <c r="L173" s="21" t="s">
        <v>4491</v>
      </c>
      <c r="M173" s="20" t="s">
        <v>11</v>
      </c>
      <c r="N173" s="20" t="s">
        <v>2700</v>
      </c>
    </row>
    <row r="174" spans="1:14" s="2" customFormat="1" ht="55.2" x14ac:dyDescent="0.3">
      <c r="A174" s="20">
        <f t="shared" si="5"/>
        <v>168</v>
      </c>
      <c r="B174" s="164" t="s">
        <v>3683</v>
      </c>
      <c r="C174" s="20" t="s">
        <v>4047</v>
      </c>
      <c r="D174" s="21" t="s">
        <v>4048</v>
      </c>
      <c r="E174" s="182" t="s">
        <v>4049</v>
      </c>
      <c r="F174" s="23">
        <v>15730655</v>
      </c>
      <c r="G174" s="23">
        <v>0</v>
      </c>
      <c r="H174" s="23">
        <f t="shared" si="4"/>
        <v>15730655</v>
      </c>
      <c r="I174" s="20" t="s">
        <v>20</v>
      </c>
      <c r="J174" s="183" t="s">
        <v>3687</v>
      </c>
      <c r="K174" s="20" t="s">
        <v>12</v>
      </c>
      <c r="L174" s="21" t="s">
        <v>4050</v>
      </c>
      <c r="M174" s="20" t="s">
        <v>11</v>
      </c>
      <c r="N174" s="20" t="s">
        <v>2700</v>
      </c>
    </row>
    <row r="175" spans="1:14" s="2" customFormat="1" ht="55.2" x14ac:dyDescent="0.3">
      <c r="A175" s="20">
        <f t="shared" si="5"/>
        <v>169</v>
      </c>
      <c r="B175" s="164" t="s">
        <v>3683</v>
      </c>
      <c r="C175" s="20" t="s">
        <v>4346</v>
      </c>
      <c r="D175" s="21" t="s">
        <v>4347</v>
      </c>
      <c r="E175" s="182" t="s">
        <v>4348</v>
      </c>
      <c r="F175" s="23">
        <v>24750000</v>
      </c>
      <c r="G175" s="23">
        <v>33000000</v>
      </c>
      <c r="H175" s="23">
        <f t="shared" si="4"/>
        <v>57750000</v>
      </c>
      <c r="I175" s="20" t="s">
        <v>20</v>
      </c>
      <c r="J175" s="183" t="s">
        <v>3687</v>
      </c>
      <c r="K175" s="20" t="s">
        <v>12</v>
      </c>
      <c r="L175" s="21" t="s">
        <v>4349</v>
      </c>
      <c r="M175" s="20" t="s">
        <v>11</v>
      </c>
      <c r="N175" s="20" t="s">
        <v>2700</v>
      </c>
    </row>
    <row r="176" spans="1:14" s="2" customFormat="1" ht="55.2" x14ac:dyDescent="0.3">
      <c r="A176" s="20">
        <f t="shared" si="5"/>
        <v>170</v>
      </c>
      <c r="B176" s="164" t="s">
        <v>3683</v>
      </c>
      <c r="C176" s="20" t="s">
        <v>4274</v>
      </c>
      <c r="D176" s="21" t="s">
        <v>4275</v>
      </c>
      <c r="E176" s="182" t="s">
        <v>4276</v>
      </c>
      <c r="F176" s="23">
        <v>36083155</v>
      </c>
      <c r="G176" s="23">
        <v>43299786</v>
      </c>
      <c r="H176" s="23">
        <f t="shared" si="4"/>
        <v>79382941</v>
      </c>
      <c r="I176" s="20" t="s">
        <v>20</v>
      </c>
      <c r="J176" s="183" t="s">
        <v>3687</v>
      </c>
      <c r="K176" s="20" t="s">
        <v>12</v>
      </c>
      <c r="L176" s="21" t="s">
        <v>4277</v>
      </c>
      <c r="M176" s="20" t="s">
        <v>11</v>
      </c>
      <c r="N176" s="20" t="s">
        <v>2700</v>
      </c>
    </row>
    <row r="177" spans="1:14" s="2" customFormat="1" ht="96.6" x14ac:dyDescent="0.3">
      <c r="A177" s="20">
        <f t="shared" si="5"/>
        <v>171</v>
      </c>
      <c r="B177" s="164" t="s">
        <v>3683</v>
      </c>
      <c r="C177" s="20" t="s">
        <v>4078</v>
      </c>
      <c r="D177" s="21" t="s">
        <v>4079</v>
      </c>
      <c r="E177" s="182" t="s">
        <v>4080</v>
      </c>
      <c r="F177" s="23">
        <v>14747035</v>
      </c>
      <c r="G177" s="23">
        <v>0</v>
      </c>
      <c r="H177" s="23">
        <f t="shared" si="4"/>
        <v>14747035</v>
      </c>
      <c r="I177" s="20" t="s">
        <v>20</v>
      </c>
      <c r="J177" s="183" t="s">
        <v>3687</v>
      </c>
      <c r="K177" s="20" t="s">
        <v>12</v>
      </c>
      <c r="L177" s="21" t="s">
        <v>4081</v>
      </c>
      <c r="M177" s="20" t="s">
        <v>11</v>
      </c>
      <c r="N177" s="20" t="s">
        <v>2700</v>
      </c>
    </row>
    <row r="178" spans="1:14" s="2" customFormat="1" ht="69" x14ac:dyDescent="0.3">
      <c r="A178" s="20">
        <f t="shared" si="5"/>
        <v>172</v>
      </c>
      <c r="B178" s="164" t="s">
        <v>3683</v>
      </c>
      <c r="C178" s="20" t="s">
        <v>4054</v>
      </c>
      <c r="D178" s="21" t="s">
        <v>4055</v>
      </c>
      <c r="E178" s="182" t="s">
        <v>4056</v>
      </c>
      <c r="F178" s="23">
        <v>47502675</v>
      </c>
      <c r="G178" s="23">
        <v>51821100</v>
      </c>
      <c r="H178" s="23">
        <f t="shared" si="4"/>
        <v>99323775</v>
      </c>
      <c r="I178" s="20" t="s">
        <v>20</v>
      </c>
      <c r="J178" s="183" t="s">
        <v>3687</v>
      </c>
      <c r="K178" s="20" t="s">
        <v>12</v>
      </c>
      <c r="L178" s="21" t="s">
        <v>4057</v>
      </c>
      <c r="M178" s="20" t="s">
        <v>11</v>
      </c>
      <c r="N178" s="20" t="s">
        <v>2700</v>
      </c>
    </row>
    <row r="179" spans="1:14" s="2" customFormat="1" ht="55.2" x14ac:dyDescent="0.3">
      <c r="A179" s="20">
        <f t="shared" si="5"/>
        <v>173</v>
      </c>
      <c r="B179" s="164" t="s">
        <v>3683</v>
      </c>
      <c r="C179" s="20" t="s">
        <v>4061</v>
      </c>
      <c r="D179" s="21" t="s">
        <v>4062</v>
      </c>
      <c r="E179" s="182" t="s">
        <v>4063</v>
      </c>
      <c r="F179" s="23">
        <v>44000000</v>
      </c>
      <c r="G179" s="23">
        <v>48000000</v>
      </c>
      <c r="H179" s="23">
        <f t="shared" si="4"/>
        <v>92000000</v>
      </c>
      <c r="I179" s="20" t="s">
        <v>20</v>
      </c>
      <c r="J179" s="183" t="s">
        <v>3687</v>
      </c>
      <c r="K179" s="20" t="s">
        <v>12</v>
      </c>
      <c r="L179" s="21" t="s">
        <v>4064</v>
      </c>
      <c r="M179" s="20" t="s">
        <v>11</v>
      </c>
      <c r="N179" s="20" t="s">
        <v>2700</v>
      </c>
    </row>
    <row r="180" spans="1:14" s="2" customFormat="1" ht="82.8" x14ac:dyDescent="0.3">
      <c r="A180" s="20">
        <f t="shared" si="5"/>
        <v>174</v>
      </c>
      <c r="B180" s="164" t="s">
        <v>3683</v>
      </c>
      <c r="C180" s="20" t="s">
        <v>4449</v>
      </c>
      <c r="D180" s="21" t="s">
        <v>4450</v>
      </c>
      <c r="E180" s="182" t="s">
        <v>3984</v>
      </c>
      <c r="F180" s="23">
        <v>9493263</v>
      </c>
      <c r="G180" s="23">
        <v>12657684</v>
      </c>
      <c r="H180" s="23">
        <f t="shared" si="4"/>
        <v>22150947</v>
      </c>
      <c r="I180" s="20" t="s">
        <v>20</v>
      </c>
      <c r="J180" s="183" t="s">
        <v>3687</v>
      </c>
      <c r="K180" s="20" t="s">
        <v>12</v>
      </c>
      <c r="L180" s="21" t="s">
        <v>4451</v>
      </c>
      <c r="M180" s="20" t="s">
        <v>11</v>
      </c>
      <c r="N180" s="20" t="s">
        <v>2700</v>
      </c>
    </row>
    <row r="181" spans="1:14" s="2" customFormat="1" ht="82.8" x14ac:dyDescent="0.3">
      <c r="A181" s="20">
        <f t="shared" si="5"/>
        <v>175</v>
      </c>
      <c r="B181" s="164" t="s">
        <v>3683</v>
      </c>
      <c r="C181" s="20" t="s">
        <v>4446</v>
      </c>
      <c r="D181" s="21" t="s">
        <v>4447</v>
      </c>
      <c r="E181" s="182" t="s">
        <v>3984</v>
      </c>
      <c r="F181" s="23">
        <v>9493263</v>
      </c>
      <c r="G181" s="23">
        <v>12657684</v>
      </c>
      <c r="H181" s="23">
        <f t="shared" si="4"/>
        <v>22150947</v>
      </c>
      <c r="I181" s="20" t="s">
        <v>20</v>
      </c>
      <c r="J181" s="183" t="s">
        <v>3687</v>
      </c>
      <c r="K181" s="20" t="s">
        <v>12</v>
      </c>
      <c r="L181" s="21" t="s">
        <v>4448</v>
      </c>
      <c r="M181" s="20" t="s">
        <v>11</v>
      </c>
      <c r="N181" s="20" t="s">
        <v>2700</v>
      </c>
    </row>
    <row r="182" spans="1:14" s="2" customFormat="1" ht="69" x14ac:dyDescent="0.3">
      <c r="A182" s="20">
        <f t="shared" si="5"/>
        <v>176</v>
      </c>
      <c r="B182" s="164" t="s">
        <v>3683</v>
      </c>
      <c r="C182" s="20" t="s">
        <v>4403</v>
      </c>
      <c r="D182" s="21" t="s">
        <v>4404</v>
      </c>
      <c r="E182" s="182" t="s">
        <v>3815</v>
      </c>
      <c r="F182" s="23">
        <v>13406395</v>
      </c>
      <c r="G182" s="23">
        <v>16087674</v>
      </c>
      <c r="H182" s="23">
        <f t="shared" si="4"/>
        <v>29494069</v>
      </c>
      <c r="I182" s="20" t="s">
        <v>20</v>
      </c>
      <c r="J182" s="183" t="s">
        <v>3687</v>
      </c>
      <c r="K182" s="20" t="s">
        <v>12</v>
      </c>
      <c r="L182" s="21" t="s">
        <v>4405</v>
      </c>
      <c r="M182" s="20" t="s">
        <v>11</v>
      </c>
      <c r="N182" s="20" t="s">
        <v>2700</v>
      </c>
    </row>
    <row r="183" spans="1:14" s="2" customFormat="1" ht="82.8" x14ac:dyDescent="0.3">
      <c r="A183" s="20">
        <f t="shared" si="5"/>
        <v>177</v>
      </c>
      <c r="B183" s="164" t="s">
        <v>3683</v>
      </c>
      <c r="C183" s="20" t="s">
        <v>4339</v>
      </c>
      <c r="D183" s="21" t="s">
        <v>4340</v>
      </c>
      <c r="E183" s="182" t="s">
        <v>4176</v>
      </c>
      <c r="F183" s="23">
        <v>13406395</v>
      </c>
      <c r="G183" s="23">
        <v>16087674</v>
      </c>
      <c r="H183" s="23">
        <f t="shared" si="4"/>
        <v>29494069</v>
      </c>
      <c r="I183" s="20" t="s">
        <v>20</v>
      </c>
      <c r="J183" s="183" t="s">
        <v>3687</v>
      </c>
      <c r="K183" s="20" t="s">
        <v>12</v>
      </c>
      <c r="L183" s="21" t="s">
        <v>4341</v>
      </c>
      <c r="M183" s="20" t="s">
        <v>11</v>
      </c>
      <c r="N183" s="20" t="s">
        <v>2700</v>
      </c>
    </row>
    <row r="184" spans="1:14" s="2" customFormat="1" ht="82.8" x14ac:dyDescent="0.3">
      <c r="A184" s="20">
        <f t="shared" si="5"/>
        <v>178</v>
      </c>
      <c r="B184" s="164" t="s">
        <v>3683</v>
      </c>
      <c r="C184" s="20" t="s">
        <v>4242</v>
      </c>
      <c r="D184" s="21" t="s">
        <v>4243</v>
      </c>
      <c r="E184" s="182" t="s">
        <v>4176</v>
      </c>
      <c r="F184" s="23">
        <v>13406395</v>
      </c>
      <c r="G184" s="23">
        <v>16087674</v>
      </c>
      <c r="H184" s="23">
        <f t="shared" si="4"/>
        <v>29494069</v>
      </c>
      <c r="I184" s="20" t="s">
        <v>20</v>
      </c>
      <c r="J184" s="183" t="s">
        <v>3687</v>
      </c>
      <c r="K184" s="20" t="s">
        <v>12</v>
      </c>
      <c r="L184" s="21" t="s">
        <v>4244</v>
      </c>
      <c r="M184" s="20" t="s">
        <v>11</v>
      </c>
      <c r="N184" s="20" t="s">
        <v>2700</v>
      </c>
    </row>
    <row r="185" spans="1:14" s="2" customFormat="1" ht="82.8" x14ac:dyDescent="0.3">
      <c r="A185" s="20">
        <f t="shared" si="5"/>
        <v>179</v>
      </c>
      <c r="B185" s="164" t="s">
        <v>3683</v>
      </c>
      <c r="C185" s="20" t="s">
        <v>4322</v>
      </c>
      <c r="D185" s="21" t="s">
        <v>4323</v>
      </c>
      <c r="E185" s="182" t="s">
        <v>4176</v>
      </c>
      <c r="F185" s="23">
        <v>13406395</v>
      </c>
      <c r="G185" s="23">
        <v>16087674</v>
      </c>
      <c r="H185" s="23">
        <f t="shared" si="4"/>
        <v>29494069</v>
      </c>
      <c r="I185" s="20" t="s">
        <v>20</v>
      </c>
      <c r="J185" s="183" t="s">
        <v>3687</v>
      </c>
      <c r="K185" s="20" t="s">
        <v>12</v>
      </c>
      <c r="L185" s="21" t="s">
        <v>4324</v>
      </c>
      <c r="M185" s="20" t="s">
        <v>11</v>
      </c>
      <c r="N185" s="20" t="s">
        <v>2700</v>
      </c>
    </row>
    <row r="186" spans="1:14" s="2" customFormat="1" ht="82.8" x14ac:dyDescent="0.3">
      <c r="A186" s="20">
        <f t="shared" si="5"/>
        <v>180</v>
      </c>
      <c r="B186" s="164" t="s">
        <v>3683</v>
      </c>
      <c r="C186" s="20" t="s">
        <v>4248</v>
      </c>
      <c r="D186" s="21" t="s">
        <v>4249</v>
      </c>
      <c r="E186" s="182" t="s">
        <v>4176</v>
      </c>
      <c r="F186" s="23">
        <v>13406395</v>
      </c>
      <c r="G186" s="23">
        <v>16087674</v>
      </c>
      <c r="H186" s="23">
        <f t="shared" si="4"/>
        <v>29494069</v>
      </c>
      <c r="I186" s="20" t="s">
        <v>20</v>
      </c>
      <c r="J186" s="183" t="s">
        <v>3687</v>
      </c>
      <c r="K186" s="20" t="s">
        <v>12</v>
      </c>
      <c r="L186" s="21" t="s">
        <v>4250</v>
      </c>
      <c r="M186" s="20" t="s">
        <v>11</v>
      </c>
      <c r="N186" s="20" t="s">
        <v>2700</v>
      </c>
    </row>
    <row r="187" spans="1:14" s="2" customFormat="1" ht="82.8" x14ac:dyDescent="0.3">
      <c r="A187" s="20">
        <f t="shared" si="5"/>
        <v>181</v>
      </c>
      <c r="B187" s="164" t="s">
        <v>3683</v>
      </c>
      <c r="C187" s="20" t="s">
        <v>4239</v>
      </c>
      <c r="D187" s="21" t="s">
        <v>4240</v>
      </c>
      <c r="E187" s="182" t="s">
        <v>3984</v>
      </c>
      <c r="F187" s="23">
        <v>10548070</v>
      </c>
      <c r="G187" s="23">
        <v>12657684</v>
      </c>
      <c r="H187" s="23">
        <f t="shared" si="4"/>
        <v>23205754</v>
      </c>
      <c r="I187" s="20" t="s">
        <v>20</v>
      </c>
      <c r="J187" s="183" t="s">
        <v>3687</v>
      </c>
      <c r="K187" s="20" t="s">
        <v>12</v>
      </c>
      <c r="L187" s="21" t="s">
        <v>4241</v>
      </c>
      <c r="M187" s="20" t="s">
        <v>11</v>
      </c>
      <c r="N187" s="20" t="s">
        <v>2700</v>
      </c>
    </row>
    <row r="188" spans="1:14" s="2" customFormat="1" ht="82.8" x14ac:dyDescent="0.3">
      <c r="A188" s="20">
        <f t="shared" si="5"/>
        <v>182</v>
      </c>
      <c r="B188" s="164" t="s">
        <v>3683</v>
      </c>
      <c r="C188" s="20" t="s">
        <v>4385</v>
      </c>
      <c r="D188" s="21" t="s">
        <v>4386</v>
      </c>
      <c r="E188" s="182" t="s">
        <v>3984</v>
      </c>
      <c r="F188" s="23">
        <v>10548070</v>
      </c>
      <c r="G188" s="23">
        <v>12657684</v>
      </c>
      <c r="H188" s="23">
        <f t="shared" si="4"/>
        <v>23205754</v>
      </c>
      <c r="I188" s="20" t="s">
        <v>20</v>
      </c>
      <c r="J188" s="183" t="s">
        <v>3687</v>
      </c>
      <c r="K188" s="20" t="s">
        <v>12</v>
      </c>
      <c r="L188" s="21" t="s">
        <v>4387</v>
      </c>
      <c r="M188" s="20" t="s">
        <v>11</v>
      </c>
      <c r="N188" s="20" t="s">
        <v>2700</v>
      </c>
    </row>
    <row r="189" spans="1:14" s="2" customFormat="1" ht="82.8" x14ac:dyDescent="0.3">
      <c r="A189" s="20">
        <f t="shared" si="5"/>
        <v>183</v>
      </c>
      <c r="B189" s="164" t="s">
        <v>3683</v>
      </c>
      <c r="C189" s="20" t="s">
        <v>4474</v>
      </c>
      <c r="D189" s="21" t="s">
        <v>4475</v>
      </c>
      <c r="E189" s="182" t="s">
        <v>4176</v>
      </c>
      <c r="F189" s="23">
        <v>9493263</v>
      </c>
      <c r="G189" s="23">
        <v>12657684</v>
      </c>
      <c r="H189" s="23">
        <f t="shared" si="4"/>
        <v>22150947</v>
      </c>
      <c r="I189" s="20" t="s">
        <v>20</v>
      </c>
      <c r="J189" s="183" t="s">
        <v>3687</v>
      </c>
      <c r="K189" s="20" t="s">
        <v>12</v>
      </c>
      <c r="L189" s="21" t="s">
        <v>4476</v>
      </c>
      <c r="M189" s="20" t="s">
        <v>11</v>
      </c>
      <c r="N189" s="20" t="s">
        <v>2700</v>
      </c>
    </row>
    <row r="190" spans="1:14" s="2" customFormat="1" ht="82.8" x14ac:dyDescent="0.3">
      <c r="A190" s="20">
        <f t="shared" si="5"/>
        <v>184</v>
      </c>
      <c r="B190" s="164" t="s">
        <v>3683</v>
      </c>
      <c r="C190" s="20" t="s">
        <v>4379</v>
      </c>
      <c r="D190" s="21" t="s">
        <v>4380</v>
      </c>
      <c r="E190" s="182" t="s">
        <v>3984</v>
      </c>
      <c r="F190" s="23">
        <v>10548070</v>
      </c>
      <c r="G190" s="23">
        <v>12657684</v>
      </c>
      <c r="H190" s="23">
        <f t="shared" si="4"/>
        <v>23205754</v>
      </c>
      <c r="I190" s="20" t="s">
        <v>20</v>
      </c>
      <c r="J190" s="183" t="s">
        <v>3687</v>
      </c>
      <c r="K190" s="20" t="s">
        <v>12</v>
      </c>
      <c r="L190" s="21" t="s">
        <v>4381</v>
      </c>
      <c r="M190" s="20" t="s">
        <v>11</v>
      </c>
      <c r="N190" s="20" t="s">
        <v>2700</v>
      </c>
    </row>
    <row r="191" spans="1:14" s="2" customFormat="1" ht="82.8" x14ac:dyDescent="0.3">
      <c r="A191" s="20">
        <f t="shared" si="5"/>
        <v>185</v>
      </c>
      <c r="B191" s="164" t="s">
        <v>3683</v>
      </c>
      <c r="C191" s="20" t="s">
        <v>4313</v>
      </c>
      <c r="D191" s="21" t="s">
        <v>4314</v>
      </c>
      <c r="E191" s="182" t="s">
        <v>3984</v>
      </c>
      <c r="F191" s="23">
        <v>10548070</v>
      </c>
      <c r="G191" s="23">
        <v>12657684</v>
      </c>
      <c r="H191" s="23">
        <f t="shared" si="4"/>
        <v>23205754</v>
      </c>
      <c r="I191" s="20" t="s">
        <v>20</v>
      </c>
      <c r="J191" s="183" t="s">
        <v>3687</v>
      </c>
      <c r="K191" s="20" t="s">
        <v>12</v>
      </c>
      <c r="L191" s="21" t="s">
        <v>4315</v>
      </c>
      <c r="M191" s="20" t="s">
        <v>11</v>
      </c>
      <c r="N191" s="20" t="s">
        <v>2700</v>
      </c>
    </row>
    <row r="192" spans="1:14" s="2" customFormat="1" ht="82.8" x14ac:dyDescent="0.3">
      <c r="A192" s="20">
        <f t="shared" si="5"/>
        <v>186</v>
      </c>
      <c r="B192" s="164" t="s">
        <v>3683</v>
      </c>
      <c r="C192" s="20" t="s">
        <v>4251</v>
      </c>
      <c r="D192" s="21" t="s">
        <v>4252</v>
      </c>
      <c r="E192" s="182" t="s">
        <v>4176</v>
      </c>
      <c r="F192" s="23">
        <v>13406395</v>
      </c>
      <c r="G192" s="23">
        <v>16087674</v>
      </c>
      <c r="H192" s="23">
        <f t="shared" si="4"/>
        <v>29494069</v>
      </c>
      <c r="I192" s="20" t="s">
        <v>20</v>
      </c>
      <c r="J192" s="183" t="s">
        <v>3687</v>
      </c>
      <c r="K192" s="20" t="s">
        <v>12</v>
      </c>
      <c r="L192" s="21" t="s">
        <v>4253</v>
      </c>
      <c r="M192" s="20" t="s">
        <v>11</v>
      </c>
      <c r="N192" s="20" t="s">
        <v>2700</v>
      </c>
    </row>
    <row r="193" spans="1:14" s="2" customFormat="1" ht="82.8" x14ac:dyDescent="0.3">
      <c r="A193" s="20">
        <f t="shared" si="5"/>
        <v>187</v>
      </c>
      <c r="B193" s="164" t="s">
        <v>3683</v>
      </c>
      <c r="C193" s="20" t="s">
        <v>4306</v>
      </c>
      <c r="D193" s="21" t="s">
        <v>4307</v>
      </c>
      <c r="E193" s="182" t="s">
        <v>4176</v>
      </c>
      <c r="F193" s="23">
        <v>13406395</v>
      </c>
      <c r="G193" s="23">
        <v>16087674</v>
      </c>
      <c r="H193" s="23">
        <f t="shared" si="4"/>
        <v>29494069</v>
      </c>
      <c r="I193" s="20" t="s">
        <v>20</v>
      </c>
      <c r="J193" s="183" t="s">
        <v>3687</v>
      </c>
      <c r="K193" s="20" t="s">
        <v>12</v>
      </c>
      <c r="L193" s="21" t="s">
        <v>4308</v>
      </c>
      <c r="M193" s="20" t="s">
        <v>11</v>
      </c>
      <c r="N193" s="20" t="s">
        <v>2700</v>
      </c>
    </row>
    <row r="194" spans="1:14" s="2" customFormat="1" ht="82.8" x14ac:dyDescent="0.3">
      <c r="A194" s="20">
        <f t="shared" si="5"/>
        <v>188</v>
      </c>
      <c r="B194" s="164" t="s">
        <v>3683</v>
      </c>
      <c r="C194" s="20" t="s">
        <v>4285</v>
      </c>
      <c r="D194" s="21" t="s">
        <v>4286</v>
      </c>
      <c r="E194" s="182" t="s">
        <v>4176</v>
      </c>
      <c r="F194" s="23">
        <v>13406395</v>
      </c>
      <c r="G194" s="23">
        <v>16087674</v>
      </c>
      <c r="H194" s="23">
        <f t="shared" si="4"/>
        <v>29494069</v>
      </c>
      <c r="I194" s="20" t="s">
        <v>20</v>
      </c>
      <c r="J194" s="183" t="s">
        <v>3687</v>
      </c>
      <c r="K194" s="20" t="s">
        <v>12</v>
      </c>
      <c r="L194" s="21" t="s">
        <v>4287</v>
      </c>
      <c r="M194" s="20" t="s">
        <v>11</v>
      </c>
      <c r="N194" s="20" t="s">
        <v>2700</v>
      </c>
    </row>
    <row r="195" spans="1:14" s="2" customFormat="1" ht="82.8" x14ac:dyDescent="0.3">
      <c r="A195" s="20">
        <f t="shared" si="5"/>
        <v>189</v>
      </c>
      <c r="B195" s="164" t="s">
        <v>3683</v>
      </c>
      <c r="C195" s="20" t="s">
        <v>4382</v>
      </c>
      <c r="D195" s="21" t="s">
        <v>4383</v>
      </c>
      <c r="E195" s="182" t="s">
        <v>4176</v>
      </c>
      <c r="F195" s="23">
        <v>13406395</v>
      </c>
      <c r="G195" s="23">
        <v>16087674</v>
      </c>
      <c r="H195" s="23">
        <f t="shared" si="4"/>
        <v>29494069</v>
      </c>
      <c r="I195" s="20" t="s">
        <v>20</v>
      </c>
      <c r="J195" s="183" t="s">
        <v>3687</v>
      </c>
      <c r="K195" s="20" t="s">
        <v>12</v>
      </c>
      <c r="L195" s="21" t="s">
        <v>4384</v>
      </c>
      <c r="M195" s="20" t="s">
        <v>11</v>
      </c>
      <c r="N195" s="20" t="s">
        <v>2700</v>
      </c>
    </row>
    <row r="196" spans="1:14" s="2" customFormat="1" ht="82.8" x14ac:dyDescent="0.3">
      <c r="A196" s="20">
        <f t="shared" si="5"/>
        <v>190</v>
      </c>
      <c r="B196" s="164" t="s">
        <v>3683</v>
      </c>
      <c r="C196" s="20" t="s">
        <v>4333</v>
      </c>
      <c r="D196" s="21" t="s">
        <v>4334</v>
      </c>
      <c r="E196" s="182" t="s">
        <v>4176</v>
      </c>
      <c r="F196" s="23">
        <v>13406395</v>
      </c>
      <c r="G196" s="23">
        <v>16087674</v>
      </c>
      <c r="H196" s="23">
        <f t="shared" si="4"/>
        <v>29494069</v>
      </c>
      <c r="I196" s="20" t="s">
        <v>20</v>
      </c>
      <c r="J196" s="183" t="s">
        <v>3687</v>
      </c>
      <c r="K196" s="20" t="s">
        <v>12</v>
      </c>
      <c r="L196" s="21" t="s">
        <v>4335</v>
      </c>
      <c r="M196" s="20" t="s">
        <v>11</v>
      </c>
      <c r="N196" s="20" t="s">
        <v>2700</v>
      </c>
    </row>
    <row r="197" spans="1:14" s="2" customFormat="1" ht="82.8" x14ac:dyDescent="0.3">
      <c r="A197" s="20">
        <f t="shared" si="5"/>
        <v>191</v>
      </c>
      <c r="B197" s="164" t="s">
        <v>3683</v>
      </c>
      <c r="C197" s="20" t="s">
        <v>4303</v>
      </c>
      <c r="D197" s="21" t="s">
        <v>4304</v>
      </c>
      <c r="E197" s="182" t="s">
        <v>4176</v>
      </c>
      <c r="F197" s="23">
        <v>13406395</v>
      </c>
      <c r="G197" s="23">
        <v>16087674</v>
      </c>
      <c r="H197" s="23">
        <f t="shared" si="4"/>
        <v>29494069</v>
      </c>
      <c r="I197" s="20" t="s">
        <v>20</v>
      </c>
      <c r="J197" s="183" t="s">
        <v>3687</v>
      </c>
      <c r="K197" s="20" t="s">
        <v>12</v>
      </c>
      <c r="L197" s="21" t="s">
        <v>4305</v>
      </c>
      <c r="M197" s="20" t="s">
        <v>11</v>
      </c>
      <c r="N197" s="20" t="s">
        <v>2700</v>
      </c>
    </row>
    <row r="198" spans="1:14" s="2" customFormat="1" ht="82.8" x14ac:dyDescent="0.3">
      <c r="A198" s="20">
        <f t="shared" si="5"/>
        <v>192</v>
      </c>
      <c r="B198" s="164" t="s">
        <v>3683</v>
      </c>
      <c r="C198" s="20" t="s">
        <v>4500</v>
      </c>
      <c r="D198" s="21" t="s">
        <v>4501</v>
      </c>
      <c r="E198" s="182" t="s">
        <v>4502</v>
      </c>
      <c r="F198" s="23">
        <v>20576025</v>
      </c>
      <c r="G198" s="23">
        <v>27434700</v>
      </c>
      <c r="H198" s="23">
        <f t="shared" si="4"/>
        <v>48010725</v>
      </c>
      <c r="I198" s="20" t="s">
        <v>20</v>
      </c>
      <c r="J198" s="183" t="s">
        <v>3687</v>
      </c>
      <c r="K198" s="20" t="s">
        <v>12</v>
      </c>
      <c r="L198" s="21" t="s">
        <v>4503</v>
      </c>
      <c r="M198" s="20" t="s">
        <v>11</v>
      </c>
      <c r="N198" s="20" t="s">
        <v>2700</v>
      </c>
    </row>
    <row r="199" spans="1:14" s="2" customFormat="1" ht="55.2" x14ac:dyDescent="0.3">
      <c r="A199" s="20">
        <f t="shared" si="5"/>
        <v>193</v>
      </c>
      <c r="B199" s="164" t="s">
        <v>3683</v>
      </c>
      <c r="C199" s="20" t="s">
        <v>4254</v>
      </c>
      <c r="D199" s="21" t="s">
        <v>4255</v>
      </c>
      <c r="E199" s="182" t="s">
        <v>4256</v>
      </c>
      <c r="F199" s="23">
        <v>37500000</v>
      </c>
      <c r="G199" s="23">
        <v>45000000</v>
      </c>
      <c r="H199" s="23">
        <f t="shared" ref="H199:H262" si="6">+F199+G199</f>
        <v>82500000</v>
      </c>
      <c r="I199" s="20" t="s">
        <v>20</v>
      </c>
      <c r="J199" s="183" t="s">
        <v>3687</v>
      </c>
      <c r="K199" s="20" t="s">
        <v>12</v>
      </c>
      <c r="L199" s="21" t="s">
        <v>4257</v>
      </c>
      <c r="M199" s="20" t="s">
        <v>11</v>
      </c>
      <c r="N199" s="20" t="s">
        <v>2700</v>
      </c>
    </row>
    <row r="200" spans="1:14" s="2" customFormat="1" ht="55.2" x14ac:dyDescent="0.3">
      <c r="A200" s="20">
        <f t="shared" si="5"/>
        <v>194</v>
      </c>
      <c r="B200" s="164" t="s">
        <v>3683</v>
      </c>
      <c r="C200" s="20" t="s">
        <v>4329</v>
      </c>
      <c r="D200" s="21" t="s">
        <v>4330</v>
      </c>
      <c r="E200" s="182" t="s">
        <v>4331</v>
      </c>
      <c r="F200" s="23">
        <v>14300595</v>
      </c>
      <c r="G200" s="23">
        <v>17160714</v>
      </c>
      <c r="H200" s="23">
        <f t="shared" si="6"/>
        <v>31461309</v>
      </c>
      <c r="I200" s="20" t="s">
        <v>20</v>
      </c>
      <c r="J200" s="183" t="s">
        <v>3687</v>
      </c>
      <c r="K200" s="20" t="s">
        <v>12</v>
      </c>
      <c r="L200" s="21" t="s">
        <v>4332</v>
      </c>
      <c r="M200" s="20" t="s">
        <v>11</v>
      </c>
      <c r="N200" s="20" t="s">
        <v>2700</v>
      </c>
    </row>
    <row r="201" spans="1:14" s="2" customFormat="1" ht="55.2" x14ac:dyDescent="0.3">
      <c r="A201" s="20">
        <f t="shared" ref="A201:A264" si="7">+A200+1</f>
        <v>195</v>
      </c>
      <c r="B201" s="164" t="s">
        <v>3683</v>
      </c>
      <c r="C201" s="20" t="s">
        <v>4278</v>
      </c>
      <c r="D201" s="21" t="s">
        <v>4279</v>
      </c>
      <c r="E201" s="182" t="s">
        <v>4276</v>
      </c>
      <c r="F201" s="23">
        <v>36083155</v>
      </c>
      <c r="G201" s="23">
        <v>43299786</v>
      </c>
      <c r="H201" s="23">
        <f t="shared" si="6"/>
        <v>79382941</v>
      </c>
      <c r="I201" s="20" t="s">
        <v>20</v>
      </c>
      <c r="J201" s="183" t="s">
        <v>3687</v>
      </c>
      <c r="K201" s="20" t="s">
        <v>12</v>
      </c>
      <c r="L201" s="21" t="s">
        <v>4280</v>
      </c>
      <c r="M201" s="20" t="s">
        <v>11</v>
      </c>
      <c r="N201" s="20" t="s">
        <v>2700</v>
      </c>
    </row>
    <row r="202" spans="1:14" s="2" customFormat="1" ht="96.6" x14ac:dyDescent="0.3">
      <c r="A202" s="20">
        <f t="shared" si="7"/>
        <v>196</v>
      </c>
      <c r="B202" s="164" t="s">
        <v>3683</v>
      </c>
      <c r="C202" s="20" t="s">
        <v>4216</v>
      </c>
      <c r="D202" s="21" t="s">
        <v>4217</v>
      </c>
      <c r="E202" s="182" t="s">
        <v>3899</v>
      </c>
      <c r="F202" s="23">
        <v>17500000</v>
      </c>
      <c r="G202" s="23">
        <v>21000000</v>
      </c>
      <c r="H202" s="23">
        <f t="shared" si="6"/>
        <v>38500000</v>
      </c>
      <c r="I202" s="20" t="s">
        <v>20</v>
      </c>
      <c r="J202" s="183" t="s">
        <v>3687</v>
      </c>
      <c r="K202" s="20" t="s">
        <v>12</v>
      </c>
      <c r="L202" s="21" t="s">
        <v>4218</v>
      </c>
      <c r="M202" s="20" t="s">
        <v>11</v>
      </c>
      <c r="N202" s="20" t="s">
        <v>2700</v>
      </c>
    </row>
    <row r="203" spans="1:14" s="2" customFormat="1" ht="55.2" x14ac:dyDescent="0.3">
      <c r="A203" s="20">
        <f t="shared" si="7"/>
        <v>197</v>
      </c>
      <c r="B203" s="164" t="s">
        <v>3683</v>
      </c>
      <c r="C203" s="20" t="s">
        <v>4292</v>
      </c>
      <c r="D203" s="21" t="s">
        <v>4293</v>
      </c>
      <c r="E203" s="182" t="s">
        <v>4294</v>
      </c>
      <c r="F203" s="23">
        <v>19524690</v>
      </c>
      <c r="G203" s="23">
        <v>23429628</v>
      </c>
      <c r="H203" s="23">
        <f t="shared" si="6"/>
        <v>42954318</v>
      </c>
      <c r="I203" s="20" t="s">
        <v>20</v>
      </c>
      <c r="J203" s="183" t="s">
        <v>3687</v>
      </c>
      <c r="K203" s="20" t="s">
        <v>12</v>
      </c>
      <c r="L203" s="21" t="s">
        <v>4295</v>
      </c>
      <c r="M203" s="20" t="s">
        <v>11</v>
      </c>
      <c r="N203" s="20" t="s">
        <v>2700</v>
      </c>
    </row>
    <row r="204" spans="1:14" s="2" customFormat="1" ht="55.2" x14ac:dyDescent="0.3">
      <c r="A204" s="20">
        <f t="shared" si="7"/>
        <v>198</v>
      </c>
      <c r="B204" s="164" t="s">
        <v>3683</v>
      </c>
      <c r="C204" s="20" t="s">
        <v>4481</v>
      </c>
      <c r="D204" s="21" t="s">
        <v>4482</v>
      </c>
      <c r="E204" s="182" t="s">
        <v>3804</v>
      </c>
      <c r="F204" s="23">
        <v>15746382</v>
      </c>
      <c r="G204" s="23">
        <v>17495980</v>
      </c>
      <c r="H204" s="23">
        <f t="shared" si="6"/>
        <v>33242362</v>
      </c>
      <c r="I204" s="20" t="s">
        <v>20</v>
      </c>
      <c r="J204" s="183" t="s">
        <v>3687</v>
      </c>
      <c r="K204" s="20" t="s">
        <v>12</v>
      </c>
      <c r="L204" s="21" t="s">
        <v>4483</v>
      </c>
      <c r="M204" s="20" t="s">
        <v>11</v>
      </c>
      <c r="N204" s="20" t="s">
        <v>2700</v>
      </c>
    </row>
    <row r="205" spans="1:14" s="2" customFormat="1" ht="55.2" x14ac:dyDescent="0.3">
      <c r="A205" s="20">
        <f t="shared" si="7"/>
        <v>199</v>
      </c>
      <c r="B205" s="164" t="s">
        <v>3683</v>
      </c>
      <c r="C205" s="20" t="s">
        <v>4350</v>
      </c>
      <c r="D205" s="21" t="s">
        <v>4351</v>
      </c>
      <c r="E205" s="182" t="s">
        <v>4352</v>
      </c>
      <c r="F205" s="23">
        <v>15855110</v>
      </c>
      <c r="G205" s="23">
        <v>0</v>
      </c>
      <c r="H205" s="23">
        <f t="shared" si="6"/>
        <v>15855110</v>
      </c>
      <c r="I205" s="20" t="s">
        <v>20</v>
      </c>
      <c r="J205" s="183" t="s">
        <v>3687</v>
      </c>
      <c r="K205" s="20" t="s">
        <v>12</v>
      </c>
      <c r="L205" s="21" t="s">
        <v>4353</v>
      </c>
      <c r="M205" s="20" t="s">
        <v>11</v>
      </c>
      <c r="N205" s="20" t="s">
        <v>2700</v>
      </c>
    </row>
    <row r="206" spans="1:14" s="2" customFormat="1" ht="55.2" x14ac:dyDescent="0.3">
      <c r="A206" s="20">
        <f t="shared" si="7"/>
        <v>200</v>
      </c>
      <c r="B206" s="164" t="s">
        <v>3683</v>
      </c>
      <c r="C206" s="20" t="s">
        <v>4296</v>
      </c>
      <c r="D206" s="21" t="s">
        <v>4297</v>
      </c>
      <c r="E206" s="182" t="s">
        <v>4298</v>
      </c>
      <c r="F206" s="23">
        <v>15855110</v>
      </c>
      <c r="G206" s="23">
        <v>19026132</v>
      </c>
      <c r="H206" s="23">
        <f t="shared" si="6"/>
        <v>34881242</v>
      </c>
      <c r="I206" s="20" t="s">
        <v>20</v>
      </c>
      <c r="J206" s="183" t="s">
        <v>3687</v>
      </c>
      <c r="K206" s="20" t="s">
        <v>12</v>
      </c>
      <c r="L206" s="21" t="s">
        <v>4299</v>
      </c>
      <c r="M206" s="20" t="s">
        <v>11</v>
      </c>
      <c r="N206" s="20" t="s">
        <v>2700</v>
      </c>
    </row>
    <row r="207" spans="1:14" s="2" customFormat="1" ht="151.80000000000001" x14ac:dyDescent="0.3">
      <c r="A207" s="20">
        <f t="shared" si="7"/>
        <v>201</v>
      </c>
      <c r="B207" s="164" t="s">
        <v>3683</v>
      </c>
      <c r="C207" s="20" t="s">
        <v>4707</v>
      </c>
      <c r="D207" s="21" t="s">
        <v>4708</v>
      </c>
      <c r="E207" s="182" t="s">
        <v>4705</v>
      </c>
      <c r="F207" s="23">
        <v>22231892</v>
      </c>
      <c r="G207" s="23">
        <v>33347838</v>
      </c>
      <c r="H207" s="23">
        <f t="shared" si="6"/>
        <v>55579730</v>
      </c>
      <c r="I207" s="20" t="s">
        <v>20</v>
      </c>
      <c r="J207" s="183" t="s">
        <v>3687</v>
      </c>
      <c r="K207" s="20" t="s">
        <v>12</v>
      </c>
      <c r="L207" s="21" t="s">
        <v>4709</v>
      </c>
      <c r="M207" s="20" t="s">
        <v>11</v>
      </c>
      <c r="N207" s="20" t="s">
        <v>2700</v>
      </c>
    </row>
    <row r="208" spans="1:14" s="2" customFormat="1" ht="55.2" x14ac:dyDescent="0.3">
      <c r="A208" s="20">
        <f t="shared" si="7"/>
        <v>202</v>
      </c>
      <c r="B208" s="164" t="s">
        <v>3683</v>
      </c>
      <c r="C208" s="20" t="s">
        <v>4270</v>
      </c>
      <c r="D208" s="21" t="s">
        <v>4271</v>
      </c>
      <c r="E208" s="182" t="s">
        <v>4272</v>
      </c>
      <c r="F208" s="23">
        <v>10548070</v>
      </c>
      <c r="G208" s="23">
        <v>12657684</v>
      </c>
      <c r="H208" s="23">
        <f t="shared" si="6"/>
        <v>23205754</v>
      </c>
      <c r="I208" s="20" t="s">
        <v>20</v>
      </c>
      <c r="J208" s="183" t="s">
        <v>3687</v>
      </c>
      <c r="K208" s="20" t="s">
        <v>12</v>
      </c>
      <c r="L208" s="21" t="s">
        <v>4273</v>
      </c>
      <c r="M208" s="20" t="s">
        <v>11</v>
      </c>
      <c r="N208" s="20" t="s">
        <v>2700</v>
      </c>
    </row>
    <row r="209" spans="1:14" s="2" customFormat="1" ht="193.2" x14ac:dyDescent="0.3">
      <c r="A209" s="20">
        <f t="shared" si="7"/>
        <v>203</v>
      </c>
      <c r="B209" s="164" t="s">
        <v>3683</v>
      </c>
      <c r="C209" s="20" t="s">
        <v>4205</v>
      </c>
      <c r="D209" s="21" t="s">
        <v>4206</v>
      </c>
      <c r="E209" s="182" t="s">
        <v>4207</v>
      </c>
      <c r="F209" s="23">
        <v>15292900</v>
      </c>
      <c r="G209" s="23">
        <v>18351480</v>
      </c>
      <c r="H209" s="23">
        <f t="shared" si="6"/>
        <v>33644380</v>
      </c>
      <c r="I209" s="20" t="s">
        <v>20</v>
      </c>
      <c r="J209" s="183" t="s">
        <v>3687</v>
      </c>
      <c r="K209" s="20" t="s">
        <v>12</v>
      </c>
      <c r="L209" s="21" t="s">
        <v>4208</v>
      </c>
      <c r="M209" s="20" t="s">
        <v>11</v>
      </c>
      <c r="N209" s="20" t="s">
        <v>2700</v>
      </c>
    </row>
    <row r="210" spans="1:14" s="2" customFormat="1" ht="96.6" x14ac:dyDescent="0.3">
      <c r="A210" s="20">
        <f t="shared" si="7"/>
        <v>204</v>
      </c>
      <c r="B210" s="164" t="s">
        <v>3683</v>
      </c>
      <c r="C210" s="20" t="s">
        <v>4170</v>
      </c>
      <c r="D210" s="21" t="s">
        <v>4171</v>
      </c>
      <c r="E210" s="182" t="s">
        <v>4172</v>
      </c>
      <c r="F210" s="23">
        <v>10548070</v>
      </c>
      <c r="G210" s="23">
        <v>12657684</v>
      </c>
      <c r="H210" s="23">
        <f t="shared" si="6"/>
        <v>23205754</v>
      </c>
      <c r="I210" s="20" t="s">
        <v>20</v>
      </c>
      <c r="J210" s="183" t="s">
        <v>3687</v>
      </c>
      <c r="K210" s="20" t="s">
        <v>12</v>
      </c>
      <c r="L210" s="21" t="s">
        <v>4173</v>
      </c>
      <c r="M210" s="20" t="s">
        <v>11</v>
      </c>
      <c r="N210" s="20" t="s">
        <v>2700</v>
      </c>
    </row>
    <row r="211" spans="1:14" s="2" customFormat="1" ht="165.6" x14ac:dyDescent="0.3">
      <c r="A211" s="20">
        <f t="shared" si="7"/>
        <v>205</v>
      </c>
      <c r="B211" s="164" t="s">
        <v>3683</v>
      </c>
      <c r="C211" s="20" t="s">
        <v>4186</v>
      </c>
      <c r="D211" s="21" t="s">
        <v>4187</v>
      </c>
      <c r="E211" s="182" t="s">
        <v>4188</v>
      </c>
      <c r="F211" s="23">
        <v>15221370</v>
      </c>
      <c r="G211" s="23">
        <v>18265644</v>
      </c>
      <c r="H211" s="23">
        <f t="shared" si="6"/>
        <v>33487014</v>
      </c>
      <c r="I211" s="20" t="s">
        <v>20</v>
      </c>
      <c r="J211" s="183" t="s">
        <v>3687</v>
      </c>
      <c r="K211" s="20" t="s">
        <v>12</v>
      </c>
      <c r="L211" s="21" t="s">
        <v>4189</v>
      </c>
      <c r="M211" s="20" t="s">
        <v>11</v>
      </c>
      <c r="N211" s="20" t="s">
        <v>2700</v>
      </c>
    </row>
    <row r="212" spans="1:14" s="2" customFormat="1" ht="207" x14ac:dyDescent="0.3">
      <c r="A212" s="20">
        <f t="shared" si="7"/>
        <v>206</v>
      </c>
      <c r="B212" s="164" t="s">
        <v>3683</v>
      </c>
      <c r="C212" s="20" t="s">
        <v>4258</v>
      </c>
      <c r="D212" s="21" t="s">
        <v>4259</v>
      </c>
      <c r="E212" s="182" t="s">
        <v>4260</v>
      </c>
      <c r="F212" s="23">
        <v>24366105</v>
      </c>
      <c r="G212" s="23">
        <v>29239326</v>
      </c>
      <c r="H212" s="23">
        <f t="shared" si="6"/>
        <v>53605431</v>
      </c>
      <c r="I212" s="20" t="s">
        <v>20</v>
      </c>
      <c r="J212" s="183" t="s">
        <v>3687</v>
      </c>
      <c r="K212" s="20" t="s">
        <v>12</v>
      </c>
      <c r="L212" s="21" t="s">
        <v>4261</v>
      </c>
      <c r="M212" s="20" t="s">
        <v>11</v>
      </c>
      <c r="N212" s="20" t="s">
        <v>2700</v>
      </c>
    </row>
    <row r="213" spans="1:14" s="2" customFormat="1" ht="234.6" x14ac:dyDescent="0.3">
      <c r="A213" s="20">
        <f t="shared" si="7"/>
        <v>207</v>
      </c>
      <c r="B213" s="164" t="s">
        <v>3683</v>
      </c>
      <c r="C213" s="20" t="s">
        <v>4235</v>
      </c>
      <c r="D213" s="21" t="s">
        <v>4236</v>
      </c>
      <c r="E213" s="182" t="s">
        <v>4237</v>
      </c>
      <c r="F213" s="23">
        <v>26068680</v>
      </c>
      <c r="G213" s="23">
        <v>31282416</v>
      </c>
      <c r="H213" s="23">
        <f t="shared" si="6"/>
        <v>57351096</v>
      </c>
      <c r="I213" s="20" t="s">
        <v>20</v>
      </c>
      <c r="J213" s="183" t="s">
        <v>3687</v>
      </c>
      <c r="K213" s="20" t="s">
        <v>12</v>
      </c>
      <c r="L213" s="21" t="s">
        <v>4238</v>
      </c>
      <c r="M213" s="20" t="s">
        <v>11</v>
      </c>
      <c r="N213" s="20" t="s">
        <v>2700</v>
      </c>
    </row>
    <row r="214" spans="1:14" s="2" customFormat="1" ht="220.8" x14ac:dyDescent="0.3">
      <c r="A214" s="20">
        <f t="shared" si="7"/>
        <v>208</v>
      </c>
      <c r="B214" s="164" t="s">
        <v>3683</v>
      </c>
      <c r="C214" s="20" t="s">
        <v>4201</v>
      </c>
      <c r="D214" s="21" t="s">
        <v>4202</v>
      </c>
      <c r="E214" s="182" t="s">
        <v>4203</v>
      </c>
      <c r="F214" s="23">
        <v>22666150</v>
      </c>
      <c r="G214" s="23">
        <v>27199380</v>
      </c>
      <c r="H214" s="23">
        <f t="shared" si="6"/>
        <v>49865530</v>
      </c>
      <c r="I214" s="20" t="s">
        <v>20</v>
      </c>
      <c r="J214" s="183" t="s">
        <v>3687</v>
      </c>
      <c r="K214" s="20" t="s">
        <v>12</v>
      </c>
      <c r="L214" s="21" t="s">
        <v>4204</v>
      </c>
      <c r="M214" s="20" t="s">
        <v>11</v>
      </c>
      <c r="N214" s="20" t="s">
        <v>2700</v>
      </c>
    </row>
    <row r="215" spans="1:14" s="2" customFormat="1" ht="82.8" x14ac:dyDescent="0.3">
      <c r="A215" s="20">
        <f t="shared" si="7"/>
        <v>209</v>
      </c>
      <c r="B215" s="164" t="s">
        <v>3683</v>
      </c>
      <c r="C215" s="20" t="s">
        <v>4319</v>
      </c>
      <c r="D215" s="21" t="s">
        <v>4320</v>
      </c>
      <c r="E215" s="182" t="s">
        <v>3793</v>
      </c>
      <c r="F215" s="23">
        <v>14300595</v>
      </c>
      <c r="G215" s="23">
        <v>0</v>
      </c>
      <c r="H215" s="23">
        <f t="shared" si="6"/>
        <v>14300595</v>
      </c>
      <c r="I215" s="20" t="s">
        <v>20</v>
      </c>
      <c r="J215" s="183" t="s">
        <v>3687</v>
      </c>
      <c r="K215" s="20" t="s">
        <v>12</v>
      </c>
      <c r="L215" s="21" t="s">
        <v>4321</v>
      </c>
      <c r="M215" s="20" t="s">
        <v>11</v>
      </c>
      <c r="N215" s="20" t="s">
        <v>2700</v>
      </c>
    </row>
    <row r="216" spans="1:14" s="2" customFormat="1" ht="69" x14ac:dyDescent="0.3">
      <c r="A216" s="20">
        <f t="shared" si="7"/>
        <v>210</v>
      </c>
      <c r="B216" s="164" t="s">
        <v>3683</v>
      </c>
      <c r="C216" s="20" t="s">
        <v>4266</v>
      </c>
      <c r="D216" s="21" t="s">
        <v>4267</v>
      </c>
      <c r="E216" s="182" t="s">
        <v>4268</v>
      </c>
      <c r="F216" s="23">
        <v>15855110</v>
      </c>
      <c r="G216" s="23">
        <v>19026132</v>
      </c>
      <c r="H216" s="23">
        <f t="shared" si="6"/>
        <v>34881242</v>
      </c>
      <c r="I216" s="20" t="s">
        <v>20</v>
      </c>
      <c r="J216" s="183" t="s">
        <v>3687</v>
      </c>
      <c r="K216" s="20" t="s">
        <v>12</v>
      </c>
      <c r="L216" s="21" t="s">
        <v>4269</v>
      </c>
      <c r="M216" s="20" t="s">
        <v>11</v>
      </c>
      <c r="N216" s="20" t="s">
        <v>2700</v>
      </c>
    </row>
    <row r="217" spans="1:14" s="2" customFormat="1" ht="82.8" x14ac:dyDescent="0.3">
      <c r="A217" s="20">
        <f t="shared" si="7"/>
        <v>211</v>
      </c>
      <c r="B217" s="164" t="s">
        <v>3683</v>
      </c>
      <c r="C217" s="20" t="s">
        <v>4232</v>
      </c>
      <c r="D217" s="21" t="s">
        <v>4233</v>
      </c>
      <c r="E217" s="182" t="s">
        <v>3793</v>
      </c>
      <c r="F217" s="23">
        <v>13406395</v>
      </c>
      <c r="G217" s="23">
        <v>16087674</v>
      </c>
      <c r="H217" s="23">
        <f t="shared" si="6"/>
        <v>29494069</v>
      </c>
      <c r="I217" s="20" t="s">
        <v>20</v>
      </c>
      <c r="J217" s="183" t="s">
        <v>3687</v>
      </c>
      <c r="K217" s="20" t="s">
        <v>12</v>
      </c>
      <c r="L217" s="21" t="s">
        <v>4234</v>
      </c>
      <c r="M217" s="20" t="s">
        <v>11</v>
      </c>
      <c r="N217" s="20" t="s">
        <v>2700</v>
      </c>
    </row>
    <row r="218" spans="1:14" s="2" customFormat="1" ht="96.6" x14ac:dyDescent="0.3">
      <c r="A218" s="20">
        <f t="shared" si="7"/>
        <v>212</v>
      </c>
      <c r="B218" s="164" t="s">
        <v>3683</v>
      </c>
      <c r="C218" s="20" t="s">
        <v>4212</v>
      </c>
      <c r="D218" s="21" t="s">
        <v>4213</v>
      </c>
      <c r="E218" s="182" t="s">
        <v>4214</v>
      </c>
      <c r="F218" s="23">
        <v>10548070</v>
      </c>
      <c r="G218" s="23">
        <v>12657684</v>
      </c>
      <c r="H218" s="23">
        <f t="shared" si="6"/>
        <v>23205754</v>
      </c>
      <c r="I218" s="20" t="s">
        <v>20</v>
      </c>
      <c r="J218" s="183" t="s">
        <v>3687</v>
      </c>
      <c r="K218" s="20" t="s">
        <v>12</v>
      </c>
      <c r="L218" s="21" t="s">
        <v>4215</v>
      </c>
      <c r="M218" s="20" t="s">
        <v>11</v>
      </c>
      <c r="N218" s="20" t="s">
        <v>2700</v>
      </c>
    </row>
    <row r="219" spans="1:14" s="2" customFormat="1" ht="82.8" x14ac:dyDescent="0.3">
      <c r="A219" s="20">
        <f t="shared" si="7"/>
        <v>213</v>
      </c>
      <c r="B219" s="164" t="s">
        <v>3683</v>
      </c>
      <c r="C219" s="20" t="s">
        <v>4198</v>
      </c>
      <c r="D219" s="21" t="s">
        <v>4199</v>
      </c>
      <c r="E219" s="182" t="s">
        <v>3767</v>
      </c>
      <c r="F219" s="23">
        <v>10548070</v>
      </c>
      <c r="G219" s="23">
        <v>0</v>
      </c>
      <c r="H219" s="23">
        <f t="shared" si="6"/>
        <v>10548070</v>
      </c>
      <c r="I219" s="20" t="s">
        <v>20</v>
      </c>
      <c r="J219" s="183" t="s">
        <v>3687</v>
      </c>
      <c r="K219" s="20" t="s">
        <v>12</v>
      </c>
      <c r="L219" s="21" t="s">
        <v>4200</v>
      </c>
      <c r="M219" s="20" t="s">
        <v>11</v>
      </c>
      <c r="N219" s="20" t="s">
        <v>2700</v>
      </c>
    </row>
    <row r="220" spans="1:14" s="2" customFormat="1" ht="82.8" x14ac:dyDescent="0.3">
      <c r="A220" s="20">
        <f t="shared" si="7"/>
        <v>214</v>
      </c>
      <c r="B220" s="164" t="s">
        <v>3683</v>
      </c>
      <c r="C220" s="20" t="s">
        <v>4325</v>
      </c>
      <c r="D220" s="21" t="s">
        <v>4326</v>
      </c>
      <c r="E220" s="182" t="s">
        <v>4327</v>
      </c>
      <c r="F220" s="23">
        <v>27789865</v>
      </c>
      <c r="G220" s="23">
        <v>33347838</v>
      </c>
      <c r="H220" s="23">
        <f t="shared" si="6"/>
        <v>61137703</v>
      </c>
      <c r="I220" s="20" t="s">
        <v>20</v>
      </c>
      <c r="J220" s="183" t="s">
        <v>3687</v>
      </c>
      <c r="K220" s="20" t="s">
        <v>12</v>
      </c>
      <c r="L220" s="21" t="s">
        <v>4328</v>
      </c>
      <c r="M220" s="20" t="s">
        <v>11</v>
      </c>
      <c r="N220" s="20" t="s">
        <v>2700</v>
      </c>
    </row>
    <row r="221" spans="1:14" s="2" customFormat="1" ht="124.2" x14ac:dyDescent="0.3">
      <c r="A221" s="20">
        <f t="shared" si="7"/>
        <v>215</v>
      </c>
      <c r="B221" s="164" t="s">
        <v>3683</v>
      </c>
      <c r="C221" s="20" t="s">
        <v>4288</v>
      </c>
      <c r="D221" s="21" t="s">
        <v>4289</v>
      </c>
      <c r="E221" s="182" t="s">
        <v>4290</v>
      </c>
      <c r="F221" s="23">
        <v>27789865</v>
      </c>
      <c r="G221" s="23">
        <v>33347838</v>
      </c>
      <c r="H221" s="23">
        <f t="shared" si="6"/>
        <v>61137703</v>
      </c>
      <c r="I221" s="20" t="s">
        <v>20</v>
      </c>
      <c r="J221" s="183" t="s">
        <v>3687</v>
      </c>
      <c r="K221" s="20" t="s">
        <v>12</v>
      </c>
      <c r="L221" s="21" t="s">
        <v>4291</v>
      </c>
      <c r="M221" s="20" t="s">
        <v>11</v>
      </c>
      <c r="N221" s="20" t="s">
        <v>2700</v>
      </c>
    </row>
    <row r="222" spans="1:14" s="2" customFormat="1" ht="69" x14ac:dyDescent="0.3">
      <c r="A222" s="20">
        <f t="shared" si="7"/>
        <v>216</v>
      </c>
      <c r="B222" s="164" t="s">
        <v>3683</v>
      </c>
      <c r="C222" s="20" t="s">
        <v>4281</v>
      </c>
      <c r="D222" s="21" t="s">
        <v>4282</v>
      </c>
      <c r="E222" s="182" t="s">
        <v>4283</v>
      </c>
      <c r="F222" s="23">
        <v>15855110</v>
      </c>
      <c r="G222" s="23">
        <v>19026132</v>
      </c>
      <c r="H222" s="23">
        <f t="shared" si="6"/>
        <v>34881242</v>
      </c>
      <c r="I222" s="20" t="s">
        <v>20</v>
      </c>
      <c r="J222" s="183" t="s">
        <v>3687</v>
      </c>
      <c r="K222" s="20" t="s">
        <v>12</v>
      </c>
      <c r="L222" s="21" t="s">
        <v>4284</v>
      </c>
      <c r="M222" s="20" t="s">
        <v>11</v>
      </c>
      <c r="N222" s="20" t="s">
        <v>2700</v>
      </c>
    </row>
    <row r="223" spans="1:14" s="2" customFormat="1" ht="69" x14ac:dyDescent="0.3">
      <c r="A223" s="20">
        <f t="shared" si="7"/>
        <v>217</v>
      </c>
      <c r="B223" s="164" t="s">
        <v>3683</v>
      </c>
      <c r="C223" s="20" t="s">
        <v>4182</v>
      </c>
      <c r="D223" s="21" t="s">
        <v>4183</v>
      </c>
      <c r="E223" s="182" t="s">
        <v>4184</v>
      </c>
      <c r="F223" s="23">
        <v>37500000</v>
      </c>
      <c r="G223" s="23">
        <v>45000000</v>
      </c>
      <c r="H223" s="23">
        <f t="shared" si="6"/>
        <v>82500000</v>
      </c>
      <c r="I223" s="20" t="s">
        <v>20</v>
      </c>
      <c r="J223" s="183" t="s">
        <v>3687</v>
      </c>
      <c r="K223" s="20" t="s">
        <v>12</v>
      </c>
      <c r="L223" s="21" t="s">
        <v>4185</v>
      </c>
      <c r="M223" s="20" t="s">
        <v>11</v>
      </c>
      <c r="N223" s="20" t="s">
        <v>2700</v>
      </c>
    </row>
    <row r="224" spans="1:14" s="2" customFormat="1" ht="55.2" x14ac:dyDescent="0.3">
      <c r="A224" s="20">
        <f t="shared" si="7"/>
        <v>218</v>
      </c>
      <c r="B224" s="164" t="s">
        <v>3683</v>
      </c>
      <c r="C224" s="20" t="s">
        <v>4460</v>
      </c>
      <c r="D224" s="21" t="s">
        <v>4461</v>
      </c>
      <c r="E224" s="182" t="s">
        <v>4196</v>
      </c>
      <c r="F224" s="23">
        <v>22500000</v>
      </c>
      <c r="G224" s="23">
        <v>15000000</v>
      </c>
      <c r="H224" s="23">
        <f t="shared" si="6"/>
        <v>37500000</v>
      </c>
      <c r="I224" s="20" t="s">
        <v>20</v>
      </c>
      <c r="J224" s="183" t="s">
        <v>3687</v>
      </c>
      <c r="K224" s="20" t="s">
        <v>12</v>
      </c>
      <c r="L224" s="21" t="s">
        <v>4462</v>
      </c>
      <c r="M224" s="20" t="s">
        <v>11</v>
      </c>
      <c r="N224" s="20" t="s">
        <v>2700</v>
      </c>
    </row>
    <row r="225" spans="1:14" s="2" customFormat="1" ht="55.2" x14ac:dyDescent="0.3">
      <c r="A225" s="20">
        <f t="shared" si="7"/>
        <v>219</v>
      </c>
      <c r="B225" s="164" t="s">
        <v>3683</v>
      </c>
      <c r="C225" s="20" t="s">
        <v>4194</v>
      </c>
      <c r="D225" s="21" t="s">
        <v>4195</v>
      </c>
      <c r="E225" s="182" t="s">
        <v>4196</v>
      </c>
      <c r="F225" s="23">
        <v>25000000</v>
      </c>
      <c r="G225" s="23">
        <v>30000000</v>
      </c>
      <c r="H225" s="23">
        <f t="shared" si="6"/>
        <v>55000000</v>
      </c>
      <c r="I225" s="20" t="s">
        <v>20</v>
      </c>
      <c r="J225" s="183" t="s">
        <v>3687</v>
      </c>
      <c r="K225" s="20" t="s">
        <v>12</v>
      </c>
      <c r="L225" s="21" t="s">
        <v>4197</v>
      </c>
      <c r="M225" s="20" t="s">
        <v>11</v>
      </c>
      <c r="N225" s="20" t="s">
        <v>2700</v>
      </c>
    </row>
    <row r="226" spans="1:14" s="2" customFormat="1" ht="82.8" x14ac:dyDescent="0.3">
      <c r="A226" s="20">
        <f t="shared" si="7"/>
        <v>220</v>
      </c>
      <c r="B226" s="164" t="s">
        <v>3683</v>
      </c>
      <c r="C226" s="20" t="s">
        <v>4466</v>
      </c>
      <c r="D226" s="21" t="s">
        <v>4467</v>
      </c>
      <c r="E226" s="182" t="s">
        <v>4468</v>
      </c>
      <c r="F226" s="23">
        <v>15218051</v>
      </c>
      <c r="G226" s="23">
        <v>20290734</v>
      </c>
      <c r="H226" s="23">
        <f t="shared" si="6"/>
        <v>35508785</v>
      </c>
      <c r="I226" s="20" t="s">
        <v>20</v>
      </c>
      <c r="J226" s="183" t="s">
        <v>3687</v>
      </c>
      <c r="K226" s="20" t="s">
        <v>12</v>
      </c>
      <c r="L226" s="21" t="s">
        <v>4469</v>
      </c>
      <c r="M226" s="20" t="s">
        <v>11</v>
      </c>
      <c r="N226" s="20" t="s">
        <v>2700</v>
      </c>
    </row>
    <row r="227" spans="1:14" s="2" customFormat="1" ht="82.8" x14ac:dyDescent="0.3">
      <c r="A227" s="20">
        <f t="shared" si="7"/>
        <v>221</v>
      </c>
      <c r="B227" s="164" t="s">
        <v>3683</v>
      </c>
      <c r="C227" s="20" t="s">
        <v>4628</v>
      </c>
      <c r="D227" s="21" t="s">
        <v>4629</v>
      </c>
      <c r="E227" s="182" t="s">
        <v>4468</v>
      </c>
      <c r="F227" s="23">
        <v>15372256</v>
      </c>
      <c r="G227" s="23">
        <v>23058384</v>
      </c>
      <c r="H227" s="23">
        <f t="shared" si="6"/>
        <v>38430640</v>
      </c>
      <c r="I227" s="20" t="s">
        <v>20</v>
      </c>
      <c r="J227" s="183" t="s">
        <v>3687</v>
      </c>
      <c r="K227" s="20" t="s">
        <v>12</v>
      </c>
      <c r="L227" s="21" t="s">
        <v>4630</v>
      </c>
      <c r="M227" s="20" t="s">
        <v>11</v>
      </c>
      <c r="N227" s="20" t="s">
        <v>2700</v>
      </c>
    </row>
    <row r="228" spans="1:14" s="2" customFormat="1" ht="124.2" x14ac:dyDescent="0.3">
      <c r="A228" s="20">
        <f t="shared" si="7"/>
        <v>222</v>
      </c>
      <c r="B228" s="164" t="s">
        <v>3683</v>
      </c>
      <c r="C228" s="20" t="s">
        <v>4423</v>
      </c>
      <c r="D228" s="21" t="s">
        <v>4424</v>
      </c>
      <c r="E228" s="182" t="s">
        <v>4425</v>
      </c>
      <c r="F228" s="23">
        <v>35563500</v>
      </c>
      <c r="G228" s="23">
        <v>35563500</v>
      </c>
      <c r="H228" s="23">
        <f t="shared" si="6"/>
        <v>71127000</v>
      </c>
      <c r="I228" s="20" t="s">
        <v>20</v>
      </c>
      <c r="J228" s="183" t="s">
        <v>3687</v>
      </c>
      <c r="K228" s="20" t="s">
        <v>12</v>
      </c>
      <c r="L228" s="21" t="s">
        <v>4426</v>
      </c>
      <c r="M228" s="20" t="s">
        <v>11</v>
      </c>
      <c r="N228" s="20" t="s">
        <v>2700</v>
      </c>
    </row>
    <row r="229" spans="1:14" s="2" customFormat="1" ht="110.4" x14ac:dyDescent="0.3">
      <c r="A229" s="20">
        <f t="shared" si="7"/>
        <v>223</v>
      </c>
      <c r="B229" s="164" t="s">
        <v>3683</v>
      </c>
      <c r="C229" s="20" t="s">
        <v>4522</v>
      </c>
      <c r="D229" s="21" t="s">
        <v>4523</v>
      </c>
      <c r="E229" s="182" t="s">
        <v>4524</v>
      </c>
      <c r="F229" s="23">
        <v>12870536</v>
      </c>
      <c r="G229" s="23">
        <v>14300595</v>
      </c>
      <c r="H229" s="23">
        <f t="shared" si="6"/>
        <v>27171131</v>
      </c>
      <c r="I229" s="20" t="s">
        <v>20</v>
      </c>
      <c r="J229" s="183" t="s">
        <v>3687</v>
      </c>
      <c r="K229" s="20" t="s">
        <v>12</v>
      </c>
      <c r="L229" s="21" t="s">
        <v>4525</v>
      </c>
      <c r="M229" s="20" t="s">
        <v>11</v>
      </c>
      <c r="N229" s="20" t="s">
        <v>2700</v>
      </c>
    </row>
    <row r="230" spans="1:14" s="2" customFormat="1" ht="110.4" x14ac:dyDescent="0.3">
      <c r="A230" s="20">
        <f t="shared" si="7"/>
        <v>224</v>
      </c>
      <c r="B230" s="164" t="s">
        <v>3683</v>
      </c>
      <c r="C230" s="20" t="s">
        <v>4554</v>
      </c>
      <c r="D230" s="21" t="s">
        <v>4555</v>
      </c>
      <c r="E230" s="182" t="s">
        <v>4458</v>
      </c>
      <c r="F230" s="23">
        <v>16861500</v>
      </c>
      <c r="G230" s="23">
        <v>22482000</v>
      </c>
      <c r="H230" s="23">
        <f t="shared" si="6"/>
        <v>39343500</v>
      </c>
      <c r="I230" s="20" t="s">
        <v>20</v>
      </c>
      <c r="J230" s="183" t="s">
        <v>3687</v>
      </c>
      <c r="K230" s="20" t="s">
        <v>12</v>
      </c>
      <c r="L230" s="21" t="s">
        <v>4556</v>
      </c>
      <c r="M230" s="20" t="s">
        <v>11</v>
      </c>
      <c r="N230" s="20" t="s">
        <v>2700</v>
      </c>
    </row>
    <row r="231" spans="1:14" s="2" customFormat="1" ht="82.8" x14ac:dyDescent="0.3">
      <c r="A231" s="20">
        <f t="shared" si="7"/>
        <v>225</v>
      </c>
      <c r="B231" s="164" t="s">
        <v>3683</v>
      </c>
      <c r="C231" s="20" t="s">
        <v>4412</v>
      </c>
      <c r="D231" s="21" t="s">
        <v>4413</v>
      </c>
      <c r="E231" s="182" t="s">
        <v>3793</v>
      </c>
      <c r="F231" s="23">
        <v>13406395</v>
      </c>
      <c r="G231" s="23">
        <v>16087674</v>
      </c>
      <c r="H231" s="23">
        <f t="shared" si="6"/>
        <v>29494069</v>
      </c>
      <c r="I231" s="20" t="s">
        <v>20</v>
      </c>
      <c r="J231" s="183" t="s">
        <v>3687</v>
      </c>
      <c r="K231" s="20" t="s">
        <v>12</v>
      </c>
      <c r="L231" s="21" t="s">
        <v>4414</v>
      </c>
      <c r="M231" s="20" t="s">
        <v>11</v>
      </c>
      <c r="N231" s="20" t="s">
        <v>2700</v>
      </c>
    </row>
    <row r="232" spans="1:14" s="2" customFormat="1" ht="82.8" x14ac:dyDescent="0.3">
      <c r="A232" s="20">
        <f t="shared" si="7"/>
        <v>226</v>
      </c>
      <c r="B232" s="164" t="s">
        <v>3683</v>
      </c>
      <c r="C232" s="20" t="s">
        <v>4533</v>
      </c>
      <c r="D232" s="21" t="s">
        <v>4534</v>
      </c>
      <c r="E232" s="182" t="s">
        <v>3793</v>
      </c>
      <c r="F232" s="23">
        <v>12065756</v>
      </c>
      <c r="G232" s="23">
        <v>16087674</v>
      </c>
      <c r="H232" s="23">
        <f t="shared" si="6"/>
        <v>28153430</v>
      </c>
      <c r="I232" s="20" t="s">
        <v>20</v>
      </c>
      <c r="J232" s="183" t="s">
        <v>3687</v>
      </c>
      <c r="K232" s="20" t="s">
        <v>12</v>
      </c>
      <c r="L232" s="21" t="s">
        <v>4535</v>
      </c>
      <c r="M232" s="20" t="s">
        <v>11</v>
      </c>
      <c r="N232" s="20" t="s">
        <v>2700</v>
      </c>
    </row>
    <row r="233" spans="1:14" s="2" customFormat="1" ht="82.8" x14ac:dyDescent="0.3">
      <c r="A233" s="20">
        <f t="shared" si="7"/>
        <v>227</v>
      </c>
      <c r="B233" s="164" t="s">
        <v>3683</v>
      </c>
      <c r="C233" s="20" t="s">
        <v>4209</v>
      </c>
      <c r="D233" s="21" t="s">
        <v>4210</v>
      </c>
      <c r="E233" s="182" t="s">
        <v>3793</v>
      </c>
      <c r="F233" s="23">
        <v>13406395</v>
      </c>
      <c r="G233" s="23">
        <v>16087674</v>
      </c>
      <c r="H233" s="23">
        <f t="shared" si="6"/>
        <v>29494069</v>
      </c>
      <c r="I233" s="20" t="s">
        <v>20</v>
      </c>
      <c r="J233" s="183" t="s">
        <v>3687</v>
      </c>
      <c r="K233" s="20" t="s">
        <v>12</v>
      </c>
      <c r="L233" s="21" t="s">
        <v>4211</v>
      </c>
      <c r="M233" s="20" t="s">
        <v>11</v>
      </c>
      <c r="N233" s="20" t="s">
        <v>2700</v>
      </c>
    </row>
    <row r="234" spans="1:14" s="2" customFormat="1" ht="82.8" x14ac:dyDescent="0.3">
      <c r="A234" s="20">
        <f t="shared" si="7"/>
        <v>228</v>
      </c>
      <c r="B234" s="164" t="s">
        <v>3683</v>
      </c>
      <c r="C234" s="20" t="s">
        <v>4409</v>
      </c>
      <c r="D234" s="21" t="s">
        <v>4410</v>
      </c>
      <c r="E234" s="182" t="s">
        <v>3793</v>
      </c>
      <c r="F234" s="23">
        <v>13406395</v>
      </c>
      <c r="G234" s="23">
        <v>16087674</v>
      </c>
      <c r="H234" s="23">
        <f t="shared" si="6"/>
        <v>29494069</v>
      </c>
      <c r="I234" s="20" t="s">
        <v>20</v>
      </c>
      <c r="J234" s="183" t="s">
        <v>3687</v>
      </c>
      <c r="K234" s="20" t="s">
        <v>12</v>
      </c>
      <c r="L234" s="21" t="s">
        <v>4411</v>
      </c>
      <c r="M234" s="20" t="s">
        <v>11</v>
      </c>
      <c r="N234" s="20" t="s">
        <v>2700</v>
      </c>
    </row>
    <row r="235" spans="1:14" s="2" customFormat="1" ht="179.4" x14ac:dyDescent="0.3">
      <c r="A235" s="20">
        <f t="shared" si="7"/>
        <v>229</v>
      </c>
      <c r="B235" s="164" t="s">
        <v>3683</v>
      </c>
      <c r="C235" s="20" t="s">
        <v>4399</v>
      </c>
      <c r="D235" s="21" t="s">
        <v>4400</v>
      </c>
      <c r="E235" s="182" t="s">
        <v>4401</v>
      </c>
      <c r="F235" s="23">
        <v>10548070</v>
      </c>
      <c r="G235" s="23">
        <v>12657684</v>
      </c>
      <c r="H235" s="23">
        <f t="shared" si="6"/>
        <v>23205754</v>
      </c>
      <c r="I235" s="20" t="s">
        <v>20</v>
      </c>
      <c r="J235" s="183" t="s">
        <v>3687</v>
      </c>
      <c r="K235" s="20" t="s">
        <v>12</v>
      </c>
      <c r="L235" s="21" t="s">
        <v>4402</v>
      </c>
      <c r="M235" s="20" t="s">
        <v>11</v>
      </c>
      <c r="N235" s="20" t="s">
        <v>2700</v>
      </c>
    </row>
    <row r="236" spans="1:14" s="2" customFormat="1" ht="82.8" x14ac:dyDescent="0.3">
      <c r="A236" s="20">
        <f t="shared" si="7"/>
        <v>230</v>
      </c>
      <c r="B236" s="164" t="s">
        <v>3683</v>
      </c>
      <c r="C236" s="20" t="s">
        <v>4396</v>
      </c>
      <c r="D236" s="21" t="s">
        <v>4397</v>
      </c>
      <c r="E236" s="182" t="s">
        <v>4311</v>
      </c>
      <c r="F236" s="23">
        <v>10548070</v>
      </c>
      <c r="G236" s="23">
        <v>12657684</v>
      </c>
      <c r="H236" s="23">
        <f t="shared" si="6"/>
        <v>23205754</v>
      </c>
      <c r="I236" s="20" t="s">
        <v>20</v>
      </c>
      <c r="J236" s="183" t="s">
        <v>3687</v>
      </c>
      <c r="K236" s="20" t="s">
        <v>12</v>
      </c>
      <c r="L236" s="21" t="s">
        <v>4398</v>
      </c>
      <c r="M236" s="20" t="s">
        <v>11</v>
      </c>
      <c r="N236" s="20" t="s">
        <v>2700</v>
      </c>
    </row>
    <row r="237" spans="1:14" s="2" customFormat="1" ht="55.2" x14ac:dyDescent="0.3">
      <c r="A237" s="20">
        <f t="shared" si="7"/>
        <v>231</v>
      </c>
      <c r="B237" s="164" t="s">
        <v>3683</v>
      </c>
      <c r="C237" s="20" t="s">
        <v>4226</v>
      </c>
      <c r="D237" s="21" t="s">
        <v>4227</v>
      </c>
      <c r="E237" s="182" t="s">
        <v>3857</v>
      </c>
      <c r="F237" s="23">
        <v>13406395</v>
      </c>
      <c r="G237" s="23">
        <v>16087674</v>
      </c>
      <c r="H237" s="23">
        <f t="shared" si="6"/>
        <v>29494069</v>
      </c>
      <c r="I237" s="20" t="s">
        <v>20</v>
      </c>
      <c r="J237" s="183" t="s">
        <v>3687</v>
      </c>
      <c r="K237" s="20" t="s">
        <v>12</v>
      </c>
      <c r="L237" s="21" t="s">
        <v>4228</v>
      </c>
      <c r="M237" s="20" t="s">
        <v>11</v>
      </c>
      <c r="N237" s="20" t="s">
        <v>2700</v>
      </c>
    </row>
    <row r="238" spans="1:14" s="2" customFormat="1" ht="55.2" x14ac:dyDescent="0.3">
      <c r="A238" s="20">
        <f t="shared" si="7"/>
        <v>232</v>
      </c>
      <c r="B238" s="164" t="s">
        <v>3683</v>
      </c>
      <c r="C238" s="20" t="s">
        <v>4229</v>
      </c>
      <c r="D238" s="21" t="s">
        <v>4230</v>
      </c>
      <c r="E238" s="182" t="s">
        <v>3857</v>
      </c>
      <c r="F238" s="23">
        <v>13405395</v>
      </c>
      <c r="G238" s="23">
        <v>16087674</v>
      </c>
      <c r="H238" s="23">
        <f t="shared" si="6"/>
        <v>29493069</v>
      </c>
      <c r="I238" s="20" t="s">
        <v>20</v>
      </c>
      <c r="J238" s="183" t="s">
        <v>3687</v>
      </c>
      <c r="K238" s="20" t="s">
        <v>12</v>
      </c>
      <c r="L238" s="21" t="s">
        <v>4231</v>
      </c>
      <c r="M238" s="20" t="s">
        <v>11</v>
      </c>
      <c r="N238" s="20" t="s">
        <v>2700</v>
      </c>
    </row>
    <row r="239" spans="1:14" s="2" customFormat="1" ht="55.2" x14ac:dyDescent="0.3">
      <c r="A239" s="20">
        <f t="shared" si="7"/>
        <v>233</v>
      </c>
      <c r="B239" s="164" t="s">
        <v>3683</v>
      </c>
      <c r="C239" s="20" t="s">
        <v>4438</v>
      </c>
      <c r="D239" s="21" t="s">
        <v>4439</v>
      </c>
      <c r="E239" s="182" t="s">
        <v>4440</v>
      </c>
      <c r="F239" s="23">
        <v>17572217</v>
      </c>
      <c r="G239" s="23">
        <v>23429622</v>
      </c>
      <c r="H239" s="23">
        <f t="shared" si="6"/>
        <v>41001839</v>
      </c>
      <c r="I239" s="20" t="s">
        <v>20</v>
      </c>
      <c r="J239" s="183" t="s">
        <v>3687</v>
      </c>
      <c r="K239" s="20" t="s">
        <v>12</v>
      </c>
      <c r="L239" s="21" t="s">
        <v>4441</v>
      </c>
      <c r="M239" s="20" t="s">
        <v>11</v>
      </c>
      <c r="N239" s="20" t="s">
        <v>2700</v>
      </c>
    </row>
    <row r="240" spans="1:14" s="2" customFormat="1" ht="69" x14ac:dyDescent="0.3">
      <c r="A240" s="20">
        <f t="shared" si="7"/>
        <v>234</v>
      </c>
      <c r="B240" s="164" t="s">
        <v>3683</v>
      </c>
      <c r="C240" s="20" t="s">
        <v>4358</v>
      </c>
      <c r="D240" s="21" t="s">
        <v>4359</v>
      </c>
      <c r="E240" s="182" t="s">
        <v>4093</v>
      </c>
      <c r="F240" s="23">
        <v>27789865</v>
      </c>
      <c r="G240" s="23">
        <v>33347838</v>
      </c>
      <c r="H240" s="23">
        <f t="shared" si="6"/>
        <v>61137703</v>
      </c>
      <c r="I240" s="20" t="s">
        <v>20</v>
      </c>
      <c r="J240" s="183" t="s">
        <v>3687</v>
      </c>
      <c r="K240" s="20" t="s">
        <v>12</v>
      </c>
      <c r="L240" s="21" t="s">
        <v>4360</v>
      </c>
      <c r="M240" s="20" t="s">
        <v>11</v>
      </c>
      <c r="N240" s="20" t="s">
        <v>2700</v>
      </c>
    </row>
    <row r="241" spans="1:14" s="2" customFormat="1" ht="69" x14ac:dyDescent="0.3">
      <c r="A241" s="20">
        <f t="shared" si="7"/>
        <v>235</v>
      </c>
      <c r="B241" s="164" t="s">
        <v>3683</v>
      </c>
      <c r="C241" s="20" t="s">
        <v>4316</v>
      </c>
      <c r="D241" s="21" t="s">
        <v>4317</v>
      </c>
      <c r="E241" s="182" t="s">
        <v>4070</v>
      </c>
      <c r="F241" s="23">
        <v>14300595</v>
      </c>
      <c r="G241" s="23">
        <v>17160714</v>
      </c>
      <c r="H241" s="23">
        <f t="shared" si="6"/>
        <v>31461309</v>
      </c>
      <c r="I241" s="20" t="s">
        <v>20</v>
      </c>
      <c r="J241" s="183" t="s">
        <v>3687</v>
      </c>
      <c r="K241" s="20" t="s">
        <v>12</v>
      </c>
      <c r="L241" s="21" t="s">
        <v>4318</v>
      </c>
      <c r="M241" s="20" t="s">
        <v>11</v>
      </c>
      <c r="N241" s="20" t="s">
        <v>2700</v>
      </c>
    </row>
    <row r="242" spans="1:14" s="2" customFormat="1" ht="69" x14ac:dyDescent="0.3">
      <c r="A242" s="20">
        <f t="shared" si="7"/>
        <v>236</v>
      </c>
      <c r="B242" s="164" t="s">
        <v>3683</v>
      </c>
      <c r="C242" s="20" t="s">
        <v>4300</v>
      </c>
      <c r="D242" s="21" t="s">
        <v>4301</v>
      </c>
      <c r="E242" s="182" t="s">
        <v>4070</v>
      </c>
      <c r="F242" s="23">
        <v>14300595</v>
      </c>
      <c r="G242" s="23">
        <v>17160714</v>
      </c>
      <c r="H242" s="23">
        <f t="shared" si="6"/>
        <v>31461309</v>
      </c>
      <c r="I242" s="20" t="s">
        <v>20</v>
      </c>
      <c r="J242" s="183" t="s">
        <v>3687</v>
      </c>
      <c r="K242" s="20" t="s">
        <v>12</v>
      </c>
      <c r="L242" s="21" t="s">
        <v>4302</v>
      </c>
      <c r="M242" s="20" t="s">
        <v>11</v>
      </c>
      <c r="N242" s="20" t="s">
        <v>2700</v>
      </c>
    </row>
    <row r="243" spans="1:14" s="2" customFormat="1" ht="276" x14ac:dyDescent="0.3">
      <c r="A243" s="20">
        <f t="shared" si="7"/>
        <v>237</v>
      </c>
      <c r="B243" s="164" t="s">
        <v>3683</v>
      </c>
      <c r="C243" s="20" t="s">
        <v>4470</v>
      </c>
      <c r="D243" s="21" t="s">
        <v>4471</v>
      </c>
      <c r="E243" s="182" t="s">
        <v>4472</v>
      </c>
      <c r="F243" s="23">
        <v>12870536</v>
      </c>
      <c r="G243" s="23">
        <v>17160714</v>
      </c>
      <c r="H243" s="23">
        <f t="shared" si="6"/>
        <v>30031250</v>
      </c>
      <c r="I243" s="20" t="s">
        <v>20</v>
      </c>
      <c r="J243" s="183" t="s">
        <v>3687</v>
      </c>
      <c r="K243" s="20" t="s">
        <v>12</v>
      </c>
      <c r="L243" s="21" t="s">
        <v>4473</v>
      </c>
      <c r="M243" s="20" t="s">
        <v>11</v>
      </c>
      <c r="N243" s="20" t="s">
        <v>2700</v>
      </c>
    </row>
    <row r="244" spans="1:14" s="2" customFormat="1" ht="69" x14ac:dyDescent="0.3">
      <c r="A244" s="20">
        <f t="shared" si="7"/>
        <v>238</v>
      </c>
      <c r="B244" s="164" t="s">
        <v>3683</v>
      </c>
      <c r="C244" s="20" t="s">
        <v>4219</v>
      </c>
      <c r="D244" s="21" t="s">
        <v>4220</v>
      </c>
      <c r="E244" s="182" t="s">
        <v>3861</v>
      </c>
      <c r="F244" s="23">
        <v>37500000</v>
      </c>
      <c r="G244" s="23">
        <v>45000000</v>
      </c>
      <c r="H244" s="23">
        <f t="shared" si="6"/>
        <v>82500000</v>
      </c>
      <c r="I244" s="20" t="s">
        <v>20</v>
      </c>
      <c r="J244" s="183" t="s">
        <v>3687</v>
      </c>
      <c r="K244" s="20" t="s">
        <v>12</v>
      </c>
      <c r="L244" s="21" t="s">
        <v>4221</v>
      </c>
      <c r="M244" s="20" t="s">
        <v>11</v>
      </c>
      <c r="N244" s="20" t="s">
        <v>2700</v>
      </c>
    </row>
    <row r="245" spans="1:14" s="2" customFormat="1" ht="55.2" x14ac:dyDescent="0.3">
      <c r="A245" s="20">
        <f t="shared" si="7"/>
        <v>239</v>
      </c>
      <c r="B245" s="164" t="s">
        <v>3683</v>
      </c>
      <c r="C245" s="20" t="s">
        <v>4419</v>
      </c>
      <c r="D245" s="21" t="s">
        <v>4420</v>
      </c>
      <c r="E245" s="182" t="s">
        <v>4421</v>
      </c>
      <c r="F245" s="23">
        <v>14300595</v>
      </c>
      <c r="G245" s="23">
        <v>17160714</v>
      </c>
      <c r="H245" s="23">
        <f t="shared" si="6"/>
        <v>31461309</v>
      </c>
      <c r="I245" s="20" t="s">
        <v>20</v>
      </c>
      <c r="J245" s="183" t="s">
        <v>3687</v>
      </c>
      <c r="K245" s="20" t="s">
        <v>12</v>
      </c>
      <c r="L245" s="21" t="s">
        <v>4422</v>
      </c>
      <c r="M245" s="20" t="s">
        <v>11</v>
      </c>
      <c r="N245" s="20" t="s">
        <v>2700</v>
      </c>
    </row>
    <row r="246" spans="1:14" s="2" customFormat="1" ht="55.2" x14ac:dyDescent="0.3">
      <c r="A246" s="20">
        <f t="shared" si="7"/>
        <v>240</v>
      </c>
      <c r="B246" s="164" t="s">
        <v>3683</v>
      </c>
      <c r="C246" s="20" t="s">
        <v>4785</v>
      </c>
      <c r="D246" s="21" t="s">
        <v>4786</v>
      </c>
      <c r="E246" s="182" t="s">
        <v>4787</v>
      </c>
      <c r="F246" s="23">
        <v>10010417</v>
      </c>
      <c r="G246" s="23">
        <v>14300595</v>
      </c>
      <c r="H246" s="23">
        <f t="shared" si="6"/>
        <v>24311012</v>
      </c>
      <c r="I246" s="20" t="s">
        <v>20</v>
      </c>
      <c r="J246" s="183" t="s">
        <v>3687</v>
      </c>
      <c r="K246" s="20" t="s">
        <v>12</v>
      </c>
      <c r="L246" s="21" t="s">
        <v>4788</v>
      </c>
      <c r="M246" s="20" t="s">
        <v>11</v>
      </c>
      <c r="N246" s="20" t="s">
        <v>2700</v>
      </c>
    </row>
    <row r="247" spans="1:14" s="2" customFormat="1" ht="82.8" x14ac:dyDescent="0.3">
      <c r="A247" s="20">
        <f t="shared" si="7"/>
        <v>241</v>
      </c>
      <c r="B247" s="164" t="s">
        <v>3683</v>
      </c>
      <c r="C247" s="20" t="s">
        <v>4406</v>
      </c>
      <c r="D247" s="21" t="s">
        <v>4407</v>
      </c>
      <c r="E247" s="182" t="s">
        <v>3793</v>
      </c>
      <c r="F247" s="23">
        <v>10548070</v>
      </c>
      <c r="G247" s="23">
        <v>12657684</v>
      </c>
      <c r="H247" s="23">
        <f t="shared" si="6"/>
        <v>23205754</v>
      </c>
      <c r="I247" s="20" t="s">
        <v>20</v>
      </c>
      <c r="J247" s="183" t="s">
        <v>3687</v>
      </c>
      <c r="K247" s="20" t="s">
        <v>12</v>
      </c>
      <c r="L247" s="21" t="s">
        <v>4408</v>
      </c>
      <c r="M247" s="20" t="s">
        <v>11</v>
      </c>
      <c r="N247" s="20" t="s">
        <v>2700</v>
      </c>
    </row>
    <row r="248" spans="1:14" s="2" customFormat="1" ht="82.8" x14ac:dyDescent="0.3">
      <c r="A248" s="20">
        <f t="shared" si="7"/>
        <v>242</v>
      </c>
      <c r="B248" s="164" t="s">
        <v>3683</v>
      </c>
      <c r="C248" s="20" t="s">
        <v>4452</v>
      </c>
      <c r="D248" s="21" t="s">
        <v>4453</v>
      </c>
      <c r="E248" s="182" t="s">
        <v>4454</v>
      </c>
      <c r="F248" s="23">
        <v>14300595</v>
      </c>
      <c r="G248" s="23">
        <v>14300595</v>
      </c>
      <c r="H248" s="23">
        <f t="shared" si="6"/>
        <v>28601190</v>
      </c>
      <c r="I248" s="20" t="s">
        <v>20</v>
      </c>
      <c r="J248" s="183" t="s">
        <v>3687</v>
      </c>
      <c r="K248" s="20" t="s">
        <v>12</v>
      </c>
      <c r="L248" s="21" t="s">
        <v>4455</v>
      </c>
      <c r="M248" s="20" t="s">
        <v>11</v>
      </c>
      <c r="N248" s="20" t="s">
        <v>2700</v>
      </c>
    </row>
    <row r="249" spans="1:14" s="2" customFormat="1" ht="55.2" x14ac:dyDescent="0.3">
      <c r="A249" s="20">
        <f t="shared" si="7"/>
        <v>243</v>
      </c>
      <c r="B249" s="164" t="s">
        <v>3683</v>
      </c>
      <c r="C249" s="20" t="s">
        <v>4388</v>
      </c>
      <c r="D249" s="21" t="s">
        <v>4389</v>
      </c>
      <c r="E249" s="182" t="s">
        <v>4390</v>
      </c>
      <c r="F249" s="23">
        <v>14269599</v>
      </c>
      <c r="G249" s="23">
        <v>19026132</v>
      </c>
      <c r="H249" s="23">
        <f t="shared" si="6"/>
        <v>33295731</v>
      </c>
      <c r="I249" s="20" t="s">
        <v>20</v>
      </c>
      <c r="J249" s="183" t="s">
        <v>3687</v>
      </c>
      <c r="K249" s="20" t="s">
        <v>12</v>
      </c>
      <c r="L249" s="21" t="s">
        <v>4391</v>
      </c>
      <c r="M249" s="20" t="s">
        <v>11</v>
      </c>
      <c r="N249" s="20" t="s">
        <v>2700</v>
      </c>
    </row>
    <row r="250" spans="1:14" s="2" customFormat="1" ht="96.6" x14ac:dyDescent="0.3">
      <c r="A250" s="20">
        <f t="shared" si="7"/>
        <v>244</v>
      </c>
      <c r="B250" s="164" t="s">
        <v>3683</v>
      </c>
      <c r="C250" s="20" t="s">
        <v>4884</v>
      </c>
      <c r="D250" s="21" t="s">
        <v>4885</v>
      </c>
      <c r="E250" s="182" t="s">
        <v>4886</v>
      </c>
      <c r="F250" s="23">
        <v>2860119</v>
      </c>
      <c r="G250" s="23">
        <v>17160714</v>
      </c>
      <c r="H250" s="23">
        <f t="shared" si="6"/>
        <v>20020833</v>
      </c>
      <c r="I250" s="20" t="s">
        <v>20</v>
      </c>
      <c r="J250" s="183" t="s">
        <v>4875</v>
      </c>
      <c r="K250" s="20" t="s">
        <v>12</v>
      </c>
      <c r="L250" s="21" t="s">
        <v>4887</v>
      </c>
      <c r="M250" s="20" t="s">
        <v>11</v>
      </c>
      <c r="N250" s="20" t="s">
        <v>2700</v>
      </c>
    </row>
    <row r="251" spans="1:14" s="2" customFormat="1" ht="69" x14ac:dyDescent="0.3">
      <c r="A251" s="20">
        <f t="shared" si="7"/>
        <v>245</v>
      </c>
      <c r="B251" s="164" t="s">
        <v>3683</v>
      </c>
      <c r="C251" s="20" t="s">
        <v>4392</v>
      </c>
      <c r="D251" s="21" t="s">
        <v>4393</v>
      </c>
      <c r="E251" s="182" t="s">
        <v>4394</v>
      </c>
      <c r="F251" s="23">
        <v>24750000</v>
      </c>
      <c r="G251" s="23">
        <v>33000000</v>
      </c>
      <c r="H251" s="23">
        <f t="shared" si="6"/>
        <v>57750000</v>
      </c>
      <c r="I251" s="20" t="s">
        <v>20</v>
      </c>
      <c r="J251" s="183" t="s">
        <v>3687</v>
      </c>
      <c r="K251" s="20" t="s">
        <v>12</v>
      </c>
      <c r="L251" s="21" t="s">
        <v>4395</v>
      </c>
      <c r="M251" s="20" t="s">
        <v>11</v>
      </c>
      <c r="N251" s="20" t="s">
        <v>2700</v>
      </c>
    </row>
    <row r="252" spans="1:14" s="2" customFormat="1" ht="69" x14ac:dyDescent="0.3">
      <c r="A252" s="20">
        <f t="shared" si="7"/>
        <v>246</v>
      </c>
      <c r="B252" s="164" t="s">
        <v>3683</v>
      </c>
      <c r="C252" s="20" t="s">
        <v>4354</v>
      </c>
      <c r="D252" s="21" t="s">
        <v>4355</v>
      </c>
      <c r="E252" s="182" t="s">
        <v>4356</v>
      </c>
      <c r="F252" s="23">
        <v>13406395</v>
      </c>
      <c r="G252" s="23">
        <v>16087674</v>
      </c>
      <c r="H252" s="23">
        <f t="shared" si="6"/>
        <v>29494069</v>
      </c>
      <c r="I252" s="20" t="s">
        <v>20</v>
      </c>
      <c r="J252" s="183" t="s">
        <v>3687</v>
      </c>
      <c r="K252" s="20" t="s">
        <v>12</v>
      </c>
      <c r="L252" s="21" t="s">
        <v>4357</v>
      </c>
      <c r="M252" s="20" t="s">
        <v>11</v>
      </c>
      <c r="N252" s="20" t="s">
        <v>2700</v>
      </c>
    </row>
    <row r="253" spans="1:14" s="2" customFormat="1" ht="69" x14ac:dyDescent="0.3">
      <c r="A253" s="20">
        <f t="shared" si="7"/>
        <v>247</v>
      </c>
      <c r="B253" s="164" t="s">
        <v>3683</v>
      </c>
      <c r="C253" s="20" t="s">
        <v>4415</v>
      </c>
      <c r="D253" s="21" t="s">
        <v>4416</v>
      </c>
      <c r="E253" s="182" t="s">
        <v>4417</v>
      </c>
      <c r="F253" s="23">
        <v>14300595</v>
      </c>
      <c r="G253" s="23">
        <v>17160714</v>
      </c>
      <c r="H253" s="23">
        <f t="shared" si="6"/>
        <v>31461309</v>
      </c>
      <c r="I253" s="20" t="s">
        <v>20</v>
      </c>
      <c r="J253" s="183" t="s">
        <v>3687</v>
      </c>
      <c r="K253" s="20" t="s">
        <v>12</v>
      </c>
      <c r="L253" s="21" t="s">
        <v>4418</v>
      </c>
      <c r="M253" s="20" t="s">
        <v>11</v>
      </c>
      <c r="N253" s="20" t="s">
        <v>2700</v>
      </c>
    </row>
    <row r="254" spans="1:14" s="2" customFormat="1" ht="110.4" x14ac:dyDescent="0.3">
      <c r="A254" s="20">
        <f t="shared" si="7"/>
        <v>248</v>
      </c>
      <c r="B254" s="164" t="s">
        <v>3683</v>
      </c>
      <c r="C254" s="20" t="s">
        <v>4456</v>
      </c>
      <c r="D254" s="21" t="s">
        <v>4457</v>
      </c>
      <c r="E254" s="182" t="s">
        <v>4458</v>
      </c>
      <c r="F254" s="23">
        <v>20250000</v>
      </c>
      <c r="G254" s="23">
        <v>27000000</v>
      </c>
      <c r="H254" s="23">
        <f t="shared" si="6"/>
        <v>47250000</v>
      </c>
      <c r="I254" s="20" t="s">
        <v>20</v>
      </c>
      <c r="J254" s="183" t="s">
        <v>3687</v>
      </c>
      <c r="K254" s="20" t="s">
        <v>12</v>
      </c>
      <c r="L254" s="21" t="s">
        <v>4459</v>
      </c>
      <c r="M254" s="20" t="s">
        <v>11</v>
      </c>
      <c r="N254" s="20" t="s">
        <v>2700</v>
      </c>
    </row>
    <row r="255" spans="1:14" s="2" customFormat="1" ht="82.8" x14ac:dyDescent="0.3">
      <c r="A255" s="20">
        <f t="shared" si="7"/>
        <v>249</v>
      </c>
      <c r="B255" s="164" t="s">
        <v>3683</v>
      </c>
      <c r="C255" s="20" t="s">
        <v>4565</v>
      </c>
      <c r="D255" s="21" t="s">
        <v>4566</v>
      </c>
      <c r="E255" s="182" t="s">
        <v>3793</v>
      </c>
      <c r="F255" s="23">
        <v>9493263</v>
      </c>
      <c r="G255" s="23">
        <v>12657684</v>
      </c>
      <c r="H255" s="23">
        <f t="shared" si="6"/>
        <v>22150947</v>
      </c>
      <c r="I255" s="20" t="s">
        <v>20</v>
      </c>
      <c r="J255" s="183" t="s">
        <v>3687</v>
      </c>
      <c r="K255" s="20" t="s">
        <v>12</v>
      </c>
      <c r="L255" s="21" t="s">
        <v>4567</v>
      </c>
      <c r="M255" s="20" t="s">
        <v>11</v>
      </c>
      <c r="N255" s="20" t="s">
        <v>2700</v>
      </c>
    </row>
    <row r="256" spans="1:14" s="2" customFormat="1" ht="69" x14ac:dyDescent="0.3">
      <c r="A256" s="20">
        <f t="shared" si="7"/>
        <v>250</v>
      </c>
      <c r="B256" s="164" t="s">
        <v>3683</v>
      </c>
      <c r="C256" s="20" t="s">
        <v>4368</v>
      </c>
      <c r="D256" s="21" t="s">
        <v>4369</v>
      </c>
      <c r="E256" s="182" t="s">
        <v>4370</v>
      </c>
      <c r="F256" s="23">
        <v>27500000</v>
      </c>
      <c r="G256" s="23">
        <v>33000000</v>
      </c>
      <c r="H256" s="23">
        <f t="shared" si="6"/>
        <v>60500000</v>
      </c>
      <c r="I256" s="20" t="s">
        <v>20</v>
      </c>
      <c r="J256" s="183" t="s">
        <v>3687</v>
      </c>
      <c r="K256" s="20" t="s">
        <v>12</v>
      </c>
      <c r="L256" s="21" t="s">
        <v>4371</v>
      </c>
      <c r="M256" s="20" t="s">
        <v>11</v>
      </c>
      <c r="N256" s="20" t="s">
        <v>2700</v>
      </c>
    </row>
    <row r="257" spans="1:14" s="2" customFormat="1" ht="55.2" x14ac:dyDescent="0.3">
      <c r="A257" s="20">
        <f t="shared" si="7"/>
        <v>251</v>
      </c>
      <c r="B257" s="164" t="s">
        <v>3683</v>
      </c>
      <c r="C257" s="20" t="s">
        <v>4504</v>
      </c>
      <c r="D257" s="21" t="s">
        <v>4505</v>
      </c>
      <c r="E257" s="182" t="s">
        <v>3857</v>
      </c>
      <c r="F257" s="23">
        <v>9493263</v>
      </c>
      <c r="G257" s="23">
        <v>12657684</v>
      </c>
      <c r="H257" s="23">
        <f t="shared" si="6"/>
        <v>22150947</v>
      </c>
      <c r="I257" s="20" t="s">
        <v>20</v>
      </c>
      <c r="J257" s="183" t="s">
        <v>3687</v>
      </c>
      <c r="K257" s="20" t="s">
        <v>12</v>
      </c>
      <c r="L257" s="21" t="s">
        <v>4506</v>
      </c>
      <c r="M257" s="20" t="s">
        <v>11</v>
      </c>
      <c r="N257" s="20" t="s">
        <v>2700</v>
      </c>
    </row>
    <row r="258" spans="1:14" s="2" customFormat="1" ht="55.2" x14ac:dyDescent="0.3">
      <c r="A258" s="20">
        <f t="shared" si="7"/>
        <v>252</v>
      </c>
      <c r="B258" s="164" t="s">
        <v>3683</v>
      </c>
      <c r="C258" s="20" t="s">
        <v>4789</v>
      </c>
      <c r="D258" s="21" t="s">
        <v>4790</v>
      </c>
      <c r="E258" s="182" t="s">
        <v>4791</v>
      </c>
      <c r="F258" s="23">
        <v>15750000</v>
      </c>
      <c r="G258" s="23">
        <v>0</v>
      </c>
      <c r="H258" s="23">
        <f t="shared" si="6"/>
        <v>15750000</v>
      </c>
      <c r="I258" s="20" t="s">
        <v>20</v>
      </c>
      <c r="J258" s="183" t="s">
        <v>3687</v>
      </c>
      <c r="K258" s="20" t="s">
        <v>12</v>
      </c>
      <c r="L258" s="21" t="s">
        <v>4792</v>
      </c>
      <c r="M258" s="20" t="s">
        <v>11</v>
      </c>
      <c r="N258" s="20" t="s">
        <v>2700</v>
      </c>
    </row>
    <row r="259" spans="1:14" s="2" customFormat="1" ht="96.6" x14ac:dyDescent="0.3">
      <c r="A259" s="20">
        <f t="shared" si="7"/>
        <v>253</v>
      </c>
      <c r="B259" s="164" t="s">
        <v>3683</v>
      </c>
      <c r="C259" s="20" t="s">
        <v>4864</v>
      </c>
      <c r="D259" s="21" t="s">
        <v>4865</v>
      </c>
      <c r="E259" s="182" t="s">
        <v>4866</v>
      </c>
      <c r="F259" s="23">
        <v>38905811</v>
      </c>
      <c r="G259" s="23">
        <v>0</v>
      </c>
      <c r="H259" s="23">
        <f t="shared" si="6"/>
        <v>38905811</v>
      </c>
      <c r="I259" s="20" t="s">
        <v>20</v>
      </c>
      <c r="J259" s="183" t="s">
        <v>4858</v>
      </c>
      <c r="K259" s="20" t="s">
        <v>12</v>
      </c>
      <c r="L259" s="21" t="s">
        <v>4867</v>
      </c>
      <c r="M259" s="20" t="s">
        <v>11</v>
      </c>
      <c r="N259" s="20" t="s">
        <v>2700</v>
      </c>
    </row>
    <row r="260" spans="1:14" s="2" customFormat="1" ht="55.2" x14ac:dyDescent="0.3">
      <c r="A260" s="20">
        <f t="shared" si="7"/>
        <v>254</v>
      </c>
      <c r="B260" s="164" t="s">
        <v>3683</v>
      </c>
      <c r="C260" s="20" t="s">
        <v>4557</v>
      </c>
      <c r="D260" s="21" t="s">
        <v>4558</v>
      </c>
      <c r="E260" s="182" t="s">
        <v>4559</v>
      </c>
      <c r="F260" s="23">
        <v>25010879</v>
      </c>
      <c r="G260" s="23">
        <v>0</v>
      </c>
      <c r="H260" s="23">
        <f t="shared" si="6"/>
        <v>25010879</v>
      </c>
      <c r="I260" s="20" t="s">
        <v>20</v>
      </c>
      <c r="J260" s="183" t="s">
        <v>3687</v>
      </c>
      <c r="K260" s="20" t="s">
        <v>12</v>
      </c>
      <c r="L260" s="21" t="s">
        <v>4560</v>
      </c>
      <c r="M260" s="20" t="s">
        <v>11</v>
      </c>
      <c r="N260" s="20" t="s">
        <v>2700</v>
      </c>
    </row>
    <row r="261" spans="1:14" s="2" customFormat="1" ht="96.6" x14ac:dyDescent="0.3">
      <c r="A261" s="20">
        <f t="shared" si="7"/>
        <v>255</v>
      </c>
      <c r="B261" s="164" t="s">
        <v>3683</v>
      </c>
      <c r="C261" s="20" t="s">
        <v>4561</v>
      </c>
      <c r="D261" s="21" t="s">
        <v>4562</v>
      </c>
      <c r="E261" s="182" t="s">
        <v>4563</v>
      </c>
      <c r="F261" s="23">
        <v>25010879</v>
      </c>
      <c r="G261" s="23">
        <v>33347838</v>
      </c>
      <c r="H261" s="23">
        <f t="shared" si="6"/>
        <v>58358717</v>
      </c>
      <c r="I261" s="20" t="s">
        <v>20</v>
      </c>
      <c r="J261" s="183" t="s">
        <v>3687</v>
      </c>
      <c r="K261" s="20" t="s">
        <v>12</v>
      </c>
      <c r="L261" s="21" t="s">
        <v>4564</v>
      </c>
      <c r="M261" s="20" t="s">
        <v>11</v>
      </c>
      <c r="N261" s="20" t="s">
        <v>2700</v>
      </c>
    </row>
    <row r="262" spans="1:14" s="2" customFormat="1" ht="55.2" x14ac:dyDescent="0.3">
      <c r="A262" s="20">
        <f t="shared" si="7"/>
        <v>256</v>
      </c>
      <c r="B262" s="164" t="s">
        <v>3683</v>
      </c>
      <c r="C262" s="20" t="s">
        <v>4575</v>
      </c>
      <c r="D262" s="21" t="s">
        <v>4576</v>
      </c>
      <c r="E262" s="182" t="s">
        <v>4570</v>
      </c>
      <c r="F262" s="23">
        <v>11440476</v>
      </c>
      <c r="G262" s="23">
        <v>0</v>
      </c>
      <c r="H262" s="23">
        <f t="shared" si="6"/>
        <v>11440476</v>
      </c>
      <c r="I262" s="20" t="s">
        <v>20</v>
      </c>
      <c r="J262" s="183" t="s">
        <v>3687</v>
      </c>
      <c r="K262" s="20" t="s">
        <v>12</v>
      </c>
      <c r="L262" s="21" t="s">
        <v>4577</v>
      </c>
      <c r="M262" s="20" t="s">
        <v>11</v>
      </c>
      <c r="N262" s="20" t="s">
        <v>2700</v>
      </c>
    </row>
    <row r="263" spans="1:14" s="2" customFormat="1" ht="55.2" x14ac:dyDescent="0.3">
      <c r="A263" s="20">
        <f t="shared" si="7"/>
        <v>257</v>
      </c>
      <c r="B263" s="164" t="s">
        <v>3683</v>
      </c>
      <c r="C263" s="20" t="s">
        <v>4578</v>
      </c>
      <c r="D263" s="21" t="s">
        <v>4579</v>
      </c>
      <c r="E263" s="182" t="s">
        <v>4580</v>
      </c>
      <c r="F263" s="23">
        <v>15619752</v>
      </c>
      <c r="G263" s="23">
        <v>0</v>
      </c>
      <c r="H263" s="23">
        <f t="shared" ref="H263:H326" si="8">+F263+G263</f>
        <v>15619752</v>
      </c>
      <c r="I263" s="20" t="s">
        <v>20</v>
      </c>
      <c r="J263" s="183" t="s">
        <v>3687</v>
      </c>
      <c r="K263" s="20" t="s">
        <v>12</v>
      </c>
      <c r="L263" s="21" t="s">
        <v>4581</v>
      </c>
      <c r="M263" s="20" t="s">
        <v>11</v>
      </c>
      <c r="N263" s="20" t="s">
        <v>2700</v>
      </c>
    </row>
    <row r="264" spans="1:14" s="2" customFormat="1" ht="55.2" x14ac:dyDescent="0.3">
      <c r="A264" s="20">
        <f t="shared" si="7"/>
        <v>258</v>
      </c>
      <c r="B264" s="164" t="s">
        <v>3683</v>
      </c>
      <c r="C264" s="20" t="s">
        <v>4625</v>
      </c>
      <c r="D264" s="21" t="s">
        <v>4626</v>
      </c>
      <c r="E264" s="182" t="s">
        <v>4570</v>
      </c>
      <c r="F264" s="23">
        <v>11440476</v>
      </c>
      <c r="G264" s="23">
        <v>11440476</v>
      </c>
      <c r="H264" s="23">
        <f t="shared" si="8"/>
        <v>22880952</v>
      </c>
      <c r="I264" s="20" t="s">
        <v>20</v>
      </c>
      <c r="J264" s="183" t="s">
        <v>3687</v>
      </c>
      <c r="K264" s="20" t="s">
        <v>12</v>
      </c>
      <c r="L264" s="21" t="s">
        <v>4627</v>
      </c>
      <c r="M264" s="20" t="s">
        <v>11</v>
      </c>
      <c r="N264" s="20" t="s">
        <v>2700</v>
      </c>
    </row>
    <row r="265" spans="1:14" s="2" customFormat="1" ht="55.2" x14ac:dyDescent="0.3">
      <c r="A265" s="20">
        <f t="shared" ref="A265:A328" si="9">+A264+1</f>
        <v>259</v>
      </c>
      <c r="B265" s="164" t="s">
        <v>3683</v>
      </c>
      <c r="C265" s="20" t="s">
        <v>4582</v>
      </c>
      <c r="D265" s="21" t="s">
        <v>4583</v>
      </c>
      <c r="E265" s="182" t="s">
        <v>4580</v>
      </c>
      <c r="F265" s="23">
        <v>12684088</v>
      </c>
      <c r="G265" s="23">
        <v>0</v>
      </c>
      <c r="H265" s="23">
        <f t="shared" si="8"/>
        <v>12684088</v>
      </c>
      <c r="I265" s="20" t="s">
        <v>20</v>
      </c>
      <c r="J265" s="183" t="s">
        <v>3687</v>
      </c>
      <c r="K265" s="20" t="s">
        <v>12</v>
      </c>
      <c r="L265" s="21" t="s">
        <v>4584</v>
      </c>
      <c r="M265" s="20" t="s">
        <v>11</v>
      </c>
      <c r="N265" s="20" t="s">
        <v>2700</v>
      </c>
    </row>
    <row r="266" spans="1:14" s="2" customFormat="1" ht="55.2" x14ac:dyDescent="0.3">
      <c r="A266" s="20">
        <f t="shared" si="9"/>
        <v>260</v>
      </c>
      <c r="B266" s="164" t="s">
        <v>3683</v>
      </c>
      <c r="C266" s="20" t="s">
        <v>4585</v>
      </c>
      <c r="D266" s="21" t="s">
        <v>4586</v>
      </c>
      <c r="E266" s="182" t="s">
        <v>4580</v>
      </c>
      <c r="F266" s="23">
        <v>12684088</v>
      </c>
      <c r="G266" s="23">
        <v>0</v>
      </c>
      <c r="H266" s="23">
        <f t="shared" si="8"/>
        <v>12684088</v>
      </c>
      <c r="I266" s="20" t="s">
        <v>20</v>
      </c>
      <c r="J266" s="183" t="s">
        <v>3687</v>
      </c>
      <c r="K266" s="20" t="s">
        <v>12</v>
      </c>
      <c r="L266" s="21" t="s">
        <v>4587</v>
      </c>
      <c r="M266" s="20" t="s">
        <v>11</v>
      </c>
      <c r="N266" s="20" t="s">
        <v>2700</v>
      </c>
    </row>
    <row r="267" spans="1:14" s="2" customFormat="1" ht="55.2" x14ac:dyDescent="0.3">
      <c r="A267" s="20">
        <f t="shared" si="9"/>
        <v>261</v>
      </c>
      <c r="B267" s="164" t="s">
        <v>3683</v>
      </c>
      <c r="C267" s="20" t="s">
        <v>4588</v>
      </c>
      <c r="D267" s="21" t="s">
        <v>4589</v>
      </c>
      <c r="E267" s="182" t="s">
        <v>4570</v>
      </c>
      <c r="F267" s="23">
        <v>11440476</v>
      </c>
      <c r="G267" s="23">
        <v>0</v>
      </c>
      <c r="H267" s="23">
        <f t="shared" si="8"/>
        <v>11440476</v>
      </c>
      <c r="I267" s="20" t="s">
        <v>20</v>
      </c>
      <c r="J267" s="183" t="s">
        <v>3687</v>
      </c>
      <c r="K267" s="20" t="s">
        <v>12</v>
      </c>
      <c r="L267" s="21" t="s">
        <v>4590</v>
      </c>
      <c r="M267" s="20" t="s">
        <v>11</v>
      </c>
      <c r="N267" s="20" t="s">
        <v>2700</v>
      </c>
    </row>
    <row r="268" spans="1:14" s="2" customFormat="1" ht="55.2" x14ac:dyDescent="0.3">
      <c r="A268" s="20">
        <f t="shared" si="9"/>
        <v>262</v>
      </c>
      <c r="B268" s="164" t="s">
        <v>3683</v>
      </c>
      <c r="C268" s="20" t="s">
        <v>4591</v>
      </c>
      <c r="D268" s="21" t="s">
        <v>4592</v>
      </c>
      <c r="E268" s="182" t="s">
        <v>4570</v>
      </c>
      <c r="F268" s="23">
        <v>8438456</v>
      </c>
      <c r="G268" s="23">
        <v>0</v>
      </c>
      <c r="H268" s="23">
        <f t="shared" si="8"/>
        <v>8438456</v>
      </c>
      <c r="I268" s="20" t="s">
        <v>20</v>
      </c>
      <c r="J268" s="183" t="s">
        <v>3687</v>
      </c>
      <c r="K268" s="20" t="s">
        <v>12</v>
      </c>
      <c r="L268" s="21" t="s">
        <v>4593</v>
      </c>
      <c r="M268" s="20" t="s">
        <v>11</v>
      </c>
      <c r="N268" s="20" t="s">
        <v>2700</v>
      </c>
    </row>
    <row r="269" spans="1:14" s="2" customFormat="1" ht="55.2" x14ac:dyDescent="0.3">
      <c r="A269" s="20">
        <f t="shared" si="9"/>
        <v>263</v>
      </c>
      <c r="B269" s="164" t="s">
        <v>3683</v>
      </c>
      <c r="C269" s="20" t="s">
        <v>4594</v>
      </c>
      <c r="D269" s="21" t="s">
        <v>4595</v>
      </c>
      <c r="E269" s="182" t="s">
        <v>4570</v>
      </c>
      <c r="F269" s="23">
        <v>11440476</v>
      </c>
      <c r="G269" s="23">
        <v>0</v>
      </c>
      <c r="H269" s="23">
        <f t="shared" si="8"/>
        <v>11440476</v>
      </c>
      <c r="I269" s="20" t="s">
        <v>20</v>
      </c>
      <c r="J269" s="183" t="s">
        <v>3687</v>
      </c>
      <c r="K269" s="20" t="s">
        <v>12</v>
      </c>
      <c r="L269" s="21" t="s">
        <v>4596</v>
      </c>
      <c r="M269" s="20" t="s">
        <v>11</v>
      </c>
      <c r="N269" s="20" t="s">
        <v>2700</v>
      </c>
    </row>
    <row r="270" spans="1:14" s="2" customFormat="1" ht="55.2" x14ac:dyDescent="0.3">
      <c r="A270" s="20">
        <f t="shared" si="9"/>
        <v>264</v>
      </c>
      <c r="B270" s="164" t="s">
        <v>3683</v>
      </c>
      <c r="C270" s="20" t="s">
        <v>4597</v>
      </c>
      <c r="D270" s="21" t="s">
        <v>4598</v>
      </c>
      <c r="E270" s="182" t="s">
        <v>4570</v>
      </c>
      <c r="F270" s="23">
        <v>11440476</v>
      </c>
      <c r="G270" s="23">
        <v>0</v>
      </c>
      <c r="H270" s="23">
        <f t="shared" si="8"/>
        <v>11440476</v>
      </c>
      <c r="I270" s="20" t="s">
        <v>20</v>
      </c>
      <c r="J270" s="183" t="s">
        <v>3687</v>
      </c>
      <c r="K270" s="20" t="s">
        <v>12</v>
      </c>
      <c r="L270" s="21" t="s">
        <v>4599</v>
      </c>
      <c r="M270" s="20" t="s">
        <v>11</v>
      </c>
      <c r="N270" s="20" t="s">
        <v>2700</v>
      </c>
    </row>
    <row r="271" spans="1:14" s="2" customFormat="1" ht="55.2" x14ac:dyDescent="0.3">
      <c r="A271" s="20">
        <f t="shared" si="9"/>
        <v>265</v>
      </c>
      <c r="B271" s="164" t="s">
        <v>3683</v>
      </c>
      <c r="C271" s="20" t="s">
        <v>4603</v>
      </c>
      <c r="D271" s="21" t="s">
        <v>4604</v>
      </c>
      <c r="E271" s="182" t="s">
        <v>4605</v>
      </c>
      <c r="F271" s="23">
        <v>6410688</v>
      </c>
      <c r="G271" s="23">
        <v>0</v>
      </c>
      <c r="H271" s="23">
        <f t="shared" si="8"/>
        <v>6410688</v>
      </c>
      <c r="I271" s="20" t="s">
        <v>20</v>
      </c>
      <c r="J271" s="183" t="s">
        <v>3687</v>
      </c>
      <c r="K271" s="20" t="s">
        <v>12</v>
      </c>
      <c r="L271" s="21" t="s">
        <v>4606</v>
      </c>
      <c r="M271" s="20" t="s">
        <v>11</v>
      </c>
      <c r="N271" s="20" t="s">
        <v>2700</v>
      </c>
    </row>
    <row r="272" spans="1:14" s="2" customFormat="1" ht="55.2" x14ac:dyDescent="0.3">
      <c r="A272" s="20">
        <f t="shared" si="9"/>
        <v>266</v>
      </c>
      <c r="B272" s="164" t="s">
        <v>3683</v>
      </c>
      <c r="C272" s="20" t="s">
        <v>4607</v>
      </c>
      <c r="D272" s="21" t="s">
        <v>4608</v>
      </c>
      <c r="E272" s="182" t="s">
        <v>4605</v>
      </c>
      <c r="F272" s="23">
        <v>8438456</v>
      </c>
      <c r="G272" s="23">
        <v>12657684</v>
      </c>
      <c r="H272" s="23">
        <f t="shared" si="8"/>
        <v>21096140</v>
      </c>
      <c r="I272" s="20" t="s">
        <v>20</v>
      </c>
      <c r="J272" s="183" t="s">
        <v>3687</v>
      </c>
      <c r="K272" s="20" t="s">
        <v>12</v>
      </c>
      <c r="L272" s="21" t="s">
        <v>4609</v>
      </c>
      <c r="M272" s="20" t="s">
        <v>11</v>
      </c>
      <c r="N272" s="20" t="s">
        <v>2700</v>
      </c>
    </row>
    <row r="273" spans="1:14" s="2" customFormat="1" ht="55.2" x14ac:dyDescent="0.3">
      <c r="A273" s="20">
        <f t="shared" si="9"/>
        <v>267</v>
      </c>
      <c r="B273" s="164" t="s">
        <v>3683</v>
      </c>
      <c r="C273" s="20" t="s">
        <v>4600</v>
      </c>
      <c r="D273" s="21" t="s">
        <v>4601</v>
      </c>
      <c r="E273" s="182" t="s">
        <v>4570</v>
      </c>
      <c r="F273" s="23">
        <v>10725116</v>
      </c>
      <c r="G273" s="23">
        <v>11440476</v>
      </c>
      <c r="H273" s="23">
        <f t="shared" si="8"/>
        <v>22165592</v>
      </c>
      <c r="I273" s="20" t="s">
        <v>20</v>
      </c>
      <c r="J273" s="183" t="s">
        <v>3687</v>
      </c>
      <c r="K273" s="20" t="s">
        <v>12</v>
      </c>
      <c r="L273" s="21" t="s">
        <v>4602</v>
      </c>
      <c r="M273" s="20" t="s">
        <v>11</v>
      </c>
      <c r="N273" s="20" t="s">
        <v>2700</v>
      </c>
    </row>
    <row r="274" spans="1:14" s="2" customFormat="1" ht="55.2" x14ac:dyDescent="0.3">
      <c r="A274" s="20">
        <f t="shared" si="9"/>
        <v>268</v>
      </c>
      <c r="B274" s="164" t="s">
        <v>3683</v>
      </c>
      <c r="C274" s="20" t="s">
        <v>4622</v>
      </c>
      <c r="D274" s="21" t="s">
        <v>4623</v>
      </c>
      <c r="E274" s="182" t="s">
        <v>4580</v>
      </c>
      <c r="F274" s="23">
        <v>13527156</v>
      </c>
      <c r="G274" s="23">
        <v>0</v>
      </c>
      <c r="H274" s="23">
        <f t="shared" si="8"/>
        <v>13527156</v>
      </c>
      <c r="I274" s="20" t="s">
        <v>20</v>
      </c>
      <c r="J274" s="183" t="s">
        <v>3687</v>
      </c>
      <c r="K274" s="20" t="s">
        <v>12</v>
      </c>
      <c r="L274" s="21" t="s">
        <v>4624</v>
      </c>
      <c r="M274" s="20" t="s">
        <v>11</v>
      </c>
      <c r="N274" s="20" t="s">
        <v>2700</v>
      </c>
    </row>
    <row r="275" spans="1:14" s="2" customFormat="1" ht="55.2" x14ac:dyDescent="0.3">
      <c r="A275" s="20">
        <f t="shared" si="9"/>
        <v>269</v>
      </c>
      <c r="B275" s="164" t="s">
        <v>3683</v>
      </c>
      <c r="C275" s="20" t="s">
        <v>4610</v>
      </c>
      <c r="D275" s="21" t="s">
        <v>4611</v>
      </c>
      <c r="E275" s="182" t="s">
        <v>4580</v>
      </c>
      <c r="F275" s="23">
        <v>15619752</v>
      </c>
      <c r="G275" s="23">
        <v>0</v>
      </c>
      <c r="H275" s="23">
        <f t="shared" si="8"/>
        <v>15619752</v>
      </c>
      <c r="I275" s="20" t="s">
        <v>20</v>
      </c>
      <c r="J275" s="183" t="s">
        <v>3687</v>
      </c>
      <c r="K275" s="20" t="s">
        <v>12</v>
      </c>
      <c r="L275" s="21" t="s">
        <v>4612</v>
      </c>
      <c r="M275" s="20" t="s">
        <v>11</v>
      </c>
      <c r="N275" s="20" t="s">
        <v>2700</v>
      </c>
    </row>
    <row r="276" spans="1:14" s="2" customFormat="1" ht="55.2" x14ac:dyDescent="0.3">
      <c r="A276" s="20">
        <f t="shared" si="9"/>
        <v>270</v>
      </c>
      <c r="B276" s="164" t="s">
        <v>3683</v>
      </c>
      <c r="C276" s="20" t="s">
        <v>4613</v>
      </c>
      <c r="D276" s="21" t="s">
        <v>4614</v>
      </c>
      <c r="E276" s="182" t="s">
        <v>4570</v>
      </c>
      <c r="F276" s="23">
        <v>11440476</v>
      </c>
      <c r="G276" s="23">
        <v>17160714</v>
      </c>
      <c r="H276" s="23">
        <f t="shared" si="8"/>
        <v>28601190</v>
      </c>
      <c r="I276" s="20" t="s">
        <v>20</v>
      </c>
      <c r="J276" s="183" t="s">
        <v>3687</v>
      </c>
      <c r="K276" s="20" t="s">
        <v>12</v>
      </c>
      <c r="L276" s="21" t="s">
        <v>4615</v>
      </c>
      <c r="M276" s="20" t="s">
        <v>11</v>
      </c>
      <c r="N276" s="20" t="s">
        <v>2700</v>
      </c>
    </row>
    <row r="277" spans="1:14" s="2" customFormat="1" ht="55.2" x14ac:dyDescent="0.3">
      <c r="A277" s="20">
        <f t="shared" si="9"/>
        <v>271</v>
      </c>
      <c r="B277" s="164" t="s">
        <v>3683</v>
      </c>
      <c r="C277" s="20" t="s">
        <v>4637</v>
      </c>
      <c r="D277" s="21" t="s">
        <v>4638</v>
      </c>
      <c r="E277" s="182" t="s">
        <v>4570</v>
      </c>
      <c r="F277" s="23">
        <v>10725116</v>
      </c>
      <c r="G277" s="23">
        <v>0</v>
      </c>
      <c r="H277" s="23">
        <f t="shared" si="8"/>
        <v>10725116</v>
      </c>
      <c r="I277" s="20" t="s">
        <v>20</v>
      </c>
      <c r="J277" s="183" t="s">
        <v>3687</v>
      </c>
      <c r="K277" s="20" t="s">
        <v>12</v>
      </c>
      <c r="L277" s="21" t="s">
        <v>4639</v>
      </c>
      <c r="M277" s="20" t="s">
        <v>11</v>
      </c>
      <c r="N277" s="20" t="s">
        <v>2700</v>
      </c>
    </row>
    <row r="278" spans="1:14" s="2" customFormat="1" ht="55.2" x14ac:dyDescent="0.3">
      <c r="A278" s="20">
        <f t="shared" si="9"/>
        <v>272</v>
      </c>
      <c r="B278" s="164" t="s">
        <v>3683</v>
      </c>
      <c r="C278" s="20" t="s">
        <v>4664</v>
      </c>
      <c r="D278" s="21" t="s">
        <v>4665</v>
      </c>
      <c r="E278" s="182" t="s">
        <v>4570</v>
      </c>
      <c r="F278" s="23">
        <v>10725116</v>
      </c>
      <c r="G278" s="23">
        <v>0</v>
      </c>
      <c r="H278" s="23">
        <f t="shared" si="8"/>
        <v>10725116</v>
      </c>
      <c r="I278" s="20" t="s">
        <v>20</v>
      </c>
      <c r="J278" s="183" t="s">
        <v>3687</v>
      </c>
      <c r="K278" s="20" t="s">
        <v>12</v>
      </c>
      <c r="L278" s="21" t="s">
        <v>4666</v>
      </c>
      <c r="M278" s="20" t="s">
        <v>11</v>
      </c>
      <c r="N278" s="20" t="s">
        <v>2700</v>
      </c>
    </row>
    <row r="279" spans="1:14" s="2" customFormat="1" ht="55.2" x14ac:dyDescent="0.3">
      <c r="A279" s="20">
        <f t="shared" si="9"/>
        <v>273</v>
      </c>
      <c r="B279" s="164" t="s">
        <v>3683</v>
      </c>
      <c r="C279" s="20" t="s">
        <v>4634</v>
      </c>
      <c r="D279" s="21" t="s">
        <v>4635</v>
      </c>
      <c r="E279" s="182" t="s">
        <v>4570</v>
      </c>
      <c r="F279" s="23">
        <v>10725116</v>
      </c>
      <c r="G279" s="23">
        <v>0</v>
      </c>
      <c r="H279" s="23">
        <f t="shared" si="8"/>
        <v>10725116</v>
      </c>
      <c r="I279" s="20" t="s">
        <v>20</v>
      </c>
      <c r="J279" s="183" t="s">
        <v>3687</v>
      </c>
      <c r="K279" s="20" t="s">
        <v>12</v>
      </c>
      <c r="L279" s="21" t="s">
        <v>4636</v>
      </c>
      <c r="M279" s="20" t="s">
        <v>11</v>
      </c>
      <c r="N279" s="20" t="s">
        <v>2700</v>
      </c>
    </row>
    <row r="280" spans="1:14" s="2" customFormat="1" ht="55.2" x14ac:dyDescent="0.3">
      <c r="A280" s="20">
        <f t="shared" si="9"/>
        <v>274</v>
      </c>
      <c r="B280" s="164" t="s">
        <v>3683</v>
      </c>
      <c r="C280" s="20" t="s">
        <v>4667</v>
      </c>
      <c r="D280" s="21" t="s">
        <v>4668</v>
      </c>
      <c r="E280" s="182" t="s">
        <v>4570</v>
      </c>
      <c r="F280" s="23">
        <v>10725116</v>
      </c>
      <c r="G280" s="23">
        <v>0</v>
      </c>
      <c r="H280" s="23">
        <f t="shared" si="8"/>
        <v>10725116</v>
      </c>
      <c r="I280" s="20" t="s">
        <v>20</v>
      </c>
      <c r="J280" s="183" t="s">
        <v>3687</v>
      </c>
      <c r="K280" s="20" t="s">
        <v>12</v>
      </c>
      <c r="L280" s="21" t="s">
        <v>4669</v>
      </c>
      <c r="M280" s="20" t="s">
        <v>11</v>
      </c>
      <c r="N280" s="20" t="s">
        <v>2700</v>
      </c>
    </row>
    <row r="281" spans="1:14" s="2" customFormat="1" ht="55.2" x14ac:dyDescent="0.3">
      <c r="A281" s="20">
        <f t="shared" si="9"/>
        <v>275</v>
      </c>
      <c r="B281" s="164" t="s">
        <v>3683</v>
      </c>
      <c r="C281" s="20" t="s">
        <v>4568</v>
      </c>
      <c r="D281" s="21" t="s">
        <v>4569</v>
      </c>
      <c r="E281" s="182" t="s">
        <v>4570</v>
      </c>
      <c r="F281" s="23">
        <v>10725116</v>
      </c>
      <c r="G281" s="23">
        <v>0</v>
      </c>
      <c r="H281" s="23">
        <f t="shared" si="8"/>
        <v>10725116</v>
      </c>
      <c r="I281" s="20" t="s">
        <v>20</v>
      </c>
      <c r="J281" s="183" t="s">
        <v>3687</v>
      </c>
      <c r="K281" s="20" t="s">
        <v>12</v>
      </c>
      <c r="L281" s="21" t="s">
        <v>4571</v>
      </c>
      <c r="M281" s="20" t="s">
        <v>11</v>
      </c>
      <c r="N281" s="20" t="s">
        <v>2700</v>
      </c>
    </row>
    <row r="282" spans="1:14" s="2" customFormat="1" ht="55.2" x14ac:dyDescent="0.3">
      <c r="A282" s="20">
        <f t="shared" si="9"/>
        <v>276</v>
      </c>
      <c r="B282" s="164" t="s">
        <v>3683</v>
      </c>
      <c r="C282" s="20" t="s">
        <v>4640</v>
      </c>
      <c r="D282" s="21" t="s">
        <v>4641</v>
      </c>
      <c r="E282" s="182" t="s">
        <v>4570</v>
      </c>
      <c r="F282" s="23">
        <v>10725116</v>
      </c>
      <c r="G282" s="23">
        <v>0</v>
      </c>
      <c r="H282" s="23">
        <f t="shared" si="8"/>
        <v>10725116</v>
      </c>
      <c r="I282" s="20" t="s">
        <v>20</v>
      </c>
      <c r="J282" s="183" t="s">
        <v>3687</v>
      </c>
      <c r="K282" s="20" t="s">
        <v>12</v>
      </c>
      <c r="L282" s="21" t="s">
        <v>4642</v>
      </c>
      <c r="M282" s="20" t="s">
        <v>11</v>
      </c>
      <c r="N282" s="20" t="s">
        <v>2700</v>
      </c>
    </row>
    <row r="283" spans="1:14" s="2" customFormat="1" ht="55.2" x14ac:dyDescent="0.3">
      <c r="A283" s="20">
        <f t="shared" si="9"/>
        <v>277</v>
      </c>
      <c r="B283" s="164" t="s">
        <v>3683</v>
      </c>
      <c r="C283" s="20" t="s">
        <v>4670</v>
      </c>
      <c r="D283" s="21" t="s">
        <v>4671</v>
      </c>
      <c r="E283" s="182" t="s">
        <v>4570</v>
      </c>
      <c r="F283" s="23">
        <v>10725116</v>
      </c>
      <c r="G283" s="23">
        <v>0</v>
      </c>
      <c r="H283" s="23">
        <f t="shared" si="8"/>
        <v>10725116</v>
      </c>
      <c r="I283" s="20" t="s">
        <v>20</v>
      </c>
      <c r="J283" s="183" t="s">
        <v>3687</v>
      </c>
      <c r="K283" s="20" t="s">
        <v>12</v>
      </c>
      <c r="L283" s="21" t="s">
        <v>4672</v>
      </c>
      <c r="M283" s="20" t="s">
        <v>11</v>
      </c>
      <c r="N283" s="20" t="s">
        <v>2700</v>
      </c>
    </row>
    <row r="284" spans="1:14" s="2" customFormat="1" ht="55.2" x14ac:dyDescent="0.3">
      <c r="A284" s="20">
        <f t="shared" si="9"/>
        <v>278</v>
      </c>
      <c r="B284" s="164" t="s">
        <v>3683</v>
      </c>
      <c r="C284" s="20" t="s">
        <v>4619</v>
      </c>
      <c r="D284" s="21" t="s">
        <v>4620</v>
      </c>
      <c r="E284" s="182" t="s">
        <v>4570</v>
      </c>
      <c r="F284" s="23">
        <v>10725116</v>
      </c>
      <c r="G284" s="23">
        <v>0</v>
      </c>
      <c r="H284" s="23">
        <f t="shared" si="8"/>
        <v>10725116</v>
      </c>
      <c r="I284" s="20" t="s">
        <v>20</v>
      </c>
      <c r="J284" s="183" t="s">
        <v>3687</v>
      </c>
      <c r="K284" s="20" t="s">
        <v>12</v>
      </c>
      <c r="L284" s="21" t="s">
        <v>4621</v>
      </c>
      <c r="M284" s="20" t="s">
        <v>11</v>
      </c>
      <c r="N284" s="20" t="s">
        <v>2700</v>
      </c>
    </row>
    <row r="285" spans="1:14" s="2" customFormat="1" ht="55.2" x14ac:dyDescent="0.3">
      <c r="A285" s="20">
        <f t="shared" si="9"/>
        <v>279</v>
      </c>
      <c r="B285" s="164" t="s">
        <v>3683</v>
      </c>
      <c r="C285" s="20" t="s">
        <v>4643</v>
      </c>
      <c r="D285" s="21" t="s">
        <v>4644</v>
      </c>
      <c r="E285" s="182" t="s">
        <v>4570</v>
      </c>
      <c r="F285" s="23">
        <v>10725116</v>
      </c>
      <c r="G285" s="23">
        <v>0</v>
      </c>
      <c r="H285" s="23">
        <f t="shared" si="8"/>
        <v>10725116</v>
      </c>
      <c r="I285" s="20" t="s">
        <v>20</v>
      </c>
      <c r="J285" s="183" t="s">
        <v>3687</v>
      </c>
      <c r="K285" s="20" t="s">
        <v>12</v>
      </c>
      <c r="L285" s="21" t="s">
        <v>4645</v>
      </c>
      <c r="M285" s="20" t="s">
        <v>11</v>
      </c>
      <c r="N285" s="20" t="s">
        <v>2700</v>
      </c>
    </row>
    <row r="286" spans="1:14" s="2" customFormat="1" ht="55.2" x14ac:dyDescent="0.3">
      <c r="A286" s="20">
        <f t="shared" si="9"/>
        <v>280</v>
      </c>
      <c r="B286" s="164" t="s">
        <v>3683</v>
      </c>
      <c r="C286" s="20" t="s">
        <v>4673</v>
      </c>
      <c r="D286" s="21" t="s">
        <v>4674</v>
      </c>
      <c r="E286" s="182" t="s">
        <v>4570</v>
      </c>
      <c r="F286" s="23">
        <v>8438456</v>
      </c>
      <c r="G286" s="23">
        <v>0</v>
      </c>
      <c r="H286" s="23">
        <f t="shared" si="8"/>
        <v>8438456</v>
      </c>
      <c r="I286" s="20" t="s">
        <v>20</v>
      </c>
      <c r="J286" s="183" t="s">
        <v>3687</v>
      </c>
      <c r="K286" s="20" t="s">
        <v>12</v>
      </c>
      <c r="L286" s="21" t="s">
        <v>4675</v>
      </c>
      <c r="M286" s="20" t="s">
        <v>11</v>
      </c>
      <c r="N286" s="20" t="s">
        <v>2700</v>
      </c>
    </row>
    <row r="287" spans="1:14" s="2" customFormat="1" ht="55.2" x14ac:dyDescent="0.3">
      <c r="A287" s="20">
        <f t="shared" si="9"/>
        <v>281</v>
      </c>
      <c r="B287" s="164" t="s">
        <v>3683</v>
      </c>
      <c r="C287" s="20" t="s">
        <v>4676</v>
      </c>
      <c r="D287" s="21" t="s">
        <v>4677</v>
      </c>
      <c r="E287" s="182" t="s">
        <v>4570</v>
      </c>
      <c r="F287" s="23">
        <v>8438456</v>
      </c>
      <c r="G287" s="23">
        <v>0</v>
      </c>
      <c r="H287" s="23">
        <f t="shared" si="8"/>
        <v>8438456</v>
      </c>
      <c r="I287" s="20" t="s">
        <v>20</v>
      </c>
      <c r="J287" s="183" t="s">
        <v>3687</v>
      </c>
      <c r="K287" s="20" t="s">
        <v>12</v>
      </c>
      <c r="L287" s="21" t="s">
        <v>4678</v>
      </c>
      <c r="M287" s="20" t="s">
        <v>11</v>
      </c>
      <c r="N287" s="20" t="s">
        <v>2700</v>
      </c>
    </row>
    <row r="288" spans="1:14" s="2" customFormat="1" ht="55.2" x14ac:dyDescent="0.3">
      <c r="A288" s="20">
        <f t="shared" si="9"/>
        <v>282</v>
      </c>
      <c r="B288" s="164" t="s">
        <v>3683</v>
      </c>
      <c r="C288" s="20" t="s">
        <v>4646</v>
      </c>
      <c r="D288" s="21" t="s">
        <v>4647</v>
      </c>
      <c r="E288" s="182" t="s">
        <v>4570</v>
      </c>
      <c r="F288" s="23">
        <v>10725116</v>
      </c>
      <c r="G288" s="23">
        <v>0</v>
      </c>
      <c r="H288" s="23">
        <f t="shared" si="8"/>
        <v>10725116</v>
      </c>
      <c r="I288" s="20" t="s">
        <v>20</v>
      </c>
      <c r="J288" s="183" t="s">
        <v>3687</v>
      </c>
      <c r="K288" s="20" t="s">
        <v>12</v>
      </c>
      <c r="L288" s="21" t="s">
        <v>4648</v>
      </c>
      <c r="M288" s="20" t="s">
        <v>11</v>
      </c>
      <c r="N288" s="20" t="s">
        <v>2700</v>
      </c>
    </row>
    <row r="289" spans="1:14" s="2" customFormat="1" ht="55.2" x14ac:dyDescent="0.3">
      <c r="A289" s="20">
        <f t="shared" si="9"/>
        <v>283</v>
      </c>
      <c r="B289" s="164" t="s">
        <v>3683</v>
      </c>
      <c r="C289" s="20" t="s">
        <v>4631</v>
      </c>
      <c r="D289" s="21" t="s">
        <v>4632</v>
      </c>
      <c r="E289" s="182" t="s">
        <v>4570</v>
      </c>
      <c r="F289" s="23">
        <v>10725116</v>
      </c>
      <c r="G289" s="23">
        <v>0</v>
      </c>
      <c r="H289" s="23">
        <f t="shared" si="8"/>
        <v>10725116</v>
      </c>
      <c r="I289" s="20" t="s">
        <v>20</v>
      </c>
      <c r="J289" s="183" t="s">
        <v>3687</v>
      </c>
      <c r="K289" s="20" t="s">
        <v>12</v>
      </c>
      <c r="L289" s="21" t="s">
        <v>4633</v>
      </c>
      <c r="M289" s="20" t="s">
        <v>11</v>
      </c>
      <c r="N289" s="20" t="s">
        <v>2700</v>
      </c>
    </row>
    <row r="290" spans="1:14" s="2" customFormat="1" ht="55.2" x14ac:dyDescent="0.3">
      <c r="A290" s="20">
        <f t="shared" si="9"/>
        <v>284</v>
      </c>
      <c r="B290" s="164" t="s">
        <v>3683</v>
      </c>
      <c r="C290" s="20" t="s">
        <v>4649</v>
      </c>
      <c r="D290" s="21" t="s">
        <v>4650</v>
      </c>
      <c r="E290" s="182" t="s">
        <v>4570</v>
      </c>
      <c r="F290" s="23">
        <v>10725116</v>
      </c>
      <c r="G290" s="23">
        <v>0</v>
      </c>
      <c r="H290" s="23">
        <f t="shared" si="8"/>
        <v>10725116</v>
      </c>
      <c r="I290" s="20" t="s">
        <v>20</v>
      </c>
      <c r="J290" s="183" t="s">
        <v>3687</v>
      </c>
      <c r="K290" s="20" t="s">
        <v>12</v>
      </c>
      <c r="L290" s="21" t="s">
        <v>4651</v>
      </c>
      <c r="M290" s="20" t="s">
        <v>11</v>
      </c>
      <c r="N290" s="20" t="s">
        <v>2700</v>
      </c>
    </row>
    <row r="291" spans="1:14" s="2" customFormat="1" ht="55.2" x14ac:dyDescent="0.3">
      <c r="A291" s="20">
        <f t="shared" si="9"/>
        <v>285</v>
      </c>
      <c r="B291" s="164" t="s">
        <v>3683</v>
      </c>
      <c r="C291" s="20" t="s">
        <v>4652</v>
      </c>
      <c r="D291" s="21" t="s">
        <v>4653</v>
      </c>
      <c r="E291" s="182" t="s">
        <v>4570</v>
      </c>
      <c r="F291" s="23">
        <v>10725116</v>
      </c>
      <c r="G291" s="23">
        <v>0</v>
      </c>
      <c r="H291" s="23">
        <f t="shared" si="8"/>
        <v>10725116</v>
      </c>
      <c r="I291" s="20" t="s">
        <v>20</v>
      </c>
      <c r="J291" s="183" t="s">
        <v>3687</v>
      </c>
      <c r="K291" s="20" t="s">
        <v>12</v>
      </c>
      <c r="L291" s="21" t="s">
        <v>4654</v>
      </c>
      <c r="M291" s="20" t="s">
        <v>11</v>
      </c>
      <c r="N291" s="20" t="s">
        <v>2700</v>
      </c>
    </row>
    <row r="292" spans="1:14" s="2" customFormat="1" ht="55.2" x14ac:dyDescent="0.3">
      <c r="A292" s="20">
        <f t="shared" si="9"/>
        <v>286</v>
      </c>
      <c r="B292" s="164" t="s">
        <v>3683</v>
      </c>
      <c r="C292" s="20" t="s">
        <v>4661</v>
      </c>
      <c r="D292" s="21" t="s">
        <v>4662</v>
      </c>
      <c r="E292" s="182" t="s">
        <v>4570</v>
      </c>
      <c r="F292" s="23">
        <v>8438456</v>
      </c>
      <c r="G292" s="23">
        <v>0</v>
      </c>
      <c r="H292" s="23">
        <f t="shared" si="8"/>
        <v>8438456</v>
      </c>
      <c r="I292" s="20" t="s">
        <v>20</v>
      </c>
      <c r="J292" s="183" t="s">
        <v>3687</v>
      </c>
      <c r="K292" s="20" t="s">
        <v>12</v>
      </c>
      <c r="L292" s="21" t="s">
        <v>4663</v>
      </c>
      <c r="M292" s="20" t="s">
        <v>11</v>
      </c>
      <c r="N292" s="20" t="s">
        <v>2700</v>
      </c>
    </row>
    <row r="293" spans="1:14" s="2" customFormat="1" ht="55.2" x14ac:dyDescent="0.3">
      <c r="A293" s="20">
        <f t="shared" si="9"/>
        <v>287</v>
      </c>
      <c r="B293" s="164" t="s">
        <v>3683</v>
      </c>
      <c r="C293" s="20" t="s">
        <v>4679</v>
      </c>
      <c r="D293" s="21" t="s">
        <v>4680</v>
      </c>
      <c r="E293" s="182" t="s">
        <v>4570</v>
      </c>
      <c r="F293" s="23">
        <v>10725116</v>
      </c>
      <c r="G293" s="23">
        <v>0</v>
      </c>
      <c r="H293" s="23">
        <f t="shared" si="8"/>
        <v>10725116</v>
      </c>
      <c r="I293" s="20" t="s">
        <v>20</v>
      </c>
      <c r="J293" s="183" t="s">
        <v>3687</v>
      </c>
      <c r="K293" s="20" t="s">
        <v>12</v>
      </c>
      <c r="L293" s="21" t="s">
        <v>4681</v>
      </c>
      <c r="M293" s="20" t="s">
        <v>11</v>
      </c>
      <c r="N293" s="20" t="s">
        <v>2700</v>
      </c>
    </row>
    <row r="294" spans="1:14" s="2" customFormat="1" ht="55.2" x14ac:dyDescent="0.3">
      <c r="A294" s="20">
        <f t="shared" si="9"/>
        <v>288</v>
      </c>
      <c r="B294" s="164" t="s">
        <v>3683</v>
      </c>
      <c r="C294" s="20" t="s">
        <v>4655</v>
      </c>
      <c r="D294" s="21" t="s">
        <v>4656</v>
      </c>
      <c r="E294" s="182" t="s">
        <v>4570</v>
      </c>
      <c r="F294" s="23">
        <v>8438456</v>
      </c>
      <c r="G294" s="23">
        <v>0</v>
      </c>
      <c r="H294" s="23">
        <f t="shared" si="8"/>
        <v>8438456</v>
      </c>
      <c r="I294" s="20" t="s">
        <v>20</v>
      </c>
      <c r="J294" s="183" t="s">
        <v>3687</v>
      </c>
      <c r="K294" s="20" t="s">
        <v>12</v>
      </c>
      <c r="L294" s="21" t="s">
        <v>4657</v>
      </c>
      <c r="M294" s="20" t="s">
        <v>11</v>
      </c>
      <c r="N294" s="20" t="s">
        <v>2700</v>
      </c>
    </row>
    <row r="295" spans="1:14" s="2" customFormat="1" ht="55.2" x14ac:dyDescent="0.3">
      <c r="A295" s="20">
        <f t="shared" si="9"/>
        <v>289</v>
      </c>
      <c r="B295" s="164" t="s">
        <v>3683</v>
      </c>
      <c r="C295" s="20" t="s">
        <v>4572</v>
      </c>
      <c r="D295" s="21" t="s">
        <v>4573</v>
      </c>
      <c r="E295" s="182" t="s">
        <v>4570</v>
      </c>
      <c r="F295" s="23">
        <v>10725116</v>
      </c>
      <c r="G295" s="23">
        <v>0</v>
      </c>
      <c r="H295" s="23">
        <f t="shared" si="8"/>
        <v>10725116</v>
      </c>
      <c r="I295" s="20" t="s">
        <v>20</v>
      </c>
      <c r="J295" s="183" t="s">
        <v>3687</v>
      </c>
      <c r="K295" s="20" t="s">
        <v>12</v>
      </c>
      <c r="L295" s="21" t="s">
        <v>4574</v>
      </c>
      <c r="M295" s="20" t="s">
        <v>11</v>
      </c>
      <c r="N295" s="20" t="s">
        <v>2700</v>
      </c>
    </row>
    <row r="296" spans="1:14" s="2" customFormat="1" ht="55.2" x14ac:dyDescent="0.3">
      <c r="A296" s="20">
        <f t="shared" si="9"/>
        <v>290</v>
      </c>
      <c r="B296" s="164" t="s">
        <v>3683</v>
      </c>
      <c r="C296" s="20" t="s">
        <v>4682</v>
      </c>
      <c r="D296" s="21" t="s">
        <v>4683</v>
      </c>
      <c r="E296" s="182" t="s">
        <v>4570</v>
      </c>
      <c r="F296" s="23">
        <v>10725116</v>
      </c>
      <c r="G296" s="23">
        <v>0</v>
      </c>
      <c r="H296" s="23">
        <f t="shared" si="8"/>
        <v>10725116</v>
      </c>
      <c r="I296" s="20" t="s">
        <v>20</v>
      </c>
      <c r="J296" s="183" t="s">
        <v>3687</v>
      </c>
      <c r="K296" s="20" t="s">
        <v>12</v>
      </c>
      <c r="L296" s="21" t="s">
        <v>4684</v>
      </c>
      <c r="M296" s="20" t="s">
        <v>11</v>
      </c>
      <c r="N296" s="20" t="s">
        <v>2700</v>
      </c>
    </row>
    <row r="297" spans="1:14" s="2" customFormat="1" ht="55.2" x14ac:dyDescent="0.3">
      <c r="A297" s="20">
        <f t="shared" si="9"/>
        <v>291</v>
      </c>
      <c r="B297" s="164" t="s">
        <v>3683</v>
      </c>
      <c r="C297" s="20" t="s">
        <v>4658</v>
      </c>
      <c r="D297" s="21" t="s">
        <v>4659</v>
      </c>
      <c r="E297" s="182" t="s">
        <v>4570</v>
      </c>
      <c r="F297" s="23">
        <v>10725116</v>
      </c>
      <c r="G297" s="23">
        <v>0</v>
      </c>
      <c r="H297" s="23">
        <f t="shared" si="8"/>
        <v>10725116</v>
      </c>
      <c r="I297" s="20" t="s">
        <v>20</v>
      </c>
      <c r="J297" s="183" t="s">
        <v>3687</v>
      </c>
      <c r="K297" s="20" t="s">
        <v>12</v>
      </c>
      <c r="L297" s="21" t="s">
        <v>4660</v>
      </c>
      <c r="M297" s="20" t="s">
        <v>11</v>
      </c>
      <c r="N297" s="20" t="s">
        <v>2700</v>
      </c>
    </row>
    <row r="298" spans="1:14" s="2" customFormat="1" ht="55.2" x14ac:dyDescent="0.3">
      <c r="A298" s="20">
        <f t="shared" si="9"/>
        <v>292</v>
      </c>
      <c r="B298" s="164" t="s">
        <v>3683</v>
      </c>
      <c r="C298" s="20" t="s">
        <v>4685</v>
      </c>
      <c r="D298" s="21" t="s">
        <v>4686</v>
      </c>
      <c r="E298" s="182" t="s">
        <v>4570</v>
      </c>
      <c r="F298" s="23">
        <v>10725116</v>
      </c>
      <c r="G298" s="23">
        <v>0</v>
      </c>
      <c r="H298" s="23">
        <f t="shared" si="8"/>
        <v>10725116</v>
      </c>
      <c r="I298" s="20" t="s">
        <v>20</v>
      </c>
      <c r="J298" s="183" t="s">
        <v>3687</v>
      </c>
      <c r="K298" s="20" t="s">
        <v>12</v>
      </c>
      <c r="L298" s="21" t="s">
        <v>4687</v>
      </c>
      <c r="M298" s="20" t="s">
        <v>11</v>
      </c>
      <c r="N298" s="20" t="s">
        <v>2700</v>
      </c>
    </row>
    <row r="299" spans="1:14" s="2" customFormat="1" ht="55.2" x14ac:dyDescent="0.3">
      <c r="A299" s="20">
        <f t="shared" si="9"/>
        <v>293</v>
      </c>
      <c r="B299" s="164" t="s">
        <v>3683</v>
      </c>
      <c r="C299" s="20" t="s">
        <v>4616</v>
      </c>
      <c r="D299" s="21" t="s">
        <v>4617</v>
      </c>
      <c r="E299" s="182" t="s">
        <v>4580</v>
      </c>
      <c r="F299" s="23">
        <v>15619752</v>
      </c>
      <c r="G299" s="23">
        <v>0</v>
      </c>
      <c r="H299" s="23">
        <f t="shared" si="8"/>
        <v>15619752</v>
      </c>
      <c r="I299" s="20" t="s">
        <v>20</v>
      </c>
      <c r="J299" s="183" t="s">
        <v>3687</v>
      </c>
      <c r="K299" s="20" t="s">
        <v>12</v>
      </c>
      <c r="L299" s="21" t="s">
        <v>4618</v>
      </c>
      <c r="M299" s="20" t="s">
        <v>11</v>
      </c>
      <c r="N299" s="20" t="s">
        <v>2700</v>
      </c>
    </row>
    <row r="300" spans="1:14" s="2" customFormat="1" ht="55.2" x14ac:dyDescent="0.3">
      <c r="A300" s="20">
        <f t="shared" si="9"/>
        <v>294</v>
      </c>
      <c r="B300" s="164" t="s">
        <v>3683</v>
      </c>
      <c r="C300" s="20" t="s">
        <v>4782</v>
      </c>
      <c r="D300" s="21" t="s">
        <v>4783</v>
      </c>
      <c r="E300" s="182" t="s">
        <v>3804</v>
      </c>
      <c r="F300" s="23">
        <v>10010413</v>
      </c>
      <c r="G300" s="23">
        <v>14300590</v>
      </c>
      <c r="H300" s="23">
        <f t="shared" si="8"/>
        <v>24311003</v>
      </c>
      <c r="I300" s="20" t="s">
        <v>20</v>
      </c>
      <c r="J300" s="183" t="s">
        <v>3687</v>
      </c>
      <c r="K300" s="20" t="s">
        <v>12</v>
      </c>
      <c r="L300" s="21" t="s">
        <v>4784</v>
      </c>
      <c r="M300" s="20" t="s">
        <v>11</v>
      </c>
      <c r="N300" s="20" t="s">
        <v>2700</v>
      </c>
    </row>
    <row r="301" spans="1:14" s="2" customFormat="1" ht="409.6" x14ac:dyDescent="0.3">
      <c r="A301" s="20">
        <f t="shared" si="9"/>
        <v>295</v>
      </c>
      <c r="B301" s="164" t="s">
        <v>3683</v>
      </c>
      <c r="C301" s="20" t="s">
        <v>4729</v>
      </c>
      <c r="D301" s="21" t="s">
        <v>4730</v>
      </c>
      <c r="E301" s="182" t="s">
        <v>4731</v>
      </c>
      <c r="F301" s="23">
        <v>11440476</v>
      </c>
      <c r="G301" s="23">
        <v>14300595</v>
      </c>
      <c r="H301" s="23">
        <f t="shared" si="8"/>
        <v>25741071</v>
      </c>
      <c r="I301" s="20" t="s">
        <v>20</v>
      </c>
      <c r="J301" s="183" t="s">
        <v>3687</v>
      </c>
      <c r="K301" s="20" t="s">
        <v>12</v>
      </c>
      <c r="L301" s="21" t="s">
        <v>4732</v>
      </c>
      <c r="M301" s="20" t="s">
        <v>11</v>
      </c>
      <c r="N301" s="20" t="s">
        <v>2700</v>
      </c>
    </row>
    <row r="302" spans="1:14" s="2" customFormat="1" ht="55.2" x14ac:dyDescent="0.3">
      <c r="A302" s="20">
        <f t="shared" si="9"/>
        <v>296</v>
      </c>
      <c r="B302" s="164" t="s">
        <v>3683</v>
      </c>
      <c r="C302" s="20" t="s">
        <v>4733</v>
      </c>
      <c r="D302" s="21" t="s">
        <v>4734</v>
      </c>
      <c r="E302" s="182" t="s">
        <v>4735</v>
      </c>
      <c r="F302" s="23">
        <v>22000000</v>
      </c>
      <c r="G302" s="23">
        <v>33000000</v>
      </c>
      <c r="H302" s="23">
        <f t="shared" si="8"/>
        <v>55000000</v>
      </c>
      <c r="I302" s="20" t="s">
        <v>20</v>
      </c>
      <c r="J302" s="183" t="s">
        <v>3687</v>
      </c>
      <c r="K302" s="20" t="s">
        <v>12</v>
      </c>
      <c r="L302" s="21" t="s">
        <v>4736</v>
      </c>
      <c r="M302" s="20" t="s">
        <v>11</v>
      </c>
      <c r="N302" s="20" t="s">
        <v>2700</v>
      </c>
    </row>
    <row r="303" spans="1:14" s="2" customFormat="1" ht="276" x14ac:dyDescent="0.3">
      <c r="A303" s="20">
        <f t="shared" si="9"/>
        <v>297</v>
      </c>
      <c r="B303" s="164" t="s">
        <v>3683</v>
      </c>
      <c r="C303" s="20" t="s">
        <v>4745</v>
      </c>
      <c r="D303" s="21" t="s">
        <v>4746</v>
      </c>
      <c r="E303" s="182" t="s">
        <v>4747</v>
      </c>
      <c r="F303" s="23">
        <v>10725116</v>
      </c>
      <c r="G303" s="23">
        <v>13406395</v>
      </c>
      <c r="H303" s="23">
        <f t="shared" si="8"/>
        <v>24131511</v>
      </c>
      <c r="I303" s="20" t="s">
        <v>20</v>
      </c>
      <c r="J303" s="183" t="s">
        <v>3687</v>
      </c>
      <c r="K303" s="20" t="s">
        <v>12</v>
      </c>
      <c r="L303" s="21" t="s">
        <v>4748</v>
      </c>
      <c r="M303" s="20" t="s">
        <v>11</v>
      </c>
      <c r="N303" s="20" t="s">
        <v>2700</v>
      </c>
    </row>
    <row r="304" spans="1:14" s="2" customFormat="1" ht="55.2" x14ac:dyDescent="0.3">
      <c r="A304" s="20">
        <f t="shared" si="9"/>
        <v>298</v>
      </c>
      <c r="B304" s="164" t="s">
        <v>3683</v>
      </c>
      <c r="C304" s="20" t="s">
        <v>4696</v>
      </c>
      <c r="D304" s="21" t="s">
        <v>4697</v>
      </c>
      <c r="E304" s="182" t="s">
        <v>4698</v>
      </c>
      <c r="F304" s="23">
        <v>12684088</v>
      </c>
      <c r="G304" s="23">
        <v>19026132</v>
      </c>
      <c r="H304" s="23">
        <f t="shared" si="8"/>
        <v>31710220</v>
      </c>
      <c r="I304" s="20" t="s">
        <v>20</v>
      </c>
      <c r="J304" s="183" t="s">
        <v>3687</v>
      </c>
      <c r="K304" s="20" t="s">
        <v>12</v>
      </c>
      <c r="L304" s="21" t="s">
        <v>4699</v>
      </c>
      <c r="M304" s="20" t="s">
        <v>11</v>
      </c>
      <c r="N304" s="20" t="s">
        <v>2700</v>
      </c>
    </row>
    <row r="305" spans="1:14" s="2" customFormat="1" ht="69" x14ac:dyDescent="0.3">
      <c r="A305" s="20">
        <f t="shared" si="9"/>
        <v>299</v>
      </c>
      <c r="B305" s="164" t="s">
        <v>3683</v>
      </c>
      <c r="C305" s="20" t="s">
        <v>4778</v>
      </c>
      <c r="D305" s="21" t="s">
        <v>4779</v>
      </c>
      <c r="E305" s="182" t="s">
        <v>4780</v>
      </c>
      <c r="F305" s="23">
        <v>10325000</v>
      </c>
      <c r="G305" s="23">
        <v>17700000</v>
      </c>
      <c r="H305" s="23">
        <f t="shared" si="8"/>
        <v>28025000</v>
      </c>
      <c r="I305" s="20" t="s">
        <v>20</v>
      </c>
      <c r="J305" s="183" t="s">
        <v>3687</v>
      </c>
      <c r="K305" s="20" t="s">
        <v>12</v>
      </c>
      <c r="L305" s="21" t="s">
        <v>4781</v>
      </c>
      <c r="M305" s="20" t="s">
        <v>11</v>
      </c>
      <c r="N305" s="20" t="s">
        <v>2700</v>
      </c>
    </row>
    <row r="306" spans="1:14" s="2" customFormat="1" ht="110.4" x14ac:dyDescent="0.3">
      <c r="A306" s="20">
        <f t="shared" si="9"/>
        <v>300</v>
      </c>
      <c r="B306" s="164" t="s">
        <v>3683</v>
      </c>
      <c r="C306" s="20" t="s">
        <v>4718</v>
      </c>
      <c r="D306" s="21" t="s">
        <v>4719</v>
      </c>
      <c r="E306" s="182" t="s">
        <v>4720</v>
      </c>
      <c r="F306" s="23">
        <v>8438456</v>
      </c>
      <c r="G306" s="23">
        <v>12657684</v>
      </c>
      <c r="H306" s="23">
        <f t="shared" si="8"/>
        <v>21096140</v>
      </c>
      <c r="I306" s="20" t="s">
        <v>20</v>
      </c>
      <c r="J306" s="183" t="s">
        <v>3687</v>
      </c>
      <c r="K306" s="20" t="s">
        <v>12</v>
      </c>
      <c r="L306" s="21" t="s">
        <v>4721</v>
      </c>
      <c r="M306" s="20" t="s">
        <v>11</v>
      </c>
      <c r="N306" s="20" t="s">
        <v>2700</v>
      </c>
    </row>
    <row r="307" spans="1:14" s="2" customFormat="1" ht="82.8" x14ac:dyDescent="0.3">
      <c r="A307" s="20">
        <f t="shared" si="9"/>
        <v>301</v>
      </c>
      <c r="B307" s="164" t="s">
        <v>3683</v>
      </c>
      <c r="C307" s="20" t="s">
        <v>4737</v>
      </c>
      <c r="D307" s="21" t="s">
        <v>4738</v>
      </c>
      <c r="E307" s="182" t="s">
        <v>4739</v>
      </c>
      <c r="F307" s="23">
        <v>12177096</v>
      </c>
      <c r="G307" s="23">
        <v>0</v>
      </c>
      <c r="H307" s="23">
        <f t="shared" si="8"/>
        <v>12177096</v>
      </c>
      <c r="I307" s="20" t="s">
        <v>20</v>
      </c>
      <c r="J307" s="183" t="s">
        <v>3687</v>
      </c>
      <c r="K307" s="20" t="s">
        <v>12</v>
      </c>
      <c r="L307" s="21" t="s">
        <v>4740</v>
      </c>
      <c r="M307" s="20" t="s">
        <v>11</v>
      </c>
      <c r="N307" s="20" t="s">
        <v>2700</v>
      </c>
    </row>
    <row r="308" spans="1:14" s="2" customFormat="1" ht="110.4" x14ac:dyDescent="0.3">
      <c r="A308" s="20">
        <f t="shared" si="9"/>
        <v>302</v>
      </c>
      <c r="B308" s="164" t="s">
        <v>3683</v>
      </c>
      <c r="C308" s="20" t="s">
        <v>4753</v>
      </c>
      <c r="D308" s="21" t="s">
        <v>4754</v>
      </c>
      <c r="E308" s="182" t="s">
        <v>4755</v>
      </c>
      <c r="F308" s="23">
        <v>12684088</v>
      </c>
      <c r="G308" s="23">
        <v>19026132</v>
      </c>
      <c r="H308" s="23">
        <f t="shared" si="8"/>
        <v>31710220</v>
      </c>
      <c r="I308" s="20" t="s">
        <v>20</v>
      </c>
      <c r="J308" s="183" t="s">
        <v>3687</v>
      </c>
      <c r="K308" s="20" t="s">
        <v>12</v>
      </c>
      <c r="L308" s="21" t="s">
        <v>4756</v>
      </c>
      <c r="M308" s="20" t="s">
        <v>11</v>
      </c>
      <c r="N308" s="20" t="s">
        <v>2700</v>
      </c>
    </row>
    <row r="309" spans="1:14" s="2" customFormat="1" ht="138" x14ac:dyDescent="0.3">
      <c r="A309" s="20">
        <f t="shared" si="9"/>
        <v>303</v>
      </c>
      <c r="B309" s="164" t="s">
        <v>3683</v>
      </c>
      <c r="C309" s="20" t="s">
        <v>4714</v>
      </c>
      <c r="D309" s="21" t="s">
        <v>4715</v>
      </c>
      <c r="E309" s="182" t="s">
        <v>4716</v>
      </c>
      <c r="F309" s="23">
        <v>12177096</v>
      </c>
      <c r="G309" s="23">
        <v>18265644</v>
      </c>
      <c r="H309" s="23">
        <f t="shared" si="8"/>
        <v>30442740</v>
      </c>
      <c r="I309" s="20" t="s">
        <v>20</v>
      </c>
      <c r="J309" s="183" t="s">
        <v>3687</v>
      </c>
      <c r="K309" s="20" t="s">
        <v>12</v>
      </c>
      <c r="L309" s="21" t="s">
        <v>4717</v>
      </c>
      <c r="M309" s="20" t="s">
        <v>11</v>
      </c>
      <c r="N309" s="20" t="s">
        <v>2700</v>
      </c>
    </row>
    <row r="310" spans="1:14" s="2" customFormat="1" ht="69" x14ac:dyDescent="0.3">
      <c r="A310" s="20">
        <f t="shared" si="9"/>
        <v>304</v>
      </c>
      <c r="B310" s="164" t="s">
        <v>3683</v>
      </c>
      <c r="C310" s="20" t="s">
        <v>4688</v>
      </c>
      <c r="D310" s="21" t="s">
        <v>4689</v>
      </c>
      <c r="E310" s="182" t="s">
        <v>4690</v>
      </c>
      <c r="F310" s="23">
        <v>8436000</v>
      </c>
      <c r="G310" s="23">
        <v>0</v>
      </c>
      <c r="H310" s="23">
        <f t="shared" si="8"/>
        <v>8436000</v>
      </c>
      <c r="I310" s="20" t="s">
        <v>20</v>
      </c>
      <c r="J310" s="183" t="s">
        <v>3687</v>
      </c>
      <c r="K310" s="20" t="s">
        <v>12</v>
      </c>
      <c r="L310" s="21" t="s">
        <v>4691</v>
      </c>
      <c r="M310" s="20" t="s">
        <v>11</v>
      </c>
      <c r="N310" s="20" t="s">
        <v>2700</v>
      </c>
    </row>
    <row r="311" spans="1:14" s="2" customFormat="1" ht="138" x14ac:dyDescent="0.3">
      <c r="A311" s="20">
        <f t="shared" si="9"/>
        <v>305</v>
      </c>
      <c r="B311" s="164" t="s">
        <v>3683</v>
      </c>
      <c r="C311" s="20" t="s">
        <v>4726</v>
      </c>
      <c r="D311" s="21" t="s">
        <v>4727</v>
      </c>
      <c r="E311" s="182" t="s">
        <v>4716</v>
      </c>
      <c r="F311" s="23">
        <v>14000000</v>
      </c>
      <c r="G311" s="23">
        <v>21000000</v>
      </c>
      <c r="H311" s="23">
        <f t="shared" si="8"/>
        <v>35000000</v>
      </c>
      <c r="I311" s="20" t="s">
        <v>20</v>
      </c>
      <c r="J311" s="183" t="s">
        <v>3687</v>
      </c>
      <c r="K311" s="20" t="s">
        <v>12</v>
      </c>
      <c r="L311" s="21" t="s">
        <v>4728</v>
      </c>
      <c r="M311" s="20" t="s">
        <v>11</v>
      </c>
      <c r="N311" s="20" t="s">
        <v>2700</v>
      </c>
    </row>
    <row r="312" spans="1:14" s="2" customFormat="1" ht="165.6" x14ac:dyDescent="0.3">
      <c r="A312" s="20">
        <f t="shared" si="9"/>
        <v>306</v>
      </c>
      <c r="B312" s="164" t="s">
        <v>3683</v>
      </c>
      <c r="C312" s="20" t="s">
        <v>4722</v>
      </c>
      <c r="D312" s="21" t="s">
        <v>4723</v>
      </c>
      <c r="E312" s="182" t="s">
        <v>4724</v>
      </c>
      <c r="F312" s="23">
        <v>12176000</v>
      </c>
      <c r="G312" s="23">
        <v>15220000</v>
      </c>
      <c r="H312" s="23">
        <f t="shared" si="8"/>
        <v>27396000</v>
      </c>
      <c r="I312" s="20" t="s">
        <v>20</v>
      </c>
      <c r="J312" s="183" t="s">
        <v>3687</v>
      </c>
      <c r="K312" s="20" t="s">
        <v>12</v>
      </c>
      <c r="L312" s="21" t="s">
        <v>4725</v>
      </c>
      <c r="M312" s="20" t="s">
        <v>11</v>
      </c>
      <c r="N312" s="20" t="s">
        <v>2700</v>
      </c>
    </row>
    <row r="313" spans="1:14" s="2" customFormat="1" ht="96.6" x14ac:dyDescent="0.3">
      <c r="A313" s="20">
        <f t="shared" si="9"/>
        <v>307</v>
      </c>
      <c r="B313" s="164" t="s">
        <v>3683</v>
      </c>
      <c r="C313" s="20" t="s">
        <v>4855</v>
      </c>
      <c r="D313" s="21" t="s">
        <v>4856</v>
      </c>
      <c r="E313" s="182" t="s">
        <v>4857</v>
      </c>
      <c r="F313" s="23">
        <v>4756533</v>
      </c>
      <c r="G313" s="23">
        <v>19026132</v>
      </c>
      <c r="H313" s="23">
        <f t="shared" si="8"/>
        <v>23782665</v>
      </c>
      <c r="I313" s="20" t="s">
        <v>20</v>
      </c>
      <c r="J313" s="183" t="s">
        <v>4858</v>
      </c>
      <c r="K313" s="20" t="s">
        <v>12</v>
      </c>
      <c r="L313" s="21" t="s">
        <v>4859</v>
      </c>
      <c r="M313" s="20" t="s">
        <v>11</v>
      </c>
      <c r="N313" s="20" t="s">
        <v>2700</v>
      </c>
    </row>
    <row r="314" spans="1:14" s="2" customFormat="1" ht="69" x14ac:dyDescent="0.3">
      <c r="A314" s="20">
        <f t="shared" si="9"/>
        <v>308</v>
      </c>
      <c r="B314" s="164" t="s">
        <v>3683</v>
      </c>
      <c r="C314" s="20" t="s">
        <v>4771</v>
      </c>
      <c r="D314" s="21" t="s">
        <v>4772</v>
      </c>
      <c r="E314" s="182" t="s">
        <v>4769</v>
      </c>
      <c r="F314" s="23">
        <v>8329811</v>
      </c>
      <c r="G314" s="23">
        <v>14279676</v>
      </c>
      <c r="H314" s="23">
        <f t="shared" si="8"/>
        <v>22609487</v>
      </c>
      <c r="I314" s="20" t="s">
        <v>20</v>
      </c>
      <c r="J314" s="183" t="s">
        <v>3687</v>
      </c>
      <c r="K314" s="20" t="s">
        <v>12</v>
      </c>
      <c r="L314" s="21" t="s">
        <v>4773</v>
      </c>
      <c r="M314" s="20" t="s">
        <v>11</v>
      </c>
      <c r="N314" s="20" t="s">
        <v>2700</v>
      </c>
    </row>
    <row r="315" spans="1:14" s="2" customFormat="1" ht="82.8" x14ac:dyDescent="0.3">
      <c r="A315" s="20">
        <f t="shared" si="9"/>
        <v>309</v>
      </c>
      <c r="B315" s="164" t="s">
        <v>3683</v>
      </c>
      <c r="C315" s="20" t="s">
        <v>4764</v>
      </c>
      <c r="D315" s="21" t="s">
        <v>4765</v>
      </c>
      <c r="E315" s="182" t="s">
        <v>3984</v>
      </c>
      <c r="F315" s="23">
        <v>7383649</v>
      </c>
      <c r="G315" s="23">
        <v>12657684</v>
      </c>
      <c r="H315" s="23">
        <f t="shared" si="8"/>
        <v>20041333</v>
      </c>
      <c r="I315" s="20" t="s">
        <v>20</v>
      </c>
      <c r="J315" s="183" t="s">
        <v>3687</v>
      </c>
      <c r="K315" s="20" t="s">
        <v>12</v>
      </c>
      <c r="L315" s="21" t="s">
        <v>4766</v>
      </c>
      <c r="M315" s="20" t="s">
        <v>11</v>
      </c>
      <c r="N315" s="20" t="s">
        <v>2700</v>
      </c>
    </row>
    <row r="316" spans="1:14" s="2" customFormat="1" ht="82.8" x14ac:dyDescent="0.3">
      <c r="A316" s="20">
        <f t="shared" si="9"/>
        <v>310</v>
      </c>
      <c r="B316" s="164" t="s">
        <v>3683</v>
      </c>
      <c r="C316" s="20" t="s">
        <v>4760</v>
      </c>
      <c r="D316" s="21" t="s">
        <v>4761</v>
      </c>
      <c r="E316" s="182" t="s">
        <v>4762</v>
      </c>
      <c r="F316" s="23">
        <v>7383649</v>
      </c>
      <c r="G316" s="23">
        <v>12657684</v>
      </c>
      <c r="H316" s="23">
        <f t="shared" si="8"/>
        <v>20041333</v>
      </c>
      <c r="I316" s="20" t="s">
        <v>20</v>
      </c>
      <c r="J316" s="183" t="s">
        <v>3687</v>
      </c>
      <c r="K316" s="20" t="s">
        <v>12</v>
      </c>
      <c r="L316" s="21" t="s">
        <v>4763</v>
      </c>
      <c r="M316" s="20" t="s">
        <v>11</v>
      </c>
      <c r="N316" s="20" t="s">
        <v>2700</v>
      </c>
    </row>
    <row r="317" spans="1:14" s="2" customFormat="1" ht="69" x14ac:dyDescent="0.3">
      <c r="A317" s="20">
        <f t="shared" si="9"/>
        <v>311</v>
      </c>
      <c r="B317" s="164" t="s">
        <v>3683</v>
      </c>
      <c r="C317" s="20" t="s">
        <v>4767</v>
      </c>
      <c r="D317" s="21" t="s">
        <v>4768</v>
      </c>
      <c r="E317" s="182" t="s">
        <v>4769</v>
      </c>
      <c r="F317" s="23">
        <v>8329811</v>
      </c>
      <c r="G317" s="23">
        <v>14279676</v>
      </c>
      <c r="H317" s="23">
        <f t="shared" si="8"/>
        <v>22609487</v>
      </c>
      <c r="I317" s="20" t="s">
        <v>20</v>
      </c>
      <c r="J317" s="183" t="s">
        <v>3687</v>
      </c>
      <c r="K317" s="20" t="s">
        <v>12</v>
      </c>
      <c r="L317" s="21" t="s">
        <v>4770</v>
      </c>
      <c r="M317" s="20" t="s">
        <v>11</v>
      </c>
      <c r="N317" s="20" t="s">
        <v>2700</v>
      </c>
    </row>
    <row r="318" spans="1:14" s="2" customFormat="1" ht="82.8" x14ac:dyDescent="0.3">
      <c r="A318" s="20">
        <f t="shared" si="9"/>
        <v>312</v>
      </c>
      <c r="B318" s="164" t="s">
        <v>3683</v>
      </c>
      <c r="C318" s="20" t="s">
        <v>4757</v>
      </c>
      <c r="D318" s="21" t="s">
        <v>4758</v>
      </c>
      <c r="E318" s="182" t="s">
        <v>4759</v>
      </c>
      <c r="F318" s="23">
        <v>11098575.529099999</v>
      </c>
      <c r="G318" s="23">
        <v>0</v>
      </c>
      <c r="H318" s="23">
        <f t="shared" si="8"/>
        <v>11098575.529099999</v>
      </c>
      <c r="I318" s="20" t="s">
        <v>20</v>
      </c>
      <c r="J318" s="183" t="s">
        <v>3687</v>
      </c>
      <c r="K318" s="20" t="s">
        <v>12</v>
      </c>
      <c r="L318" s="21" t="s">
        <v>3455</v>
      </c>
      <c r="M318" s="20" t="s">
        <v>11</v>
      </c>
      <c r="N318" s="20" t="s">
        <v>2700</v>
      </c>
    </row>
    <row r="319" spans="1:14" s="2" customFormat="1" ht="138" x14ac:dyDescent="0.3">
      <c r="A319" s="20">
        <f t="shared" si="9"/>
        <v>313</v>
      </c>
      <c r="B319" s="164" t="s">
        <v>3683</v>
      </c>
      <c r="C319" s="20" t="s">
        <v>4774</v>
      </c>
      <c r="D319" s="21" t="s">
        <v>4775</v>
      </c>
      <c r="E319" s="182" t="s">
        <v>4776</v>
      </c>
      <c r="F319" s="23">
        <v>9800000</v>
      </c>
      <c r="G319" s="23">
        <v>14000000</v>
      </c>
      <c r="H319" s="23">
        <f t="shared" si="8"/>
        <v>23800000</v>
      </c>
      <c r="I319" s="20" t="s">
        <v>20</v>
      </c>
      <c r="J319" s="183" t="s">
        <v>3687</v>
      </c>
      <c r="K319" s="20" t="s">
        <v>12</v>
      </c>
      <c r="L319" s="21" t="s">
        <v>4777</v>
      </c>
      <c r="M319" s="20" t="s">
        <v>11</v>
      </c>
      <c r="N319" s="20" t="s">
        <v>2700</v>
      </c>
    </row>
    <row r="320" spans="1:14" s="2" customFormat="1" ht="207" x14ac:dyDescent="0.3">
      <c r="A320" s="20">
        <f t="shared" si="9"/>
        <v>314</v>
      </c>
      <c r="B320" s="164" t="s">
        <v>3683</v>
      </c>
      <c r="C320" s="20" t="s">
        <v>4797</v>
      </c>
      <c r="D320" s="21" t="s">
        <v>4798</v>
      </c>
      <c r="E320" s="182" t="s">
        <v>4799</v>
      </c>
      <c r="F320" s="23">
        <v>11550000</v>
      </c>
      <c r="G320" s="23">
        <v>19800000</v>
      </c>
      <c r="H320" s="23">
        <f t="shared" si="8"/>
        <v>31350000</v>
      </c>
      <c r="I320" s="20" t="s">
        <v>20</v>
      </c>
      <c r="J320" s="183" t="s">
        <v>3687</v>
      </c>
      <c r="K320" s="20" t="s">
        <v>12</v>
      </c>
      <c r="L320" s="21" t="s">
        <v>4800</v>
      </c>
      <c r="M320" s="20" t="s">
        <v>11</v>
      </c>
      <c r="N320" s="20" t="s">
        <v>2700</v>
      </c>
    </row>
    <row r="321" spans="1:14" s="2" customFormat="1" ht="179.4" x14ac:dyDescent="0.3">
      <c r="A321" s="20">
        <f t="shared" si="9"/>
        <v>315</v>
      </c>
      <c r="B321" s="164" t="s">
        <v>3683</v>
      </c>
      <c r="C321" s="20" t="s">
        <v>4808</v>
      </c>
      <c r="D321" s="21" t="s">
        <v>4809</v>
      </c>
      <c r="E321" s="182" t="s">
        <v>4810</v>
      </c>
      <c r="F321" s="23">
        <v>12944827</v>
      </c>
      <c r="G321" s="23">
        <v>0</v>
      </c>
      <c r="H321" s="23">
        <f t="shared" si="8"/>
        <v>12944827</v>
      </c>
      <c r="I321" s="20" t="s">
        <v>20</v>
      </c>
      <c r="J321" s="183" t="s">
        <v>3687</v>
      </c>
      <c r="K321" s="20" t="s">
        <v>12</v>
      </c>
      <c r="L321" s="21" t="s">
        <v>4811</v>
      </c>
      <c r="M321" s="20" t="s">
        <v>11</v>
      </c>
      <c r="N321" s="20" t="s">
        <v>2700</v>
      </c>
    </row>
    <row r="322" spans="1:14" s="2" customFormat="1" ht="179.4" x14ac:dyDescent="0.3">
      <c r="A322" s="20">
        <f t="shared" si="9"/>
        <v>316</v>
      </c>
      <c r="B322" s="164" t="s">
        <v>3683</v>
      </c>
      <c r="C322" s="20" t="s">
        <v>4804</v>
      </c>
      <c r="D322" s="21" t="s">
        <v>4805</v>
      </c>
      <c r="E322" s="182" t="s">
        <v>4806</v>
      </c>
      <c r="F322" s="23">
        <v>10010417</v>
      </c>
      <c r="G322" s="23">
        <v>17160714</v>
      </c>
      <c r="H322" s="23">
        <f t="shared" si="8"/>
        <v>27171131</v>
      </c>
      <c r="I322" s="20" t="s">
        <v>20</v>
      </c>
      <c r="J322" s="183" t="s">
        <v>3687</v>
      </c>
      <c r="K322" s="20" t="s">
        <v>12</v>
      </c>
      <c r="L322" s="21" t="s">
        <v>4807</v>
      </c>
      <c r="M322" s="20" t="s">
        <v>11</v>
      </c>
      <c r="N322" s="20" t="s">
        <v>2700</v>
      </c>
    </row>
    <row r="323" spans="1:14" s="2" customFormat="1" ht="220.8" x14ac:dyDescent="0.3">
      <c r="A323" s="20">
        <f t="shared" si="9"/>
        <v>317</v>
      </c>
      <c r="B323" s="164" t="s">
        <v>3683</v>
      </c>
      <c r="C323" s="20" t="s">
        <v>4793</v>
      </c>
      <c r="D323" s="21" t="s">
        <v>4794</v>
      </c>
      <c r="E323" s="182" t="s">
        <v>4795</v>
      </c>
      <c r="F323" s="23">
        <v>16800000</v>
      </c>
      <c r="G323" s="23">
        <v>28800000</v>
      </c>
      <c r="H323" s="23">
        <f t="shared" si="8"/>
        <v>45600000</v>
      </c>
      <c r="I323" s="20" t="s">
        <v>20</v>
      </c>
      <c r="J323" s="183" t="s">
        <v>3687</v>
      </c>
      <c r="K323" s="20" t="s">
        <v>12</v>
      </c>
      <c r="L323" s="21" t="s">
        <v>4796</v>
      </c>
      <c r="M323" s="20" t="s">
        <v>11</v>
      </c>
      <c r="N323" s="20" t="s">
        <v>2700</v>
      </c>
    </row>
    <row r="324" spans="1:14" s="2" customFormat="1" ht="151.80000000000001" x14ac:dyDescent="0.3">
      <c r="A324" s="20">
        <f t="shared" si="9"/>
        <v>318</v>
      </c>
      <c r="B324" s="164" t="s">
        <v>3683</v>
      </c>
      <c r="C324" s="20" t="s">
        <v>4703</v>
      </c>
      <c r="D324" s="21" t="s">
        <v>4704</v>
      </c>
      <c r="E324" s="182" t="s">
        <v>4705</v>
      </c>
      <c r="F324" s="23">
        <v>22231892</v>
      </c>
      <c r="G324" s="23">
        <v>0</v>
      </c>
      <c r="H324" s="23">
        <f t="shared" si="8"/>
        <v>22231892</v>
      </c>
      <c r="I324" s="20" t="s">
        <v>20</v>
      </c>
      <c r="J324" s="183" t="s">
        <v>3687</v>
      </c>
      <c r="K324" s="20" t="s">
        <v>12</v>
      </c>
      <c r="L324" s="21" t="s">
        <v>4706</v>
      </c>
      <c r="M324" s="20" t="s">
        <v>11</v>
      </c>
      <c r="N324" s="20" t="s">
        <v>2700</v>
      </c>
    </row>
    <row r="325" spans="1:14" s="2" customFormat="1" ht="151.80000000000001" x14ac:dyDescent="0.3">
      <c r="A325" s="20">
        <f t="shared" si="9"/>
        <v>319</v>
      </c>
      <c r="B325" s="164" t="s">
        <v>3683</v>
      </c>
      <c r="C325" s="20" t="s">
        <v>4741</v>
      </c>
      <c r="D325" s="21" t="s">
        <v>4742</v>
      </c>
      <c r="E325" s="182" t="s">
        <v>4743</v>
      </c>
      <c r="F325" s="23">
        <v>8438456</v>
      </c>
      <c r="G325" s="23">
        <v>12657684</v>
      </c>
      <c r="H325" s="23">
        <f t="shared" si="8"/>
        <v>21096140</v>
      </c>
      <c r="I325" s="20" t="s">
        <v>20</v>
      </c>
      <c r="J325" s="183" t="s">
        <v>3687</v>
      </c>
      <c r="K325" s="20" t="s">
        <v>12</v>
      </c>
      <c r="L325" s="21" t="s">
        <v>4744</v>
      </c>
      <c r="M325" s="20" t="s">
        <v>11</v>
      </c>
      <c r="N325" s="20" t="s">
        <v>2700</v>
      </c>
    </row>
    <row r="326" spans="1:14" s="2" customFormat="1" ht="96.6" x14ac:dyDescent="0.3">
      <c r="A326" s="20">
        <f t="shared" si="9"/>
        <v>320</v>
      </c>
      <c r="B326" s="164" t="s">
        <v>3683</v>
      </c>
      <c r="C326" s="20" t="s">
        <v>4812</v>
      </c>
      <c r="D326" s="21" t="s">
        <v>4813</v>
      </c>
      <c r="E326" s="182" t="s">
        <v>4814</v>
      </c>
      <c r="F326" s="23">
        <v>15750000</v>
      </c>
      <c r="G326" s="23">
        <v>22500000</v>
      </c>
      <c r="H326" s="23">
        <f t="shared" si="8"/>
        <v>38250000</v>
      </c>
      <c r="I326" s="20" t="s">
        <v>20</v>
      </c>
      <c r="J326" s="183" t="s">
        <v>3687</v>
      </c>
      <c r="K326" s="20" t="s">
        <v>12</v>
      </c>
      <c r="L326" s="21" t="s">
        <v>4815</v>
      </c>
      <c r="M326" s="20" t="s">
        <v>11</v>
      </c>
      <c r="N326" s="20" t="s">
        <v>2700</v>
      </c>
    </row>
    <row r="327" spans="1:14" s="2" customFormat="1" ht="110.4" x14ac:dyDescent="0.3">
      <c r="A327" s="20">
        <f t="shared" si="9"/>
        <v>321</v>
      </c>
      <c r="B327" s="164" t="s">
        <v>3683</v>
      </c>
      <c r="C327" s="20" t="s">
        <v>4827</v>
      </c>
      <c r="D327" s="21" t="s">
        <v>4828</v>
      </c>
      <c r="E327" s="182" t="s">
        <v>4829</v>
      </c>
      <c r="F327" s="23">
        <v>7610000</v>
      </c>
      <c r="G327" s="23">
        <v>0</v>
      </c>
      <c r="H327" s="23">
        <f t="shared" ref="H327:H390" si="10">+F327+G327</f>
        <v>7610000</v>
      </c>
      <c r="I327" s="20" t="s">
        <v>20</v>
      </c>
      <c r="J327" s="183" t="s">
        <v>4818</v>
      </c>
      <c r="K327" s="20" t="s">
        <v>12</v>
      </c>
      <c r="L327" s="21" t="s">
        <v>4830</v>
      </c>
      <c r="M327" s="20" t="s">
        <v>11</v>
      </c>
      <c r="N327" s="20" t="s">
        <v>2700</v>
      </c>
    </row>
    <row r="328" spans="1:14" s="2" customFormat="1" ht="55.2" x14ac:dyDescent="0.3">
      <c r="A328" s="20">
        <f t="shared" si="9"/>
        <v>322</v>
      </c>
      <c r="B328" s="164" t="s">
        <v>3683</v>
      </c>
      <c r="C328" s="20" t="s">
        <v>4801</v>
      </c>
      <c r="D328" s="21" t="s">
        <v>4802</v>
      </c>
      <c r="E328" s="182" t="s">
        <v>3804</v>
      </c>
      <c r="F328" s="23">
        <v>12247186</v>
      </c>
      <c r="G328" s="23">
        <v>17495980</v>
      </c>
      <c r="H328" s="23">
        <f t="shared" si="10"/>
        <v>29743166</v>
      </c>
      <c r="I328" s="20" t="s">
        <v>20</v>
      </c>
      <c r="J328" s="183" t="s">
        <v>3687</v>
      </c>
      <c r="K328" s="20" t="s">
        <v>12</v>
      </c>
      <c r="L328" s="21" t="s">
        <v>4803</v>
      </c>
      <c r="M328" s="20" t="s">
        <v>11</v>
      </c>
      <c r="N328" s="20" t="s">
        <v>2700</v>
      </c>
    </row>
    <row r="329" spans="1:14" s="2" customFormat="1" ht="96.6" x14ac:dyDescent="0.3">
      <c r="A329" s="20">
        <f t="shared" ref="A329:A392" si="11">+A328+1</f>
        <v>323</v>
      </c>
      <c r="B329" s="164" t="s">
        <v>3683</v>
      </c>
      <c r="C329" s="20" t="s">
        <v>4816</v>
      </c>
      <c r="D329" s="21" t="s">
        <v>4817</v>
      </c>
      <c r="E329" s="182" t="s">
        <v>4172</v>
      </c>
      <c r="F329" s="23">
        <v>8100000</v>
      </c>
      <c r="G329" s="23">
        <v>0</v>
      </c>
      <c r="H329" s="23">
        <f t="shared" si="10"/>
        <v>8100000</v>
      </c>
      <c r="I329" s="20" t="s">
        <v>20</v>
      </c>
      <c r="J329" s="183" t="s">
        <v>4818</v>
      </c>
      <c r="K329" s="20" t="s">
        <v>12</v>
      </c>
      <c r="L329" s="21" t="s">
        <v>4819</v>
      </c>
      <c r="M329" s="20" t="s">
        <v>11</v>
      </c>
      <c r="N329" s="20" t="s">
        <v>2700</v>
      </c>
    </row>
    <row r="330" spans="1:14" s="2" customFormat="1" ht="55.2" x14ac:dyDescent="0.3">
      <c r="A330" s="20">
        <f t="shared" si="11"/>
        <v>324</v>
      </c>
      <c r="B330" s="164" t="s">
        <v>3683</v>
      </c>
      <c r="C330" s="20" t="s">
        <v>4872</v>
      </c>
      <c r="D330" s="21" t="s">
        <v>4873</v>
      </c>
      <c r="E330" s="182" t="s">
        <v>4874</v>
      </c>
      <c r="F330" s="23">
        <v>4290179</v>
      </c>
      <c r="G330" s="23">
        <v>0</v>
      </c>
      <c r="H330" s="23">
        <f t="shared" si="10"/>
        <v>4290179</v>
      </c>
      <c r="I330" s="20" t="s">
        <v>20</v>
      </c>
      <c r="J330" s="183" t="s">
        <v>4875</v>
      </c>
      <c r="K330" s="20" t="s">
        <v>12</v>
      </c>
      <c r="L330" s="21" t="s">
        <v>4876</v>
      </c>
      <c r="M330" s="20" t="s">
        <v>11</v>
      </c>
      <c r="N330" s="20" t="s">
        <v>2700</v>
      </c>
    </row>
    <row r="331" spans="1:14" s="2" customFormat="1" ht="82.8" x14ac:dyDescent="0.3">
      <c r="A331" s="20">
        <f t="shared" si="11"/>
        <v>325</v>
      </c>
      <c r="B331" s="164" t="s">
        <v>3683</v>
      </c>
      <c r="C331" s="20" t="s">
        <v>4820</v>
      </c>
      <c r="D331" s="21" t="s">
        <v>4821</v>
      </c>
      <c r="E331" s="182" t="s">
        <v>4176</v>
      </c>
      <c r="F331" s="23">
        <v>7916382</v>
      </c>
      <c r="G331" s="23">
        <v>15832764</v>
      </c>
      <c r="H331" s="23">
        <f t="shared" si="10"/>
        <v>23749146</v>
      </c>
      <c r="I331" s="20" t="s">
        <v>20</v>
      </c>
      <c r="J331" s="183" t="s">
        <v>4818</v>
      </c>
      <c r="K331" s="20" t="s">
        <v>12</v>
      </c>
      <c r="L331" s="21" t="s">
        <v>4822</v>
      </c>
      <c r="M331" s="20" t="s">
        <v>11</v>
      </c>
      <c r="N331" s="20" t="s">
        <v>2700</v>
      </c>
    </row>
    <row r="332" spans="1:14" s="2" customFormat="1" ht="138" x14ac:dyDescent="0.3">
      <c r="A332" s="20">
        <f t="shared" si="11"/>
        <v>326</v>
      </c>
      <c r="B332" s="164" t="s">
        <v>3683</v>
      </c>
      <c r="C332" s="20" t="s">
        <v>4835</v>
      </c>
      <c r="D332" s="21" t="s">
        <v>4836</v>
      </c>
      <c r="E332" s="182" t="s">
        <v>4837</v>
      </c>
      <c r="F332" s="23">
        <v>7927555</v>
      </c>
      <c r="G332" s="23">
        <v>19026132</v>
      </c>
      <c r="H332" s="23">
        <f t="shared" si="10"/>
        <v>26953687</v>
      </c>
      <c r="I332" s="20" t="s">
        <v>20</v>
      </c>
      <c r="J332" s="183" t="s">
        <v>4818</v>
      </c>
      <c r="K332" s="20" t="s">
        <v>12</v>
      </c>
      <c r="L332" s="21" t="s">
        <v>4838</v>
      </c>
      <c r="M332" s="20" t="s">
        <v>11</v>
      </c>
      <c r="N332" s="20" t="s">
        <v>2700</v>
      </c>
    </row>
    <row r="333" spans="1:14" s="2" customFormat="1" ht="55.2" x14ac:dyDescent="0.3">
      <c r="A333" s="20">
        <f t="shared" si="11"/>
        <v>327</v>
      </c>
      <c r="B333" s="164" t="s">
        <v>3683</v>
      </c>
      <c r="C333" s="20" t="s">
        <v>4823</v>
      </c>
      <c r="D333" s="21" t="s">
        <v>4824</v>
      </c>
      <c r="E333" s="182" t="s">
        <v>4825</v>
      </c>
      <c r="F333" s="23">
        <v>6328842</v>
      </c>
      <c r="G333" s="23">
        <v>12657684</v>
      </c>
      <c r="H333" s="23">
        <f t="shared" si="10"/>
        <v>18986526</v>
      </c>
      <c r="I333" s="20" t="s">
        <v>20</v>
      </c>
      <c r="J333" s="183" t="s">
        <v>4818</v>
      </c>
      <c r="K333" s="20" t="s">
        <v>12</v>
      </c>
      <c r="L333" s="21" t="s">
        <v>4826</v>
      </c>
      <c r="M333" s="20" t="s">
        <v>11</v>
      </c>
      <c r="N333" s="20" t="s">
        <v>2700</v>
      </c>
    </row>
    <row r="334" spans="1:14" s="2" customFormat="1" ht="234.6" x14ac:dyDescent="0.3">
      <c r="A334" s="20">
        <f t="shared" si="11"/>
        <v>328</v>
      </c>
      <c r="B334" s="164" t="s">
        <v>3683</v>
      </c>
      <c r="C334" s="20" t="s">
        <v>4839</v>
      </c>
      <c r="D334" s="21" t="s">
        <v>4840</v>
      </c>
      <c r="E334" s="182" t="s">
        <v>4841</v>
      </c>
      <c r="F334" s="23">
        <v>13741840</v>
      </c>
      <c r="G334" s="23">
        <v>32980416</v>
      </c>
      <c r="H334" s="23">
        <f t="shared" si="10"/>
        <v>46722256</v>
      </c>
      <c r="I334" s="20" t="s">
        <v>20</v>
      </c>
      <c r="J334" s="183" t="s">
        <v>4818</v>
      </c>
      <c r="K334" s="20" t="s">
        <v>12</v>
      </c>
      <c r="L334" s="21" t="s">
        <v>4842</v>
      </c>
      <c r="M334" s="20" t="s">
        <v>11</v>
      </c>
      <c r="N334" s="20" t="s">
        <v>2700</v>
      </c>
    </row>
    <row r="335" spans="1:14" s="2" customFormat="1" ht="55.2" x14ac:dyDescent="0.3">
      <c r="A335" s="20">
        <f t="shared" si="11"/>
        <v>329</v>
      </c>
      <c r="B335" s="164" t="s">
        <v>3683</v>
      </c>
      <c r="C335" s="20" t="s">
        <v>4831</v>
      </c>
      <c r="D335" s="21" t="s">
        <v>4832</v>
      </c>
      <c r="E335" s="182" t="s">
        <v>4833</v>
      </c>
      <c r="F335" s="23">
        <v>12032500</v>
      </c>
      <c r="G335" s="23">
        <v>0</v>
      </c>
      <c r="H335" s="23">
        <f t="shared" si="10"/>
        <v>12032500</v>
      </c>
      <c r="I335" s="20" t="s">
        <v>20</v>
      </c>
      <c r="J335" s="183" t="s">
        <v>4818</v>
      </c>
      <c r="K335" s="20" t="s">
        <v>12</v>
      </c>
      <c r="L335" s="21" t="s">
        <v>4834</v>
      </c>
      <c r="M335" s="20" t="s">
        <v>11</v>
      </c>
      <c r="N335" s="20" t="s">
        <v>2700</v>
      </c>
    </row>
    <row r="336" spans="1:14" s="2" customFormat="1" ht="55.2" x14ac:dyDescent="0.3">
      <c r="A336" s="20">
        <f t="shared" si="11"/>
        <v>330</v>
      </c>
      <c r="B336" s="164" t="s">
        <v>3683</v>
      </c>
      <c r="C336" s="20" t="s">
        <v>4860</v>
      </c>
      <c r="D336" s="21" t="s">
        <v>4861</v>
      </c>
      <c r="E336" s="182" t="s">
        <v>4862</v>
      </c>
      <c r="F336" s="23">
        <v>9000000</v>
      </c>
      <c r="G336" s="23">
        <v>0</v>
      </c>
      <c r="H336" s="23">
        <f t="shared" si="10"/>
        <v>9000000</v>
      </c>
      <c r="I336" s="20" t="s">
        <v>20</v>
      </c>
      <c r="J336" s="183" t="s">
        <v>3687</v>
      </c>
      <c r="K336" s="20" t="s">
        <v>12</v>
      </c>
      <c r="L336" s="21" t="s">
        <v>4863</v>
      </c>
      <c r="M336" s="20" t="s">
        <v>11</v>
      </c>
      <c r="N336" s="20" t="s">
        <v>2700</v>
      </c>
    </row>
    <row r="337" spans="1:14" s="2" customFormat="1" ht="82.8" x14ac:dyDescent="0.3">
      <c r="A337" s="20">
        <f t="shared" si="11"/>
        <v>331</v>
      </c>
      <c r="B337" s="164" t="s">
        <v>3683</v>
      </c>
      <c r="C337" s="20" t="s">
        <v>4877</v>
      </c>
      <c r="D337" s="21" t="s">
        <v>4878</v>
      </c>
      <c r="E337" s="182" t="s">
        <v>4879</v>
      </c>
      <c r="F337" s="23">
        <v>4566411</v>
      </c>
      <c r="G337" s="23">
        <v>18265644</v>
      </c>
      <c r="H337" s="23">
        <f t="shared" si="10"/>
        <v>22832055</v>
      </c>
      <c r="I337" s="20" t="s">
        <v>20</v>
      </c>
      <c r="J337" s="183" t="s">
        <v>4875</v>
      </c>
      <c r="K337" s="20" t="s">
        <v>12</v>
      </c>
      <c r="L337" s="21" t="s">
        <v>4880</v>
      </c>
      <c r="M337" s="20" t="s">
        <v>11</v>
      </c>
      <c r="N337" s="20" t="s">
        <v>2700</v>
      </c>
    </row>
    <row r="338" spans="1:14" s="2" customFormat="1" ht="55.2" x14ac:dyDescent="0.3">
      <c r="A338" s="20">
        <f t="shared" si="11"/>
        <v>332</v>
      </c>
      <c r="B338" s="164" t="s">
        <v>3683</v>
      </c>
      <c r="C338" s="20" t="s">
        <v>4893</v>
      </c>
      <c r="D338" s="21" t="s">
        <v>4894</v>
      </c>
      <c r="E338" s="182" t="s">
        <v>3804</v>
      </c>
      <c r="F338" s="23">
        <v>3044274</v>
      </c>
      <c r="G338" s="23">
        <v>18265644</v>
      </c>
      <c r="H338" s="23">
        <f t="shared" si="10"/>
        <v>21309918</v>
      </c>
      <c r="I338" s="20" t="s">
        <v>20</v>
      </c>
      <c r="J338" s="183" t="s">
        <v>4895</v>
      </c>
      <c r="K338" s="20" t="s">
        <v>12</v>
      </c>
      <c r="L338" s="21" t="s">
        <v>4896</v>
      </c>
      <c r="M338" s="20" t="s">
        <v>11</v>
      </c>
      <c r="N338" s="20" t="s">
        <v>2700</v>
      </c>
    </row>
    <row r="339" spans="1:14" s="2" customFormat="1" ht="55.2" x14ac:dyDescent="0.3">
      <c r="A339" s="20">
        <f t="shared" si="11"/>
        <v>333</v>
      </c>
      <c r="B339" s="164" t="s">
        <v>3683</v>
      </c>
      <c r="C339" s="20" t="s">
        <v>4881</v>
      </c>
      <c r="D339" s="21" t="s">
        <v>4882</v>
      </c>
      <c r="E339" s="182" t="s">
        <v>3804</v>
      </c>
      <c r="F339" s="23">
        <v>2109614</v>
      </c>
      <c r="G339" s="23">
        <v>12657684</v>
      </c>
      <c r="H339" s="23">
        <f t="shared" si="10"/>
        <v>14767298</v>
      </c>
      <c r="I339" s="20" t="s">
        <v>20</v>
      </c>
      <c r="J339" s="183" t="s">
        <v>4875</v>
      </c>
      <c r="K339" s="20" t="s">
        <v>12</v>
      </c>
      <c r="L339" s="21" t="s">
        <v>4883</v>
      </c>
      <c r="M339" s="20" t="s">
        <v>11</v>
      </c>
      <c r="N339" s="20" t="s">
        <v>2700</v>
      </c>
    </row>
    <row r="340" spans="1:14" s="2" customFormat="1" ht="96.6" x14ac:dyDescent="0.3">
      <c r="A340" s="20">
        <f t="shared" si="11"/>
        <v>334</v>
      </c>
      <c r="B340" s="164" t="s">
        <v>3683</v>
      </c>
      <c r="C340" s="20" t="s">
        <v>4888</v>
      </c>
      <c r="D340" s="21" t="s">
        <v>4889</v>
      </c>
      <c r="E340" s="182" t="s">
        <v>4890</v>
      </c>
      <c r="F340" s="23">
        <v>2109614</v>
      </c>
      <c r="G340" s="23">
        <v>12657684</v>
      </c>
      <c r="H340" s="23">
        <f t="shared" si="10"/>
        <v>14767298</v>
      </c>
      <c r="I340" s="20" t="s">
        <v>20</v>
      </c>
      <c r="J340" s="183" t="s">
        <v>4891</v>
      </c>
      <c r="K340" s="20" t="s">
        <v>12</v>
      </c>
      <c r="L340" s="21" t="s">
        <v>4892</v>
      </c>
      <c r="M340" s="20" t="s">
        <v>11</v>
      </c>
      <c r="N340" s="20" t="s">
        <v>2700</v>
      </c>
    </row>
    <row r="341" spans="1:14" s="2" customFormat="1" ht="82.8" x14ac:dyDescent="0.3">
      <c r="A341" s="20">
        <f t="shared" si="11"/>
        <v>335</v>
      </c>
      <c r="B341" s="164" t="s">
        <v>3683</v>
      </c>
      <c r="C341" s="20" t="s">
        <v>4897</v>
      </c>
      <c r="D341" s="21" t="s">
        <v>4898</v>
      </c>
      <c r="E341" s="182" t="s">
        <v>3767</v>
      </c>
      <c r="F341" s="23">
        <v>12657684</v>
      </c>
      <c r="G341" s="23">
        <v>0</v>
      </c>
      <c r="H341" s="23">
        <f t="shared" si="10"/>
        <v>12657684</v>
      </c>
      <c r="I341" s="20" t="s">
        <v>20</v>
      </c>
      <c r="J341" s="183" t="s">
        <v>4899</v>
      </c>
      <c r="K341" s="20" t="s">
        <v>12</v>
      </c>
      <c r="L341" s="21" t="s">
        <v>4900</v>
      </c>
      <c r="M341" s="20" t="s">
        <v>11</v>
      </c>
      <c r="N341" s="20" t="s">
        <v>2700</v>
      </c>
    </row>
    <row r="342" spans="1:14" s="2" customFormat="1" ht="82.8" x14ac:dyDescent="0.3">
      <c r="A342" s="20">
        <f t="shared" si="11"/>
        <v>336</v>
      </c>
      <c r="B342" s="164" t="s">
        <v>3683</v>
      </c>
      <c r="C342" s="20" t="s">
        <v>4904</v>
      </c>
      <c r="D342" s="21" t="s">
        <v>4905</v>
      </c>
      <c r="E342" s="182" t="s">
        <v>4906</v>
      </c>
      <c r="F342" s="23">
        <v>17160714</v>
      </c>
      <c r="G342" s="23">
        <v>0</v>
      </c>
      <c r="H342" s="23">
        <f t="shared" si="10"/>
        <v>17160714</v>
      </c>
      <c r="I342" s="20" t="s">
        <v>20</v>
      </c>
      <c r="J342" s="183" t="s">
        <v>4899</v>
      </c>
      <c r="K342" s="20" t="s">
        <v>12</v>
      </c>
      <c r="L342" s="21" t="s">
        <v>4907</v>
      </c>
      <c r="M342" s="20" t="s">
        <v>11</v>
      </c>
      <c r="N342" s="20" t="s">
        <v>2700</v>
      </c>
    </row>
    <row r="343" spans="1:14" s="2" customFormat="1" ht="82.8" x14ac:dyDescent="0.3">
      <c r="A343" s="20">
        <f t="shared" si="11"/>
        <v>337</v>
      </c>
      <c r="B343" s="164" t="s">
        <v>3683</v>
      </c>
      <c r="C343" s="20" t="s">
        <v>4901</v>
      </c>
      <c r="D343" s="21" t="s">
        <v>4902</v>
      </c>
      <c r="E343" s="182" t="s">
        <v>4176</v>
      </c>
      <c r="F343" s="23">
        <v>12657684</v>
      </c>
      <c r="G343" s="23">
        <v>0</v>
      </c>
      <c r="H343" s="23">
        <f t="shared" si="10"/>
        <v>12657684</v>
      </c>
      <c r="I343" s="20" t="s">
        <v>20</v>
      </c>
      <c r="J343" s="183" t="s">
        <v>4899</v>
      </c>
      <c r="K343" s="20" t="s">
        <v>12</v>
      </c>
      <c r="L343" s="21" t="s">
        <v>4903</v>
      </c>
      <c r="M343" s="20" t="s">
        <v>11</v>
      </c>
      <c r="N343" s="20" t="s">
        <v>2700</v>
      </c>
    </row>
    <row r="344" spans="1:14" s="2" customFormat="1" ht="151.80000000000001" x14ac:dyDescent="0.3">
      <c r="A344" s="20">
        <f t="shared" si="11"/>
        <v>338</v>
      </c>
      <c r="B344" s="164" t="s">
        <v>3683</v>
      </c>
      <c r="C344" s="20" t="s">
        <v>4910</v>
      </c>
      <c r="D344" s="21" t="s">
        <v>4911</v>
      </c>
      <c r="E344" s="182" t="s">
        <v>4912</v>
      </c>
      <c r="F344" s="23">
        <v>14747035</v>
      </c>
      <c r="G344" s="23">
        <v>0</v>
      </c>
      <c r="H344" s="23">
        <f t="shared" si="10"/>
        <v>14747035</v>
      </c>
      <c r="I344" s="20" t="s">
        <v>20</v>
      </c>
      <c r="J344" s="183" t="s">
        <v>4899</v>
      </c>
      <c r="K344" s="20" t="s">
        <v>12</v>
      </c>
      <c r="L344" s="21" t="s">
        <v>4913</v>
      </c>
      <c r="M344" s="20" t="s">
        <v>11</v>
      </c>
      <c r="N344" s="20" t="s">
        <v>2700</v>
      </c>
    </row>
    <row r="345" spans="1:14" s="2" customFormat="1" ht="55.2" x14ac:dyDescent="0.3">
      <c r="A345" s="20">
        <f t="shared" si="11"/>
        <v>339</v>
      </c>
      <c r="B345" s="164" t="s">
        <v>3683</v>
      </c>
      <c r="C345" s="20" t="s">
        <v>4908</v>
      </c>
      <c r="D345" s="21" t="s">
        <v>4909</v>
      </c>
      <c r="E345" s="182" t="s">
        <v>4049</v>
      </c>
      <c r="F345" s="23">
        <v>17160714</v>
      </c>
      <c r="G345" s="23">
        <v>0</v>
      </c>
      <c r="H345" s="23">
        <f t="shared" si="10"/>
        <v>17160714</v>
      </c>
      <c r="I345" s="20" t="s">
        <v>20</v>
      </c>
      <c r="J345" s="183" t="s">
        <v>4899</v>
      </c>
      <c r="K345" s="20" t="s">
        <v>12</v>
      </c>
      <c r="L345" s="21" t="s">
        <v>4050</v>
      </c>
      <c r="M345" s="20" t="s">
        <v>11</v>
      </c>
      <c r="N345" s="20" t="s">
        <v>2700</v>
      </c>
    </row>
    <row r="346" spans="1:14" s="2" customFormat="1" ht="110.4" x14ac:dyDescent="0.3">
      <c r="A346" s="20">
        <f t="shared" si="11"/>
        <v>340</v>
      </c>
      <c r="B346" s="164" t="s">
        <v>3683</v>
      </c>
      <c r="C346" s="20" t="s">
        <v>4918</v>
      </c>
      <c r="D346" s="21" t="s">
        <v>4919</v>
      </c>
      <c r="E346" s="182" t="s">
        <v>4920</v>
      </c>
      <c r="F346" s="23">
        <v>14300595</v>
      </c>
      <c r="G346" s="23">
        <v>0</v>
      </c>
      <c r="H346" s="23">
        <f t="shared" si="10"/>
        <v>14300595</v>
      </c>
      <c r="I346" s="20" t="s">
        <v>20</v>
      </c>
      <c r="J346" s="183" t="s">
        <v>4899</v>
      </c>
      <c r="K346" s="20" t="s">
        <v>12</v>
      </c>
      <c r="L346" s="21" t="s">
        <v>4633</v>
      </c>
      <c r="M346" s="20" t="s">
        <v>11</v>
      </c>
      <c r="N346" s="20" t="s">
        <v>2700</v>
      </c>
    </row>
    <row r="347" spans="1:14" s="2" customFormat="1" ht="96.6" x14ac:dyDescent="0.3">
      <c r="A347" s="20">
        <f t="shared" si="11"/>
        <v>341</v>
      </c>
      <c r="B347" s="164" t="s">
        <v>3683</v>
      </c>
      <c r="C347" s="20" t="s">
        <v>4935</v>
      </c>
      <c r="D347" s="21" t="s">
        <v>4936</v>
      </c>
      <c r="E347" s="182" t="s">
        <v>4937</v>
      </c>
      <c r="F347" s="23">
        <v>14300595</v>
      </c>
      <c r="G347" s="23">
        <v>0</v>
      </c>
      <c r="H347" s="23">
        <f t="shared" si="10"/>
        <v>14300595</v>
      </c>
      <c r="I347" s="20" t="s">
        <v>20</v>
      </c>
      <c r="J347" s="183" t="s">
        <v>4899</v>
      </c>
      <c r="K347" s="20" t="s">
        <v>12</v>
      </c>
      <c r="L347" s="21" t="s">
        <v>4938</v>
      </c>
      <c r="M347" s="20" t="s">
        <v>11</v>
      </c>
      <c r="N347" s="20" t="s">
        <v>2700</v>
      </c>
    </row>
    <row r="348" spans="1:14" s="2" customFormat="1" ht="55.2" x14ac:dyDescent="0.3">
      <c r="A348" s="20">
        <f t="shared" si="11"/>
        <v>342</v>
      </c>
      <c r="B348" s="164" t="s">
        <v>3683</v>
      </c>
      <c r="C348" s="20" t="s">
        <v>4924</v>
      </c>
      <c r="D348" s="21" t="s">
        <v>4925</v>
      </c>
      <c r="E348" s="182" t="s">
        <v>4494</v>
      </c>
      <c r="F348" s="23">
        <v>10548070</v>
      </c>
      <c r="G348" s="23">
        <v>0</v>
      </c>
      <c r="H348" s="23">
        <f t="shared" si="10"/>
        <v>10548070</v>
      </c>
      <c r="I348" s="20" t="s">
        <v>20</v>
      </c>
      <c r="J348" s="183" t="s">
        <v>4899</v>
      </c>
      <c r="K348" s="20" t="s">
        <v>12</v>
      </c>
      <c r="L348" s="21" t="s">
        <v>4926</v>
      </c>
      <c r="M348" s="20" t="s">
        <v>11</v>
      </c>
      <c r="N348" s="20" t="s">
        <v>2700</v>
      </c>
    </row>
    <row r="349" spans="1:14" s="2" customFormat="1" ht="82.8" x14ac:dyDescent="0.3">
      <c r="A349" s="20">
        <f t="shared" si="11"/>
        <v>343</v>
      </c>
      <c r="B349" s="164" t="s">
        <v>3683</v>
      </c>
      <c r="C349" s="20" t="s">
        <v>4914</v>
      </c>
      <c r="D349" s="21" t="s">
        <v>4915</v>
      </c>
      <c r="E349" s="182" t="s">
        <v>4916</v>
      </c>
      <c r="F349" s="23">
        <v>10548070</v>
      </c>
      <c r="G349" s="23">
        <v>0</v>
      </c>
      <c r="H349" s="23">
        <f t="shared" si="10"/>
        <v>10548070</v>
      </c>
      <c r="I349" s="20" t="s">
        <v>20</v>
      </c>
      <c r="J349" s="183" t="s">
        <v>4899</v>
      </c>
      <c r="K349" s="20" t="s">
        <v>12</v>
      </c>
      <c r="L349" s="21" t="s">
        <v>4917</v>
      </c>
      <c r="M349" s="20" t="s">
        <v>11</v>
      </c>
      <c r="N349" s="20" t="s">
        <v>2700</v>
      </c>
    </row>
    <row r="350" spans="1:14" s="2" customFormat="1" ht="55.2" x14ac:dyDescent="0.3">
      <c r="A350" s="20">
        <f t="shared" si="11"/>
        <v>344</v>
      </c>
      <c r="B350" s="164" t="s">
        <v>3683</v>
      </c>
      <c r="C350" s="20" t="s">
        <v>4927</v>
      </c>
      <c r="D350" s="21" t="s">
        <v>4928</v>
      </c>
      <c r="E350" s="182" t="s">
        <v>4929</v>
      </c>
      <c r="F350" s="23">
        <v>14300595</v>
      </c>
      <c r="G350" s="23">
        <v>0</v>
      </c>
      <c r="H350" s="23">
        <f t="shared" si="10"/>
        <v>14300595</v>
      </c>
      <c r="I350" s="20" t="s">
        <v>20</v>
      </c>
      <c r="J350" s="183" t="s">
        <v>4899</v>
      </c>
      <c r="K350" s="20" t="s">
        <v>12</v>
      </c>
      <c r="L350" s="21" t="s">
        <v>4930</v>
      </c>
      <c r="M350" s="20" t="s">
        <v>11</v>
      </c>
      <c r="N350" s="20" t="s">
        <v>2700</v>
      </c>
    </row>
    <row r="351" spans="1:14" s="2" customFormat="1" ht="96.6" x14ac:dyDescent="0.3">
      <c r="A351" s="20">
        <f t="shared" si="11"/>
        <v>345</v>
      </c>
      <c r="B351" s="164" t="s">
        <v>3683</v>
      </c>
      <c r="C351" s="20" t="s">
        <v>4921</v>
      </c>
      <c r="D351" s="21" t="s">
        <v>4922</v>
      </c>
      <c r="E351" s="182" t="s">
        <v>4923</v>
      </c>
      <c r="F351" s="23">
        <v>15220000</v>
      </c>
      <c r="G351" s="23">
        <v>0</v>
      </c>
      <c r="H351" s="23">
        <f t="shared" si="10"/>
        <v>15220000</v>
      </c>
      <c r="I351" s="20" t="s">
        <v>20</v>
      </c>
      <c r="J351" s="183" t="s">
        <v>4899</v>
      </c>
      <c r="K351" s="20" t="s">
        <v>12</v>
      </c>
      <c r="L351" s="21" t="s">
        <v>4830</v>
      </c>
      <c r="M351" s="20" t="s">
        <v>11</v>
      </c>
      <c r="N351" s="20" t="s">
        <v>2700</v>
      </c>
    </row>
    <row r="352" spans="1:14" s="2" customFormat="1" ht="69" x14ac:dyDescent="0.3">
      <c r="A352" s="20">
        <f t="shared" si="11"/>
        <v>346</v>
      </c>
      <c r="B352" s="164" t="s">
        <v>3683</v>
      </c>
      <c r="C352" s="20" t="s">
        <v>4956</v>
      </c>
      <c r="D352" s="21" t="s">
        <v>4957</v>
      </c>
      <c r="E352" s="182" t="s">
        <v>4690</v>
      </c>
      <c r="F352" s="23">
        <v>9493263</v>
      </c>
      <c r="G352" s="23">
        <v>0</v>
      </c>
      <c r="H352" s="23">
        <f t="shared" si="10"/>
        <v>9493263</v>
      </c>
      <c r="I352" s="20" t="s">
        <v>20</v>
      </c>
      <c r="J352" s="183" t="s">
        <v>4899</v>
      </c>
      <c r="K352" s="20" t="s">
        <v>12</v>
      </c>
      <c r="L352" s="21" t="s">
        <v>4958</v>
      </c>
      <c r="M352" s="20" t="s">
        <v>11</v>
      </c>
      <c r="N352" s="20" t="s">
        <v>2700</v>
      </c>
    </row>
    <row r="353" spans="1:14" s="2" customFormat="1" ht="82.8" x14ac:dyDescent="0.3">
      <c r="A353" s="20">
        <f t="shared" si="11"/>
        <v>347</v>
      </c>
      <c r="B353" s="164" t="s">
        <v>3683</v>
      </c>
      <c r="C353" s="20" t="s">
        <v>4946</v>
      </c>
      <c r="D353" s="21" t="s">
        <v>4947</v>
      </c>
      <c r="E353" s="182" t="s">
        <v>4694</v>
      </c>
      <c r="F353" s="23">
        <v>10548070</v>
      </c>
      <c r="G353" s="23">
        <v>0</v>
      </c>
      <c r="H353" s="23">
        <f t="shared" si="10"/>
        <v>10548070</v>
      </c>
      <c r="I353" s="20" t="s">
        <v>20</v>
      </c>
      <c r="J353" s="183" t="s">
        <v>4899</v>
      </c>
      <c r="K353" s="20" t="s">
        <v>12</v>
      </c>
      <c r="L353" s="21" t="s">
        <v>4948</v>
      </c>
      <c r="M353" s="20" t="s">
        <v>11</v>
      </c>
      <c r="N353" s="20" t="s">
        <v>2700</v>
      </c>
    </row>
    <row r="354" spans="1:14" s="2" customFormat="1" ht="96.6" x14ac:dyDescent="0.3">
      <c r="A354" s="20">
        <f t="shared" si="11"/>
        <v>348</v>
      </c>
      <c r="B354" s="164" t="s">
        <v>3683</v>
      </c>
      <c r="C354" s="20" t="s">
        <v>4942</v>
      </c>
      <c r="D354" s="21" t="s">
        <v>4943</v>
      </c>
      <c r="E354" s="182" t="s">
        <v>4944</v>
      </c>
      <c r="F354" s="23">
        <v>14300595</v>
      </c>
      <c r="G354" s="23">
        <v>0</v>
      </c>
      <c r="H354" s="23">
        <f t="shared" si="10"/>
        <v>14300595</v>
      </c>
      <c r="I354" s="20" t="s">
        <v>20</v>
      </c>
      <c r="J354" s="183" t="s">
        <v>4899</v>
      </c>
      <c r="K354" s="20" t="s">
        <v>12</v>
      </c>
      <c r="L354" s="21" t="s">
        <v>4945</v>
      </c>
      <c r="M354" s="20" t="s">
        <v>11</v>
      </c>
      <c r="N354" s="20" t="s">
        <v>2700</v>
      </c>
    </row>
    <row r="355" spans="1:14" s="2" customFormat="1" ht="55.2" x14ac:dyDescent="0.3">
      <c r="A355" s="20">
        <f t="shared" si="11"/>
        <v>349</v>
      </c>
      <c r="B355" s="164" t="s">
        <v>3683</v>
      </c>
      <c r="C355" s="20" t="s">
        <v>4949</v>
      </c>
      <c r="D355" s="21" t="s">
        <v>4950</v>
      </c>
      <c r="E355" s="182" t="s">
        <v>4951</v>
      </c>
      <c r="F355" s="23">
        <v>20250000</v>
      </c>
      <c r="G355" s="23">
        <v>0</v>
      </c>
      <c r="H355" s="23">
        <f t="shared" si="10"/>
        <v>20250000</v>
      </c>
      <c r="I355" s="20" t="s">
        <v>20</v>
      </c>
      <c r="J355" s="183" t="s">
        <v>4899</v>
      </c>
      <c r="K355" s="20" t="s">
        <v>12</v>
      </c>
      <c r="L355" s="21" t="s">
        <v>4792</v>
      </c>
      <c r="M355" s="20" t="s">
        <v>11</v>
      </c>
      <c r="N355" s="20" t="s">
        <v>2700</v>
      </c>
    </row>
    <row r="356" spans="1:14" s="2" customFormat="1" ht="69" x14ac:dyDescent="0.3">
      <c r="A356" s="20">
        <f t="shared" si="11"/>
        <v>350</v>
      </c>
      <c r="B356" s="164" t="s">
        <v>3683</v>
      </c>
      <c r="C356" s="20" t="s">
        <v>4939</v>
      </c>
      <c r="D356" s="21" t="s">
        <v>4940</v>
      </c>
      <c r="E356" s="182" t="s">
        <v>4941</v>
      </c>
      <c r="F356" s="23">
        <v>24065000</v>
      </c>
      <c r="G356" s="23">
        <v>0</v>
      </c>
      <c r="H356" s="23">
        <f t="shared" si="10"/>
        <v>24065000</v>
      </c>
      <c r="I356" s="20" t="s">
        <v>20</v>
      </c>
      <c r="J356" s="183" t="s">
        <v>4899</v>
      </c>
      <c r="K356" s="20" t="s">
        <v>12</v>
      </c>
      <c r="L356" s="21" t="s">
        <v>4834</v>
      </c>
      <c r="M356" s="20" t="s">
        <v>11</v>
      </c>
      <c r="N356" s="20" t="s">
        <v>2700</v>
      </c>
    </row>
    <row r="357" spans="1:14" s="2" customFormat="1" ht="55.2" x14ac:dyDescent="0.3">
      <c r="A357" s="20">
        <f t="shared" si="11"/>
        <v>351</v>
      </c>
      <c r="B357" s="164" t="s">
        <v>3683</v>
      </c>
      <c r="C357" s="20" t="s">
        <v>4952</v>
      </c>
      <c r="D357" s="21" t="s">
        <v>4953</v>
      </c>
      <c r="E357" s="182" t="s">
        <v>4954</v>
      </c>
      <c r="F357" s="23">
        <v>12870536</v>
      </c>
      <c r="G357" s="23">
        <v>0</v>
      </c>
      <c r="H357" s="23">
        <f t="shared" si="10"/>
        <v>12870536</v>
      </c>
      <c r="I357" s="20" t="s">
        <v>20</v>
      </c>
      <c r="J357" s="183" t="s">
        <v>4899</v>
      </c>
      <c r="K357" s="20" t="s">
        <v>12</v>
      </c>
      <c r="L357" s="21" t="s">
        <v>4955</v>
      </c>
      <c r="M357" s="20" t="s">
        <v>11</v>
      </c>
      <c r="N357" s="20" t="s">
        <v>2700</v>
      </c>
    </row>
    <row r="358" spans="1:14" s="2" customFormat="1" ht="55.2" x14ac:dyDescent="0.3">
      <c r="A358" s="20">
        <f t="shared" si="11"/>
        <v>352</v>
      </c>
      <c r="B358" s="164" t="s">
        <v>3683</v>
      </c>
      <c r="C358" s="20" t="s">
        <v>4963</v>
      </c>
      <c r="D358" s="21" t="s">
        <v>4964</v>
      </c>
      <c r="E358" s="182" t="s">
        <v>4965</v>
      </c>
      <c r="F358" s="23">
        <v>13699233</v>
      </c>
      <c r="G358" s="23">
        <v>0</v>
      </c>
      <c r="H358" s="23">
        <f t="shared" si="10"/>
        <v>13699233</v>
      </c>
      <c r="I358" s="20" t="s">
        <v>20</v>
      </c>
      <c r="J358" s="183" t="s">
        <v>4899</v>
      </c>
      <c r="K358" s="20" t="s">
        <v>12</v>
      </c>
      <c r="L358" s="21" t="s">
        <v>4966</v>
      </c>
      <c r="M358" s="20" t="s">
        <v>11</v>
      </c>
      <c r="N358" s="20" t="s">
        <v>2700</v>
      </c>
    </row>
    <row r="359" spans="1:14" s="2" customFormat="1" ht="82.8" x14ac:dyDescent="0.3">
      <c r="A359" s="20">
        <f t="shared" si="11"/>
        <v>353</v>
      </c>
      <c r="B359" s="164" t="s">
        <v>3683</v>
      </c>
      <c r="C359" s="20" t="s">
        <v>4967</v>
      </c>
      <c r="D359" s="21" t="s">
        <v>4968</v>
      </c>
      <c r="E359" s="182" t="s">
        <v>4176</v>
      </c>
      <c r="F359" s="23">
        <v>10725116</v>
      </c>
      <c r="G359" s="23">
        <v>0</v>
      </c>
      <c r="H359" s="23">
        <f t="shared" si="10"/>
        <v>10725116</v>
      </c>
      <c r="I359" s="20" t="s">
        <v>20</v>
      </c>
      <c r="J359" s="183" t="s">
        <v>4899</v>
      </c>
      <c r="K359" s="20" t="s">
        <v>12</v>
      </c>
      <c r="L359" s="21" t="s">
        <v>4969</v>
      </c>
      <c r="M359" s="20" t="s">
        <v>11</v>
      </c>
      <c r="N359" s="20" t="s">
        <v>2700</v>
      </c>
    </row>
    <row r="360" spans="1:14" s="2" customFormat="1" ht="69" x14ac:dyDescent="0.3">
      <c r="A360" s="20">
        <f t="shared" si="11"/>
        <v>354</v>
      </c>
      <c r="B360" s="164" t="s">
        <v>3683</v>
      </c>
      <c r="C360" s="20" t="s">
        <v>4959</v>
      </c>
      <c r="D360" s="21" t="s">
        <v>4960</v>
      </c>
      <c r="E360" s="182" t="s">
        <v>4961</v>
      </c>
      <c r="F360" s="23">
        <v>8438456</v>
      </c>
      <c r="G360" s="23">
        <v>0</v>
      </c>
      <c r="H360" s="23">
        <f t="shared" si="10"/>
        <v>8438456</v>
      </c>
      <c r="I360" s="20" t="s">
        <v>20</v>
      </c>
      <c r="J360" s="183" t="s">
        <v>4899</v>
      </c>
      <c r="K360" s="20" t="s">
        <v>12</v>
      </c>
      <c r="L360" s="21" t="s">
        <v>4962</v>
      </c>
      <c r="M360" s="20" t="s">
        <v>11</v>
      </c>
      <c r="N360" s="20" t="s">
        <v>2700</v>
      </c>
    </row>
    <row r="361" spans="1:14" s="2" customFormat="1" ht="82.8" x14ac:dyDescent="0.3">
      <c r="A361" s="20">
        <f t="shared" si="11"/>
        <v>355</v>
      </c>
      <c r="B361" s="164" t="s">
        <v>3683</v>
      </c>
      <c r="C361" s="20" t="s">
        <v>4970</v>
      </c>
      <c r="D361" s="21" t="s">
        <v>4971</v>
      </c>
      <c r="E361" s="182" t="s">
        <v>4972</v>
      </c>
      <c r="F361" s="23">
        <v>19250000</v>
      </c>
      <c r="G361" s="23">
        <v>0</v>
      </c>
      <c r="H361" s="23">
        <f t="shared" si="10"/>
        <v>19250000</v>
      </c>
      <c r="I361" s="20" t="s">
        <v>20</v>
      </c>
      <c r="J361" s="183" t="s">
        <v>4899</v>
      </c>
      <c r="K361" s="20" t="s">
        <v>12</v>
      </c>
      <c r="L361" s="21" t="s">
        <v>2959</v>
      </c>
      <c r="M361" s="20" t="s">
        <v>11</v>
      </c>
      <c r="N361" s="20" t="s">
        <v>2700</v>
      </c>
    </row>
    <row r="362" spans="1:14" s="2" customFormat="1" ht="110.4" x14ac:dyDescent="0.3">
      <c r="A362" s="20">
        <f t="shared" si="11"/>
        <v>356</v>
      </c>
      <c r="B362" s="164" t="s">
        <v>3683</v>
      </c>
      <c r="C362" s="20" t="s">
        <v>4984</v>
      </c>
      <c r="D362" s="21" t="s">
        <v>4985</v>
      </c>
      <c r="E362" s="182" t="s">
        <v>4986</v>
      </c>
      <c r="F362" s="23">
        <v>10725116</v>
      </c>
      <c r="G362" s="23">
        <v>0</v>
      </c>
      <c r="H362" s="23">
        <f t="shared" si="10"/>
        <v>10725116</v>
      </c>
      <c r="I362" s="20" t="s">
        <v>20</v>
      </c>
      <c r="J362" s="183" t="s">
        <v>4899</v>
      </c>
      <c r="K362" s="20" t="s">
        <v>12</v>
      </c>
      <c r="L362" s="21" t="s">
        <v>4987</v>
      </c>
      <c r="M362" s="20" t="s">
        <v>11</v>
      </c>
      <c r="N362" s="20" t="s">
        <v>2700</v>
      </c>
    </row>
    <row r="363" spans="1:14" s="2" customFormat="1" ht="55.2" x14ac:dyDescent="0.3">
      <c r="A363" s="20">
        <f t="shared" si="11"/>
        <v>357</v>
      </c>
      <c r="B363" s="164" t="s">
        <v>3683</v>
      </c>
      <c r="C363" s="20" t="s">
        <v>4977</v>
      </c>
      <c r="D363" s="21" t="s">
        <v>4978</v>
      </c>
      <c r="E363" s="182" t="s">
        <v>4580</v>
      </c>
      <c r="F363" s="23">
        <v>15619752</v>
      </c>
      <c r="G363" s="23">
        <v>0</v>
      </c>
      <c r="H363" s="23">
        <f t="shared" si="10"/>
        <v>15619752</v>
      </c>
      <c r="I363" s="20" t="s">
        <v>20</v>
      </c>
      <c r="J363" s="183" t="s">
        <v>4899</v>
      </c>
      <c r="K363" s="20" t="s">
        <v>12</v>
      </c>
      <c r="L363" s="21" t="s">
        <v>4979</v>
      </c>
      <c r="M363" s="20" t="s">
        <v>11</v>
      </c>
      <c r="N363" s="20" t="s">
        <v>2700</v>
      </c>
    </row>
    <row r="364" spans="1:14" s="2" customFormat="1" ht="55.2" x14ac:dyDescent="0.3">
      <c r="A364" s="20">
        <f t="shared" si="11"/>
        <v>358</v>
      </c>
      <c r="B364" s="164" t="s">
        <v>3683</v>
      </c>
      <c r="C364" s="20" t="s">
        <v>4973</v>
      </c>
      <c r="D364" s="21" t="s">
        <v>4974</v>
      </c>
      <c r="E364" s="182" t="s">
        <v>4580</v>
      </c>
      <c r="F364" s="23">
        <v>12684088</v>
      </c>
      <c r="G364" s="23">
        <v>0</v>
      </c>
      <c r="H364" s="23">
        <f t="shared" si="10"/>
        <v>12684088</v>
      </c>
      <c r="I364" s="20" t="s">
        <v>20</v>
      </c>
      <c r="J364" s="183" t="s">
        <v>4899</v>
      </c>
      <c r="K364" s="20" t="s">
        <v>12</v>
      </c>
      <c r="L364" s="21" t="s">
        <v>4584</v>
      </c>
      <c r="M364" s="20" t="s">
        <v>11</v>
      </c>
      <c r="N364" s="20" t="s">
        <v>2700</v>
      </c>
    </row>
    <row r="365" spans="1:14" s="2" customFormat="1" ht="55.2" x14ac:dyDescent="0.3">
      <c r="A365" s="20">
        <f t="shared" si="11"/>
        <v>359</v>
      </c>
      <c r="B365" s="164" t="s">
        <v>3683</v>
      </c>
      <c r="C365" s="20" t="s">
        <v>4975</v>
      </c>
      <c r="D365" s="21" t="s">
        <v>4976</v>
      </c>
      <c r="E365" s="182" t="s">
        <v>4570</v>
      </c>
      <c r="F365" s="23">
        <v>11440476</v>
      </c>
      <c r="G365" s="23">
        <v>0</v>
      </c>
      <c r="H365" s="23">
        <f t="shared" si="10"/>
        <v>11440476</v>
      </c>
      <c r="I365" s="20" t="s">
        <v>20</v>
      </c>
      <c r="J365" s="183" t="s">
        <v>4899</v>
      </c>
      <c r="K365" s="20" t="s">
        <v>12</v>
      </c>
      <c r="L365" s="21" t="s">
        <v>4590</v>
      </c>
      <c r="M365" s="20" t="s">
        <v>11</v>
      </c>
      <c r="N365" s="20" t="s">
        <v>2700</v>
      </c>
    </row>
    <row r="366" spans="1:14" s="2" customFormat="1" ht="69" x14ac:dyDescent="0.3">
      <c r="A366" s="20">
        <f t="shared" si="11"/>
        <v>360</v>
      </c>
      <c r="B366" s="164" t="s">
        <v>3683</v>
      </c>
      <c r="C366" s="20" t="s">
        <v>4980</v>
      </c>
      <c r="D366" s="21" t="s">
        <v>4981</v>
      </c>
      <c r="E366" s="182" t="s">
        <v>4982</v>
      </c>
      <c r="F366" s="23">
        <v>8438456</v>
      </c>
      <c r="G366" s="23">
        <v>0</v>
      </c>
      <c r="H366" s="23">
        <f t="shared" si="10"/>
        <v>8438456</v>
      </c>
      <c r="I366" s="20" t="s">
        <v>20</v>
      </c>
      <c r="J366" s="183" t="s">
        <v>4899</v>
      </c>
      <c r="K366" s="20" t="s">
        <v>12</v>
      </c>
      <c r="L366" s="21" t="s">
        <v>4983</v>
      </c>
      <c r="M366" s="20" t="s">
        <v>11</v>
      </c>
      <c r="N366" s="20" t="s">
        <v>2700</v>
      </c>
    </row>
    <row r="367" spans="1:14" s="2" customFormat="1" ht="110.4" x14ac:dyDescent="0.3">
      <c r="A367" s="20">
        <f t="shared" si="11"/>
        <v>361</v>
      </c>
      <c r="B367" s="164" t="s">
        <v>3683</v>
      </c>
      <c r="C367" s="20" t="s">
        <v>4988</v>
      </c>
      <c r="D367" s="21" t="s">
        <v>4989</v>
      </c>
      <c r="E367" s="182" t="s">
        <v>4990</v>
      </c>
      <c r="F367" s="23">
        <v>9384477</v>
      </c>
      <c r="G367" s="23">
        <v>0</v>
      </c>
      <c r="H367" s="23">
        <f t="shared" si="10"/>
        <v>9384477</v>
      </c>
      <c r="I367" s="20" t="s">
        <v>20</v>
      </c>
      <c r="J367" s="183" t="s">
        <v>4899</v>
      </c>
      <c r="K367" s="20" t="s">
        <v>12</v>
      </c>
      <c r="L367" s="21" t="s">
        <v>4636</v>
      </c>
      <c r="M367" s="20" t="s">
        <v>11</v>
      </c>
      <c r="N367" s="20" t="s">
        <v>2700</v>
      </c>
    </row>
    <row r="368" spans="1:14" s="2" customFormat="1" ht="138" x14ac:dyDescent="0.3">
      <c r="A368" s="20">
        <f t="shared" si="11"/>
        <v>362</v>
      </c>
      <c r="B368" s="164" t="s">
        <v>3683</v>
      </c>
      <c r="C368" s="20" t="s">
        <v>4991</v>
      </c>
      <c r="D368" s="21" t="s">
        <v>4992</v>
      </c>
      <c r="E368" s="182" t="s">
        <v>3759</v>
      </c>
      <c r="F368" s="23">
        <v>13667280</v>
      </c>
      <c r="G368" s="23">
        <v>0</v>
      </c>
      <c r="H368" s="23">
        <f t="shared" si="10"/>
        <v>13667280</v>
      </c>
      <c r="I368" s="20" t="s">
        <v>20</v>
      </c>
      <c r="J368" s="183" t="s">
        <v>4899</v>
      </c>
      <c r="K368" s="20" t="s">
        <v>12</v>
      </c>
      <c r="L368" s="21" t="s">
        <v>3760</v>
      </c>
      <c r="M368" s="20" t="s">
        <v>11</v>
      </c>
      <c r="N368" s="20" t="s">
        <v>2700</v>
      </c>
    </row>
    <row r="369" spans="1:14" s="2" customFormat="1" ht="55.2" x14ac:dyDescent="0.3">
      <c r="A369" s="20">
        <f t="shared" si="11"/>
        <v>363</v>
      </c>
      <c r="B369" s="164" t="s">
        <v>3683</v>
      </c>
      <c r="C369" s="20" t="s">
        <v>5040</v>
      </c>
      <c r="D369" s="21" t="s">
        <v>5041</v>
      </c>
      <c r="E369" s="182" t="s">
        <v>3857</v>
      </c>
      <c r="F369" s="23">
        <v>8043837</v>
      </c>
      <c r="G369" s="23">
        <v>0</v>
      </c>
      <c r="H369" s="23">
        <f t="shared" si="10"/>
        <v>8043837</v>
      </c>
      <c r="I369" s="20" t="s">
        <v>20</v>
      </c>
      <c r="J369" s="183" t="s">
        <v>4899</v>
      </c>
      <c r="K369" s="20" t="s">
        <v>12</v>
      </c>
      <c r="L369" s="21" t="s">
        <v>4437</v>
      </c>
      <c r="M369" s="20" t="s">
        <v>11</v>
      </c>
      <c r="N369" s="20" t="s">
        <v>2700</v>
      </c>
    </row>
    <row r="370" spans="1:14" s="2" customFormat="1" ht="55.2" x14ac:dyDescent="0.3">
      <c r="A370" s="20">
        <f t="shared" si="11"/>
        <v>364</v>
      </c>
      <c r="B370" s="164" t="s">
        <v>3683</v>
      </c>
      <c r="C370" s="20" t="s">
        <v>4998</v>
      </c>
      <c r="D370" s="21" t="s">
        <v>4999</v>
      </c>
      <c r="E370" s="182" t="s">
        <v>4580</v>
      </c>
      <c r="F370" s="23">
        <v>11714814</v>
      </c>
      <c r="G370" s="23">
        <v>0</v>
      </c>
      <c r="H370" s="23">
        <f t="shared" si="10"/>
        <v>11714814</v>
      </c>
      <c r="I370" s="20" t="s">
        <v>20</v>
      </c>
      <c r="J370" s="183" t="s">
        <v>4899</v>
      </c>
      <c r="K370" s="20" t="s">
        <v>12</v>
      </c>
      <c r="L370" s="21" t="s">
        <v>4612</v>
      </c>
      <c r="M370" s="20" t="s">
        <v>11</v>
      </c>
      <c r="N370" s="20" t="s">
        <v>2700</v>
      </c>
    </row>
    <row r="371" spans="1:14" s="2" customFormat="1" ht="55.2" x14ac:dyDescent="0.3">
      <c r="A371" s="20">
        <f t="shared" si="11"/>
        <v>365</v>
      </c>
      <c r="B371" s="164" t="s">
        <v>3683</v>
      </c>
      <c r="C371" s="96" t="s">
        <v>6200</v>
      </c>
      <c r="D371" s="258" t="s">
        <v>6201</v>
      </c>
      <c r="E371" s="182" t="s">
        <v>4570</v>
      </c>
      <c r="F371" s="23">
        <v>8580357</v>
      </c>
      <c r="G371" s="23">
        <v>0</v>
      </c>
      <c r="H371" s="23">
        <f t="shared" si="10"/>
        <v>8580357</v>
      </c>
      <c r="I371" s="20" t="s">
        <v>20</v>
      </c>
      <c r="J371" s="183" t="s">
        <v>4899</v>
      </c>
      <c r="K371" s="20" t="s">
        <v>12</v>
      </c>
      <c r="L371" s="21" t="s">
        <v>4577</v>
      </c>
      <c r="M371" s="20" t="s">
        <v>11</v>
      </c>
      <c r="N371" s="20" t="s">
        <v>2700</v>
      </c>
    </row>
    <row r="372" spans="1:14" s="2" customFormat="1" ht="55.2" x14ac:dyDescent="0.3">
      <c r="A372" s="20">
        <f t="shared" si="11"/>
        <v>366</v>
      </c>
      <c r="B372" s="164" t="s">
        <v>3683</v>
      </c>
      <c r="C372" s="20" t="s">
        <v>4993</v>
      </c>
      <c r="D372" s="21" t="s">
        <v>4994</v>
      </c>
      <c r="E372" s="182" t="s">
        <v>4570</v>
      </c>
      <c r="F372" s="23">
        <v>8580357</v>
      </c>
      <c r="G372" s="23">
        <v>0</v>
      </c>
      <c r="H372" s="23">
        <f t="shared" si="10"/>
        <v>8580357</v>
      </c>
      <c r="I372" s="20" t="s">
        <v>20</v>
      </c>
      <c r="J372" s="183" t="s">
        <v>4899</v>
      </c>
      <c r="K372" s="20" t="s">
        <v>12</v>
      </c>
      <c r="L372" s="21" t="s">
        <v>4599</v>
      </c>
      <c r="M372" s="20" t="s">
        <v>11</v>
      </c>
      <c r="N372" s="20" t="s">
        <v>2700</v>
      </c>
    </row>
    <row r="373" spans="1:14" s="2" customFormat="1" ht="55.2" x14ac:dyDescent="0.3">
      <c r="A373" s="20">
        <f t="shared" si="11"/>
        <v>367</v>
      </c>
      <c r="B373" s="164" t="s">
        <v>3683</v>
      </c>
      <c r="C373" s="20" t="s">
        <v>4995</v>
      </c>
      <c r="D373" s="21" t="s">
        <v>4996</v>
      </c>
      <c r="E373" s="182" t="s">
        <v>4580</v>
      </c>
      <c r="F373" s="23">
        <v>10145367</v>
      </c>
      <c r="G373" s="23">
        <v>0</v>
      </c>
      <c r="H373" s="23">
        <f t="shared" si="10"/>
        <v>10145367</v>
      </c>
      <c r="I373" s="20" t="s">
        <v>20</v>
      </c>
      <c r="J373" s="183" t="s">
        <v>4899</v>
      </c>
      <c r="K373" s="20" t="s">
        <v>12</v>
      </c>
      <c r="L373" s="21" t="s">
        <v>4997</v>
      </c>
      <c r="M373" s="20" t="s">
        <v>11</v>
      </c>
      <c r="N373" s="20" t="s">
        <v>2700</v>
      </c>
    </row>
    <row r="374" spans="1:14" s="2" customFormat="1" ht="55.2" x14ac:dyDescent="0.3">
      <c r="A374" s="20">
        <f t="shared" si="11"/>
        <v>368</v>
      </c>
      <c r="B374" s="164" t="s">
        <v>3683</v>
      </c>
      <c r="C374" s="20" t="s">
        <v>5020</v>
      </c>
      <c r="D374" s="21" t="s">
        <v>5021</v>
      </c>
      <c r="E374" s="182" t="s">
        <v>4570</v>
      </c>
      <c r="F374" s="23">
        <v>8043837</v>
      </c>
      <c r="G374" s="23">
        <v>0</v>
      </c>
      <c r="H374" s="23">
        <f t="shared" si="10"/>
        <v>8043837</v>
      </c>
      <c r="I374" s="20" t="s">
        <v>20</v>
      </c>
      <c r="J374" s="183" t="s">
        <v>4899</v>
      </c>
      <c r="K374" s="20" t="s">
        <v>12</v>
      </c>
      <c r="L374" s="21" t="s">
        <v>4654</v>
      </c>
      <c r="M374" s="20" t="s">
        <v>11</v>
      </c>
      <c r="N374" s="20" t="s">
        <v>2700</v>
      </c>
    </row>
    <row r="375" spans="1:14" s="2" customFormat="1" ht="55.2" x14ac:dyDescent="0.3">
      <c r="A375" s="20">
        <f t="shared" si="11"/>
        <v>369</v>
      </c>
      <c r="B375" s="164" t="s">
        <v>3683</v>
      </c>
      <c r="C375" s="20" t="s">
        <v>5013</v>
      </c>
      <c r="D375" s="21" t="s">
        <v>5014</v>
      </c>
      <c r="E375" s="182" t="s">
        <v>4570</v>
      </c>
      <c r="F375" s="23">
        <v>8043837</v>
      </c>
      <c r="G375" s="23">
        <v>0</v>
      </c>
      <c r="H375" s="23">
        <f t="shared" si="10"/>
        <v>8043837</v>
      </c>
      <c r="I375" s="20" t="s">
        <v>20</v>
      </c>
      <c r="J375" s="183" t="s">
        <v>4899</v>
      </c>
      <c r="K375" s="20" t="s">
        <v>12</v>
      </c>
      <c r="L375" s="21" t="s">
        <v>5015</v>
      </c>
      <c r="M375" s="20" t="s">
        <v>11</v>
      </c>
      <c r="N375" s="20" t="s">
        <v>2700</v>
      </c>
    </row>
    <row r="376" spans="1:14" s="2" customFormat="1" ht="55.2" x14ac:dyDescent="0.3">
      <c r="A376" s="20">
        <f t="shared" si="11"/>
        <v>370</v>
      </c>
      <c r="B376" s="164" t="s">
        <v>3683</v>
      </c>
      <c r="C376" s="20" t="s">
        <v>5008</v>
      </c>
      <c r="D376" s="21" t="s">
        <v>5009</v>
      </c>
      <c r="E376" s="182" t="s">
        <v>4570</v>
      </c>
      <c r="F376" s="23">
        <v>8043837</v>
      </c>
      <c r="G376" s="23">
        <v>0</v>
      </c>
      <c r="H376" s="23">
        <f t="shared" si="10"/>
        <v>8043837</v>
      </c>
      <c r="I376" s="20" t="s">
        <v>20</v>
      </c>
      <c r="J376" s="183" t="s">
        <v>4899</v>
      </c>
      <c r="K376" s="20" t="s">
        <v>12</v>
      </c>
      <c r="L376" s="21" t="s">
        <v>5010</v>
      </c>
      <c r="M376" s="20" t="s">
        <v>11</v>
      </c>
      <c r="N376" s="20" t="s">
        <v>2700</v>
      </c>
    </row>
    <row r="377" spans="1:14" s="2" customFormat="1" ht="55.2" x14ac:dyDescent="0.3">
      <c r="A377" s="20">
        <f t="shared" si="11"/>
        <v>371</v>
      </c>
      <c r="B377" s="164" t="s">
        <v>3683</v>
      </c>
      <c r="C377" s="20" t="s">
        <v>5022</v>
      </c>
      <c r="D377" s="21" t="s">
        <v>5023</v>
      </c>
      <c r="E377" s="182" t="s">
        <v>4605</v>
      </c>
      <c r="F377" s="23">
        <v>6328842</v>
      </c>
      <c r="G377" s="23">
        <v>0</v>
      </c>
      <c r="H377" s="23">
        <f t="shared" si="10"/>
        <v>6328842</v>
      </c>
      <c r="I377" s="20" t="s">
        <v>20</v>
      </c>
      <c r="J377" s="183" t="s">
        <v>4899</v>
      </c>
      <c r="K377" s="20" t="s">
        <v>12</v>
      </c>
      <c r="L377" s="21" t="s">
        <v>4663</v>
      </c>
      <c r="M377" s="20" t="s">
        <v>11</v>
      </c>
      <c r="N377" s="20" t="s">
        <v>2700</v>
      </c>
    </row>
    <row r="378" spans="1:14" s="2" customFormat="1" ht="55.2" x14ac:dyDescent="0.3">
      <c r="A378" s="20">
        <f t="shared" si="11"/>
        <v>372</v>
      </c>
      <c r="B378" s="164" t="s">
        <v>3683</v>
      </c>
      <c r="C378" s="20" t="s">
        <v>5006</v>
      </c>
      <c r="D378" s="21" t="s">
        <v>5007</v>
      </c>
      <c r="E378" s="182" t="s">
        <v>4570</v>
      </c>
      <c r="F378" s="23">
        <v>8043837</v>
      </c>
      <c r="G378" s="23">
        <v>0</v>
      </c>
      <c r="H378" s="23">
        <f t="shared" si="10"/>
        <v>8043837</v>
      </c>
      <c r="I378" s="20" t="s">
        <v>20</v>
      </c>
      <c r="J378" s="183" t="s">
        <v>4899</v>
      </c>
      <c r="K378" s="20" t="s">
        <v>12</v>
      </c>
      <c r="L378" s="21" t="s">
        <v>4571</v>
      </c>
      <c r="M378" s="20" t="s">
        <v>11</v>
      </c>
      <c r="N378" s="20" t="s">
        <v>2700</v>
      </c>
    </row>
    <row r="379" spans="1:14" s="2" customFormat="1" ht="55.2" x14ac:dyDescent="0.3">
      <c r="A379" s="20">
        <f t="shared" si="11"/>
        <v>373</v>
      </c>
      <c r="B379" s="164" t="s">
        <v>3683</v>
      </c>
      <c r="C379" s="20" t="s">
        <v>5016</v>
      </c>
      <c r="D379" s="21" t="s">
        <v>5017</v>
      </c>
      <c r="E379" s="182" t="s">
        <v>4605</v>
      </c>
      <c r="F379" s="23">
        <v>6328842</v>
      </c>
      <c r="G379" s="23">
        <v>0</v>
      </c>
      <c r="H379" s="23">
        <f t="shared" si="10"/>
        <v>6328842</v>
      </c>
      <c r="I379" s="20" t="s">
        <v>20</v>
      </c>
      <c r="J379" s="183" t="s">
        <v>4899</v>
      </c>
      <c r="K379" s="20" t="s">
        <v>12</v>
      </c>
      <c r="L379" s="21" t="s">
        <v>4678</v>
      </c>
      <c r="M379" s="20" t="s">
        <v>11</v>
      </c>
      <c r="N379" s="20" t="s">
        <v>2700</v>
      </c>
    </row>
    <row r="380" spans="1:14" s="2" customFormat="1" ht="55.2" x14ac:dyDescent="0.3">
      <c r="A380" s="20">
        <f t="shared" si="11"/>
        <v>374</v>
      </c>
      <c r="B380" s="164" t="s">
        <v>3683</v>
      </c>
      <c r="C380" s="20" t="s">
        <v>5024</v>
      </c>
      <c r="D380" s="21" t="s">
        <v>5025</v>
      </c>
      <c r="E380" s="182" t="s">
        <v>4570</v>
      </c>
      <c r="F380" s="23">
        <v>8043837</v>
      </c>
      <c r="G380" s="23">
        <v>0</v>
      </c>
      <c r="H380" s="23">
        <f t="shared" si="10"/>
        <v>8043837</v>
      </c>
      <c r="I380" s="20" t="s">
        <v>20</v>
      </c>
      <c r="J380" s="183" t="s">
        <v>4899</v>
      </c>
      <c r="K380" s="20" t="s">
        <v>12</v>
      </c>
      <c r="L380" s="21" t="s">
        <v>5026</v>
      </c>
      <c r="M380" s="20" t="s">
        <v>11</v>
      </c>
      <c r="N380" s="20" t="s">
        <v>2700</v>
      </c>
    </row>
    <row r="381" spans="1:14" s="2" customFormat="1" ht="55.2" x14ac:dyDescent="0.3">
      <c r="A381" s="20">
        <f t="shared" si="11"/>
        <v>375</v>
      </c>
      <c r="B381" s="164" t="s">
        <v>3683</v>
      </c>
      <c r="C381" s="20" t="s">
        <v>5004</v>
      </c>
      <c r="D381" s="21" t="s">
        <v>5005</v>
      </c>
      <c r="E381" s="182" t="s">
        <v>4570</v>
      </c>
      <c r="F381" s="23">
        <v>8043837</v>
      </c>
      <c r="G381" s="23">
        <v>0</v>
      </c>
      <c r="H381" s="23">
        <f t="shared" si="10"/>
        <v>8043837</v>
      </c>
      <c r="I381" s="20" t="s">
        <v>20</v>
      </c>
      <c r="J381" s="183" t="s">
        <v>4899</v>
      </c>
      <c r="K381" s="20" t="s">
        <v>12</v>
      </c>
      <c r="L381" s="21" t="s">
        <v>4669</v>
      </c>
      <c r="M381" s="20" t="s">
        <v>11</v>
      </c>
      <c r="N381" s="20" t="s">
        <v>2700</v>
      </c>
    </row>
    <row r="382" spans="1:14" s="2" customFormat="1" ht="55.2" x14ac:dyDescent="0.3">
      <c r="A382" s="20">
        <f t="shared" si="11"/>
        <v>376</v>
      </c>
      <c r="B382" s="164" t="s">
        <v>3683</v>
      </c>
      <c r="C382" s="20" t="s">
        <v>5038</v>
      </c>
      <c r="D382" s="21" t="s">
        <v>5039</v>
      </c>
      <c r="E382" s="182" t="s">
        <v>4570</v>
      </c>
      <c r="F382" s="23">
        <v>8043837</v>
      </c>
      <c r="G382" s="23">
        <v>0</v>
      </c>
      <c r="H382" s="23">
        <f t="shared" si="10"/>
        <v>8043837</v>
      </c>
      <c r="I382" s="20" t="s">
        <v>20</v>
      </c>
      <c r="J382" s="183" t="s">
        <v>4899</v>
      </c>
      <c r="K382" s="20" t="s">
        <v>12</v>
      </c>
      <c r="L382" s="21" t="s">
        <v>4687</v>
      </c>
      <c r="M382" s="20" t="s">
        <v>11</v>
      </c>
      <c r="N382" s="20" t="s">
        <v>2700</v>
      </c>
    </row>
    <row r="383" spans="1:14" s="2" customFormat="1" ht="55.2" x14ac:dyDescent="0.3">
      <c r="A383" s="20">
        <f t="shared" si="11"/>
        <v>377</v>
      </c>
      <c r="B383" s="164" t="s">
        <v>3683</v>
      </c>
      <c r="C383" s="20" t="s">
        <v>5002</v>
      </c>
      <c r="D383" s="21" t="s">
        <v>5003</v>
      </c>
      <c r="E383" s="182" t="s">
        <v>4570</v>
      </c>
      <c r="F383" s="23">
        <v>8043837</v>
      </c>
      <c r="G383" s="23">
        <v>0</v>
      </c>
      <c r="H383" s="23">
        <f t="shared" si="10"/>
        <v>8043837</v>
      </c>
      <c r="I383" s="20" t="s">
        <v>20</v>
      </c>
      <c r="J383" s="183" t="s">
        <v>4899</v>
      </c>
      <c r="K383" s="20" t="s">
        <v>12</v>
      </c>
      <c r="L383" s="21" t="s">
        <v>4666</v>
      </c>
      <c r="M383" s="20" t="s">
        <v>11</v>
      </c>
      <c r="N383" s="20" t="s">
        <v>2700</v>
      </c>
    </row>
    <row r="384" spans="1:14" s="2" customFormat="1" ht="55.2" x14ac:dyDescent="0.3">
      <c r="A384" s="20">
        <f t="shared" si="11"/>
        <v>378</v>
      </c>
      <c r="B384" s="164" t="s">
        <v>3683</v>
      </c>
      <c r="C384" s="20" t="s">
        <v>5011</v>
      </c>
      <c r="D384" s="21" t="s">
        <v>5012</v>
      </c>
      <c r="E384" s="182" t="s">
        <v>4570</v>
      </c>
      <c r="F384" s="23">
        <v>8043837</v>
      </c>
      <c r="G384" s="23">
        <v>0</v>
      </c>
      <c r="H384" s="23">
        <f t="shared" si="10"/>
        <v>8043837</v>
      </c>
      <c r="I384" s="20" t="s">
        <v>20</v>
      </c>
      <c r="J384" s="183" t="s">
        <v>4899</v>
      </c>
      <c r="K384" s="20" t="s">
        <v>12</v>
      </c>
      <c r="L384" s="21" t="s">
        <v>4672</v>
      </c>
      <c r="M384" s="20" t="s">
        <v>11</v>
      </c>
      <c r="N384" s="20" t="s">
        <v>2700</v>
      </c>
    </row>
    <row r="385" spans="1:14" s="2" customFormat="1" ht="55.2" x14ac:dyDescent="0.3">
      <c r="A385" s="20">
        <f t="shared" si="11"/>
        <v>379</v>
      </c>
      <c r="B385" s="164" t="s">
        <v>3683</v>
      </c>
      <c r="C385" s="20" t="s">
        <v>5018</v>
      </c>
      <c r="D385" s="21" t="s">
        <v>5019</v>
      </c>
      <c r="E385" s="182" t="s">
        <v>4570</v>
      </c>
      <c r="F385" s="23">
        <v>8043837</v>
      </c>
      <c r="G385" s="23">
        <v>0</v>
      </c>
      <c r="H385" s="23">
        <f t="shared" si="10"/>
        <v>8043837</v>
      </c>
      <c r="I385" s="20" t="s">
        <v>20</v>
      </c>
      <c r="J385" s="183" t="s">
        <v>4899</v>
      </c>
      <c r="K385" s="20" t="s">
        <v>12</v>
      </c>
      <c r="L385" s="21" t="s">
        <v>4648</v>
      </c>
      <c r="M385" s="20" t="s">
        <v>11</v>
      </c>
      <c r="N385" s="20" t="s">
        <v>2700</v>
      </c>
    </row>
    <row r="386" spans="1:14" s="2" customFormat="1" ht="55.2" x14ac:dyDescent="0.3">
      <c r="A386" s="20">
        <f t="shared" si="11"/>
        <v>380</v>
      </c>
      <c r="B386" s="164" t="s">
        <v>3683</v>
      </c>
      <c r="C386" s="20" t="s">
        <v>5000</v>
      </c>
      <c r="D386" s="21" t="s">
        <v>5001</v>
      </c>
      <c r="E386" s="182" t="s">
        <v>4570</v>
      </c>
      <c r="F386" s="23">
        <v>8043837</v>
      </c>
      <c r="G386" s="23">
        <v>0</v>
      </c>
      <c r="H386" s="23">
        <f t="shared" si="10"/>
        <v>8043837</v>
      </c>
      <c r="I386" s="20" t="s">
        <v>20</v>
      </c>
      <c r="J386" s="183" t="s">
        <v>4899</v>
      </c>
      <c r="K386" s="20" t="s">
        <v>12</v>
      </c>
      <c r="L386" s="21" t="s">
        <v>4639</v>
      </c>
      <c r="M386" s="20" t="s">
        <v>11</v>
      </c>
      <c r="N386" s="20" t="s">
        <v>2700</v>
      </c>
    </row>
    <row r="387" spans="1:14" s="2" customFormat="1" ht="55.2" x14ac:dyDescent="0.3">
      <c r="A387" s="20">
        <f t="shared" si="11"/>
        <v>381</v>
      </c>
      <c r="B387" s="164" t="s">
        <v>3683</v>
      </c>
      <c r="C387" s="20" t="s">
        <v>5030</v>
      </c>
      <c r="D387" s="21" t="s">
        <v>5031</v>
      </c>
      <c r="E387" s="182" t="s">
        <v>4570</v>
      </c>
      <c r="F387" s="23">
        <v>8043837</v>
      </c>
      <c r="G387" s="23">
        <v>0</v>
      </c>
      <c r="H387" s="23">
        <f t="shared" si="10"/>
        <v>8043837</v>
      </c>
      <c r="I387" s="20" t="s">
        <v>20</v>
      </c>
      <c r="J387" s="183" t="s">
        <v>4899</v>
      </c>
      <c r="K387" s="20" t="s">
        <v>12</v>
      </c>
      <c r="L387" s="21" t="s">
        <v>4574</v>
      </c>
      <c r="M387" s="20" t="s">
        <v>11</v>
      </c>
      <c r="N387" s="20" t="s">
        <v>2700</v>
      </c>
    </row>
    <row r="388" spans="1:14" s="2" customFormat="1" ht="55.2" x14ac:dyDescent="0.3">
      <c r="A388" s="20">
        <f t="shared" si="11"/>
        <v>382</v>
      </c>
      <c r="B388" s="164" t="s">
        <v>3683</v>
      </c>
      <c r="C388" s="20" t="s">
        <v>5032</v>
      </c>
      <c r="D388" s="21" t="s">
        <v>5033</v>
      </c>
      <c r="E388" s="182" t="s">
        <v>4570</v>
      </c>
      <c r="F388" s="23">
        <v>8043837</v>
      </c>
      <c r="G388" s="23">
        <v>0</v>
      </c>
      <c r="H388" s="23">
        <f t="shared" si="10"/>
        <v>8043837</v>
      </c>
      <c r="I388" s="20" t="s">
        <v>20</v>
      </c>
      <c r="J388" s="183" t="s">
        <v>4899</v>
      </c>
      <c r="K388" s="20" t="s">
        <v>12</v>
      </c>
      <c r="L388" s="21" t="s">
        <v>5034</v>
      </c>
      <c r="M388" s="20" t="s">
        <v>11</v>
      </c>
      <c r="N388" s="20" t="s">
        <v>2700</v>
      </c>
    </row>
    <row r="389" spans="1:14" s="2" customFormat="1" ht="55.2" x14ac:dyDescent="0.3">
      <c r="A389" s="20">
        <f t="shared" si="11"/>
        <v>383</v>
      </c>
      <c r="B389" s="164" t="s">
        <v>3683</v>
      </c>
      <c r="C389" s="20" t="s">
        <v>5035</v>
      </c>
      <c r="D389" s="21" t="s">
        <v>5036</v>
      </c>
      <c r="E389" s="182" t="s">
        <v>4570</v>
      </c>
      <c r="F389" s="23">
        <v>8043837</v>
      </c>
      <c r="G389" s="23">
        <v>0</v>
      </c>
      <c r="H389" s="23">
        <f t="shared" si="10"/>
        <v>8043837</v>
      </c>
      <c r="I389" s="20" t="s">
        <v>20</v>
      </c>
      <c r="J389" s="183" t="s">
        <v>4899</v>
      </c>
      <c r="K389" s="20" t="s">
        <v>12</v>
      </c>
      <c r="L389" s="21" t="s">
        <v>5037</v>
      </c>
      <c r="M389" s="20" t="s">
        <v>11</v>
      </c>
      <c r="N389" s="20" t="s">
        <v>2700</v>
      </c>
    </row>
    <row r="390" spans="1:14" s="2" customFormat="1" ht="82.8" x14ac:dyDescent="0.3">
      <c r="A390" s="20">
        <f t="shared" si="11"/>
        <v>384</v>
      </c>
      <c r="B390" s="164" t="s">
        <v>3683</v>
      </c>
      <c r="C390" s="20" t="s">
        <v>5027</v>
      </c>
      <c r="D390" s="21" t="s">
        <v>5028</v>
      </c>
      <c r="E390" s="182" t="s">
        <v>3793</v>
      </c>
      <c r="F390" s="23">
        <v>6328842</v>
      </c>
      <c r="G390" s="23">
        <v>0</v>
      </c>
      <c r="H390" s="23">
        <f t="shared" si="10"/>
        <v>6328842</v>
      </c>
      <c r="I390" s="20" t="s">
        <v>20</v>
      </c>
      <c r="J390" s="183" t="s">
        <v>4899</v>
      </c>
      <c r="K390" s="20" t="s">
        <v>12</v>
      </c>
      <c r="L390" s="21" t="s">
        <v>5029</v>
      </c>
      <c r="M390" s="20" t="s">
        <v>11</v>
      </c>
      <c r="N390" s="20" t="s">
        <v>2700</v>
      </c>
    </row>
    <row r="391" spans="1:14" s="2" customFormat="1" ht="124.2" x14ac:dyDescent="0.3">
      <c r="A391" s="20">
        <f t="shared" si="11"/>
        <v>385</v>
      </c>
      <c r="B391" s="164" t="s">
        <v>3683</v>
      </c>
      <c r="C391" s="20" t="s">
        <v>5045</v>
      </c>
      <c r="D391" s="21" t="s">
        <v>5046</v>
      </c>
      <c r="E391" s="182" t="s">
        <v>5047</v>
      </c>
      <c r="F391" s="23">
        <v>9384477</v>
      </c>
      <c r="G391" s="23">
        <v>0</v>
      </c>
      <c r="H391" s="23">
        <f t="shared" ref="H391:H402" si="12">+F391+G391</f>
        <v>9384477</v>
      </c>
      <c r="I391" s="20" t="s">
        <v>20</v>
      </c>
      <c r="J391" s="183" t="s">
        <v>4899</v>
      </c>
      <c r="K391" s="20" t="s">
        <v>12</v>
      </c>
      <c r="L391" s="21" t="s">
        <v>4081</v>
      </c>
      <c r="M391" s="20" t="s">
        <v>11</v>
      </c>
      <c r="N391" s="20" t="s">
        <v>2700</v>
      </c>
    </row>
    <row r="392" spans="1:14" s="2" customFormat="1" ht="69" x14ac:dyDescent="0.3">
      <c r="A392" s="20">
        <f t="shared" si="11"/>
        <v>386</v>
      </c>
      <c r="B392" s="164" t="s">
        <v>3683</v>
      </c>
      <c r="C392" s="20" t="s">
        <v>5048</v>
      </c>
      <c r="D392" s="21" t="s">
        <v>5049</v>
      </c>
      <c r="E392" s="182" t="s">
        <v>5050</v>
      </c>
      <c r="F392" s="23">
        <v>6327000</v>
      </c>
      <c r="G392" s="23">
        <v>0</v>
      </c>
      <c r="H392" s="23">
        <f t="shared" si="12"/>
        <v>6327000</v>
      </c>
      <c r="I392" s="20" t="s">
        <v>20</v>
      </c>
      <c r="J392" s="183" t="s">
        <v>4899</v>
      </c>
      <c r="K392" s="20" t="s">
        <v>12</v>
      </c>
      <c r="L392" s="21" t="s">
        <v>5051</v>
      </c>
      <c r="M392" s="20" t="s">
        <v>11</v>
      </c>
      <c r="N392" s="20" t="s">
        <v>2700</v>
      </c>
    </row>
    <row r="393" spans="1:14" s="2" customFormat="1" ht="110.4" x14ac:dyDescent="0.3">
      <c r="A393" s="20">
        <f t="shared" ref="A393:A402" si="13">+A392+1</f>
        <v>387</v>
      </c>
      <c r="B393" s="164" t="s">
        <v>3683</v>
      </c>
      <c r="C393" s="20" t="s">
        <v>5052</v>
      </c>
      <c r="D393" s="21" t="s">
        <v>5053</v>
      </c>
      <c r="E393" s="182" t="s">
        <v>5054</v>
      </c>
      <c r="F393" s="23">
        <v>20280300</v>
      </c>
      <c r="G393" s="23">
        <v>0</v>
      </c>
      <c r="H393" s="23">
        <f t="shared" si="12"/>
        <v>20280300</v>
      </c>
      <c r="I393" s="20" t="s">
        <v>20</v>
      </c>
      <c r="J393" s="183" t="s">
        <v>4899</v>
      </c>
      <c r="K393" s="20" t="s">
        <v>12</v>
      </c>
      <c r="L393" s="21" t="s">
        <v>5055</v>
      </c>
      <c r="M393" s="20" t="s">
        <v>11</v>
      </c>
      <c r="N393" s="20" t="s">
        <v>2700</v>
      </c>
    </row>
    <row r="394" spans="1:14" s="2" customFormat="1" ht="110.4" x14ac:dyDescent="0.3">
      <c r="A394" s="20">
        <f t="shared" si="13"/>
        <v>388</v>
      </c>
      <c r="B394" s="164" t="s">
        <v>3683</v>
      </c>
      <c r="C394" s="20" t="s">
        <v>5042</v>
      </c>
      <c r="D394" s="21" t="s">
        <v>5043</v>
      </c>
      <c r="E394" s="182" t="s">
        <v>5044</v>
      </c>
      <c r="F394" s="23">
        <v>21649890</v>
      </c>
      <c r="G394" s="23">
        <v>0</v>
      </c>
      <c r="H394" s="23">
        <f t="shared" si="12"/>
        <v>21649890</v>
      </c>
      <c r="I394" s="20" t="s">
        <v>20</v>
      </c>
      <c r="J394" s="183" t="s">
        <v>4899</v>
      </c>
      <c r="K394" s="20" t="s">
        <v>12</v>
      </c>
      <c r="L394" s="21" t="s">
        <v>3951</v>
      </c>
      <c r="M394" s="20" t="s">
        <v>11</v>
      </c>
      <c r="N394" s="20" t="s">
        <v>2700</v>
      </c>
    </row>
    <row r="395" spans="1:14" s="2" customFormat="1" ht="82.8" x14ac:dyDescent="0.3">
      <c r="A395" s="20">
        <f t="shared" si="13"/>
        <v>389</v>
      </c>
      <c r="B395" s="164" t="s">
        <v>3683</v>
      </c>
      <c r="C395" s="20" t="s">
        <v>5060</v>
      </c>
      <c r="D395" s="21" t="s">
        <v>5061</v>
      </c>
      <c r="E395" s="182" t="s">
        <v>5062</v>
      </c>
      <c r="F395" s="23">
        <v>17500000</v>
      </c>
      <c r="G395" s="23">
        <v>0</v>
      </c>
      <c r="H395" s="23">
        <f t="shared" si="12"/>
        <v>17500000</v>
      </c>
      <c r="I395" s="20" t="s">
        <v>20</v>
      </c>
      <c r="J395" s="183" t="s">
        <v>4899</v>
      </c>
      <c r="K395" s="20" t="s">
        <v>12</v>
      </c>
      <c r="L395" s="21" t="s">
        <v>5063</v>
      </c>
      <c r="M395" s="20" t="s">
        <v>11</v>
      </c>
      <c r="N395" s="20" t="s">
        <v>2700</v>
      </c>
    </row>
    <row r="396" spans="1:14" s="2" customFormat="1" ht="69" x14ac:dyDescent="0.3">
      <c r="A396" s="20">
        <f t="shared" si="13"/>
        <v>390</v>
      </c>
      <c r="B396" s="164" t="s">
        <v>3683</v>
      </c>
      <c r="C396" s="20" t="s">
        <v>5056</v>
      </c>
      <c r="D396" s="21" t="s">
        <v>5057</v>
      </c>
      <c r="E396" s="182" t="s">
        <v>5058</v>
      </c>
      <c r="F396" s="23">
        <v>7150298</v>
      </c>
      <c r="G396" s="23">
        <v>0</v>
      </c>
      <c r="H396" s="23">
        <f t="shared" si="12"/>
        <v>7150298</v>
      </c>
      <c r="I396" s="20" t="s">
        <v>20</v>
      </c>
      <c r="J396" s="183" t="s">
        <v>4899</v>
      </c>
      <c r="K396" s="20" t="s">
        <v>12</v>
      </c>
      <c r="L396" s="21" t="s">
        <v>5059</v>
      </c>
      <c r="M396" s="20" t="s">
        <v>11</v>
      </c>
      <c r="N396" s="20" t="s">
        <v>2700</v>
      </c>
    </row>
    <row r="397" spans="1:14" s="2" customFormat="1" ht="96.6" x14ac:dyDescent="0.3">
      <c r="A397" s="20">
        <f t="shared" si="13"/>
        <v>391</v>
      </c>
      <c r="B397" s="164" t="s">
        <v>3683</v>
      </c>
      <c r="C397" s="20" t="s">
        <v>5068</v>
      </c>
      <c r="D397" s="21" t="s">
        <v>5069</v>
      </c>
      <c r="E397" s="182" t="s">
        <v>5070</v>
      </c>
      <c r="F397" s="23">
        <v>4756533</v>
      </c>
      <c r="G397" s="23">
        <v>0</v>
      </c>
      <c r="H397" s="23">
        <f t="shared" si="12"/>
        <v>4756533</v>
      </c>
      <c r="I397" s="20" t="s">
        <v>20</v>
      </c>
      <c r="J397" s="183" t="s">
        <v>4899</v>
      </c>
      <c r="K397" s="20" t="s">
        <v>12</v>
      </c>
      <c r="L397" s="21" t="s">
        <v>5071</v>
      </c>
      <c r="M397" s="20" t="s">
        <v>11</v>
      </c>
      <c r="N397" s="20" t="s">
        <v>2700</v>
      </c>
    </row>
    <row r="398" spans="1:14" s="2" customFormat="1" ht="82.8" x14ac:dyDescent="0.3">
      <c r="A398" s="20">
        <f t="shared" si="13"/>
        <v>392</v>
      </c>
      <c r="B398" s="164" t="s">
        <v>3683</v>
      </c>
      <c r="C398" s="20" t="s">
        <v>5064</v>
      </c>
      <c r="D398" s="21" t="s">
        <v>5065</v>
      </c>
      <c r="E398" s="182" t="s">
        <v>5066</v>
      </c>
      <c r="F398" s="23">
        <v>3164421</v>
      </c>
      <c r="G398" s="23">
        <v>0</v>
      </c>
      <c r="H398" s="23">
        <f t="shared" si="12"/>
        <v>3164421</v>
      </c>
      <c r="I398" s="20" t="s">
        <v>20</v>
      </c>
      <c r="J398" s="183" t="s">
        <v>4899</v>
      </c>
      <c r="K398" s="20" t="s">
        <v>12</v>
      </c>
      <c r="L398" s="21" t="s">
        <v>5067</v>
      </c>
      <c r="M398" s="20" t="s">
        <v>11</v>
      </c>
      <c r="N398" s="20" t="s">
        <v>2700</v>
      </c>
    </row>
    <row r="399" spans="1:14" s="2" customFormat="1" ht="69" x14ac:dyDescent="0.3">
      <c r="A399" s="20">
        <f t="shared" si="13"/>
        <v>393</v>
      </c>
      <c r="B399" s="164" t="s">
        <v>3683</v>
      </c>
      <c r="C399" s="20" t="s">
        <v>5072</v>
      </c>
      <c r="D399" s="21" t="s">
        <v>5073</v>
      </c>
      <c r="E399" s="182" t="s">
        <v>5074</v>
      </c>
      <c r="F399" s="23">
        <v>2109614</v>
      </c>
      <c r="G399" s="23">
        <v>0</v>
      </c>
      <c r="H399" s="23">
        <f t="shared" si="12"/>
        <v>2109614</v>
      </c>
      <c r="I399" s="20" t="s">
        <v>20</v>
      </c>
      <c r="J399" s="183" t="s">
        <v>4858</v>
      </c>
      <c r="K399" s="20" t="s">
        <v>12</v>
      </c>
      <c r="L399" s="21" t="s">
        <v>5075</v>
      </c>
      <c r="M399" s="20" t="s">
        <v>11</v>
      </c>
      <c r="N399" s="20" t="s">
        <v>2700</v>
      </c>
    </row>
    <row r="400" spans="1:14" s="2" customFormat="1" ht="96.6" x14ac:dyDescent="0.3">
      <c r="A400" s="20">
        <f t="shared" si="13"/>
        <v>394</v>
      </c>
      <c r="B400" s="164" t="s">
        <v>3683</v>
      </c>
      <c r="C400" s="20" t="s">
        <v>5076</v>
      </c>
      <c r="D400" s="21" t="s">
        <v>5077</v>
      </c>
      <c r="E400" s="182" t="s">
        <v>5078</v>
      </c>
      <c r="F400" s="23">
        <v>6000000</v>
      </c>
      <c r="G400" s="23">
        <v>0</v>
      </c>
      <c r="H400" s="23">
        <f t="shared" si="12"/>
        <v>6000000</v>
      </c>
      <c r="I400" s="20" t="s">
        <v>20</v>
      </c>
      <c r="J400" s="183" t="s">
        <v>4858</v>
      </c>
      <c r="K400" s="20" t="s">
        <v>12</v>
      </c>
      <c r="L400" s="21" t="s">
        <v>5079</v>
      </c>
      <c r="M400" s="20" t="s">
        <v>11</v>
      </c>
      <c r="N400" s="20" t="s">
        <v>2700</v>
      </c>
    </row>
    <row r="401" spans="1:28" s="2" customFormat="1" ht="69" x14ac:dyDescent="0.3">
      <c r="A401" s="20">
        <f t="shared" si="13"/>
        <v>395</v>
      </c>
      <c r="B401" s="164" t="s">
        <v>3683</v>
      </c>
      <c r="C401" s="20" t="s">
        <v>5080</v>
      </c>
      <c r="D401" s="21" t="s">
        <v>5081</v>
      </c>
      <c r="E401" s="182" t="s">
        <v>5082</v>
      </c>
      <c r="F401" s="23">
        <v>2860119</v>
      </c>
      <c r="G401" s="23">
        <v>0</v>
      </c>
      <c r="H401" s="23">
        <f t="shared" si="12"/>
        <v>2860119</v>
      </c>
      <c r="I401" s="20" t="s">
        <v>20</v>
      </c>
      <c r="J401" s="183" t="s">
        <v>4858</v>
      </c>
      <c r="K401" s="20" t="s">
        <v>12</v>
      </c>
      <c r="L401" s="21" t="s">
        <v>4602</v>
      </c>
      <c r="M401" s="20" t="s">
        <v>11</v>
      </c>
      <c r="N401" s="20" t="s">
        <v>2700</v>
      </c>
    </row>
    <row r="402" spans="1:28" s="2" customFormat="1" ht="69" x14ac:dyDescent="0.3">
      <c r="A402" s="20">
        <f t="shared" si="13"/>
        <v>396</v>
      </c>
      <c r="B402" s="164" t="s">
        <v>3683</v>
      </c>
      <c r="C402" s="20" t="s">
        <v>5083</v>
      </c>
      <c r="D402" s="21" t="s">
        <v>5084</v>
      </c>
      <c r="E402" s="182" t="s">
        <v>5082</v>
      </c>
      <c r="F402" s="23">
        <v>2860119</v>
      </c>
      <c r="G402" s="23">
        <v>0</v>
      </c>
      <c r="H402" s="23">
        <f t="shared" si="12"/>
        <v>2860119</v>
      </c>
      <c r="I402" s="20" t="s">
        <v>20</v>
      </c>
      <c r="J402" s="183" t="s">
        <v>4858</v>
      </c>
      <c r="K402" s="20" t="s">
        <v>12</v>
      </c>
      <c r="L402" s="21" t="s">
        <v>4627</v>
      </c>
      <c r="M402" s="20" t="s">
        <v>11</v>
      </c>
      <c r="N402" s="20" t="s">
        <v>2700</v>
      </c>
    </row>
    <row r="404" spans="1:28" ht="69" x14ac:dyDescent="0.3">
      <c r="A404" s="20">
        <f t="shared" ref="A404:A409" si="14">+A403+1</f>
        <v>1</v>
      </c>
      <c r="B404" s="185" t="s">
        <v>3683</v>
      </c>
      <c r="C404" s="184" t="s">
        <v>4514</v>
      </c>
      <c r="D404" s="186" t="s">
        <v>4515</v>
      </c>
      <c r="E404" s="187" t="s">
        <v>4516</v>
      </c>
      <c r="F404" s="188">
        <v>7200000</v>
      </c>
      <c r="G404" s="188" t="e">
        <v>#N/A</v>
      </c>
      <c r="H404" s="188" t="e">
        <f t="shared" ref="H404:H409" si="15">+F404+G404</f>
        <v>#N/A</v>
      </c>
      <c r="I404" s="184" t="s">
        <v>20</v>
      </c>
      <c r="J404" s="189" t="s">
        <v>4517</v>
      </c>
      <c r="K404" s="184" t="s">
        <v>13</v>
      </c>
      <c r="L404" s="186" t="s">
        <v>4518</v>
      </c>
      <c r="M404" s="184" t="s">
        <v>11</v>
      </c>
      <c r="N404" s="184" t="s">
        <v>2700</v>
      </c>
      <c r="O404" s="2"/>
      <c r="P404" s="2"/>
      <c r="Q404" s="2"/>
      <c r="R404" s="2"/>
      <c r="S404" s="2"/>
      <c r="T404" s="2"/>
      <c r="U404" s="2"/>
      <c r="V404" s="2"/>
      <c r="W404" s="2"/>
      <c r="X404" s="2"/>
      <c r="Y404" s="2"/>
      <c r="Z404" s="2"/>
      <c r="AA404" s="2"/>
      <c r="AB404" s="2"/>
    </row>
    <row r="405" spans="1:28" ht="55.2" x14ac:dyDescent="0.3">
      <c r="A405" s="20">
        <f t="shared" si="14"/>
        <v>2</v>
      </c>
      <c r="B405" s="185" t="s">
        <v>3683</v>
      </c>
      <c r="C405" s="184" t="s">
        <v>4514</v>
      </c>
      <c r="D405" s="186" t="s">
        <v>4519</v>
      </c>
      <c r="E405" s="187" t="s">
        <v>4520</v>
      </c>
      <c r="F405" s="188">
        <v>1476000</v>
      </c>
      <c r="G405" s="188" t="e">
        <v>#N/A</v>
      </c>
      <c r="H405" s="188" t="e">
        <f t="shared" si="15"/>
        <v>#N/A</v>
      </c>
      <c r="I405" s="184" t="s">
        <v>20</v>
      </c>
      <c r="J405" s="189" t="s">
        <v>4521</v>
      </c>
      <c r="K405" s="184" t="s">
        <v>13</v>
      </c>
      <c r="L405" s="186" t="s">
        <v>4518</v>
      </c>
      <c r="M405" s="184" t="s">
        <v>11</v>
      </c>
      <c r="N405" s="184" t="s">
        <v>2700</v>
      </c>
      <c r="O405" s="2"/>
      <c r="P405" s="2"/>
      <c r="Q405" s="2"/>
      <c r="R405" s="2"/>
      <c r="S405" s="2"/>
      <c r="T405" s="2"/>
      <c r="U405" s="2"/>
      <c r="V405" s="2"/>
      <c r="W405" s="2"/>
      <c r="X405" s="2"/>
      <c r="Y405" s="2"/>
      <c r="Z405" s="2"/>
      <c r="AA405" s="2"/>
      <c r="AB405" s="2"/>
    </row>
    <row r="406" spans="1:28" ht="55.2" x14ac:dyDescent="0.3">
      <c r="A406" s="20">
        <f t="shared" si="14"/>
        <v>3</v>
      </c>
      <c r="B406" s="185" t="s">
        <v>3683</v>
      </c>
      <c r="C406" s="184" t="s">
        <v>4514</v>
      </c>
      <c r="D406" s="186" t="s">
        <v>4847</v>
      </c>
      <c r="E406" s="187" t="s">
        <v>4848</v>
      </c>
      <c r="F406" s="188">
        <v>7199700</v>
      </c>
      <c r="G406" s="188" t="e">
        <v>#N/A</v>
      </c>
      <c r="H406" s="188" t="e">
        <f t="shared" si="15"/>
        <v>#N/A</v>
      </c>
      <c r="I406" s="184" t="s">
        <v>20</v>
      </c>
      <c r="J406" s="189" t="s">
        <v>4849</v>
      </c>
      <c r="K406" s="184" t="s">
        <v>13</v>
      </c>
      <c r="L406" s="186" t="s">
        <v>4850</v>
      </c>
      <c r="M406" s="184" t="s">
        <v>10</v>
      </c>
      <c r="N406" s="184" t="s">
        <v>2700</v>
      </c>
      <c r="O406" s="2"/>
      <c r="P406" s="2"/>
      <c r="Q406" s="2"/>
      <c r="R406" s="2"/>
      <c r="S406" s="2"/>
      <c r="T406" s="2"/>
      <c r="U406" s="2"/>
      <c r="V406" s="2"/>
      <c r="W406" s="2"/>
      <c r="X406" s="2"/>
      <c r="Y406" s="2"/>
      <c r="Z406" s="2"/>
      <c r="AA406" s="2"/>
      <c r="AB406" s="2"/>
    </row>
    <row r="407" spans="1:28" ht="69" x14ac:dyDescent="0.3">
      <c r="A407" s="20">
        <f t="shared" si="14"/>
        <v>4</v>
      </c>
      <c r="B407" s="185" t="s">
        <v>3683</v>
      </c>
      <c r="C407" s="184" t="s">
        <v>4514</v>
      </c>
      <c r="D407" s="186" t="s">
        <v>4851</v>
      </c>
      <c r="E407" s="187" t="s">
        <v>4852</v>
      </c>
      <c r="F407" s="188">
        <v>14064733</v>
      </c>
      <c r="G407" s="188" t="e">
        <v>#N/A</v>
      </c>
      <c r="H407" s="188" t="e">
        <f t="shared" si="15"/>
        <v>#N/A</v>
      </c>
      <c r="I407" s="184" t="s">
        <v>20</v>
      </c>
      <c r="J407" s="189" t="s">
        <v>4853</v>
      </c>
      <c r="K407" s="184" t="s">
        <v>13</v>
      </c>
      <c r="L407" s="186" t="s">
        <v>4854</v>
      </c>
      <c r="M407" s="184" t="s">
        <v>11</v>
      </c>
      <c r="N407" s="184" t="s">
        <v>2700</v>
      </c>
      <c r="O407" s="2"/>
      <c r="P407" s="2"/>
      <c r="Q407" s="2"/>
      <c r="R407" s="2"/>
      <c r="S407" s="2"/>
      <c r="T407" s="2"/>
      <c r="U407" s="2"/>
      <c r="V407" s="2"/>
      <c r="W407" s="2"/>
      <c r="X407" s="2"/>
      <c r="Y407" s="2"/>
      <c r="Z407" s="2"/>
      <c r="AA407" s="2"/>
      <c r="AB407" s="2"/>
    </row>
    <row r="408" spans="1:28" ht="55.2" x14ac:dyDescent="0.3">
      <c r="A408" s="20">
        <f t="shared" si="14"/>
        <v>5</v>
      </c>
      <c r="B408" s="185" t="s">
        <v>3683</v>
      </c>
      <c r="C408" s="184" t="s">
        <v>4514</v>
      </c>
      <c r="D408" s="186" t="s">
        <v>4868</v>
      </c>
      <c r="E408" s="187" t="s">
        <v>4869</v>
      </c>
      <c r="F408" s="188">
        <v>2740000</v>
      </c>
      <c r="G408" s="188" t="e">
        <v>#N/A</v>
      </c>
      <c r="H408" s="188" t="e">
        <f t="shared" si="15"/>
        <v>#N/A</v>
      </c>
      <c r="I408" s="184" t="s">
        <v>20</v>
      </c>
      <c r="J408" s="189" t="s">
        <v>4870</v>
      </c>
      <c r="K408" s="184" t="s">
        <v>13</v>
      </c>
      <c r="L408" s="186" t="s">
        <v>4871</v>
      </c>
      <c r="M408" s="184" t="s">
        <v>11</v>
      </c>
      <c r="N408" s="184" t="s">
        <v>2700</v>
      </c>
      <c r="O408" s="2"/>
      <c r="P408" s="2"/>
      <c r="Q408" s="2"/>
      <c r="R408" s="2"/>
      <c r="S408" s="2"/>
      <c r="T408" s="2"/>
      <c r="U408" s="2"/>
      <c r="V408" s="2"/>
      <c r="W408" s="2"/>
      <c r="X408" s="2"/>
      <c r="Y408" s="2"/>
      <c r="Z408" s="2"/>
      <c r="AA408" s="2"/>
      <c r="AB408" s="2"/>
    </row>
    <row r="409" spans="1:28" ht="55.2" x14ac:dyDescent="0.3">
      <c r="A409" s="20">
        <f t="shared" si="14"/>
        <v>6</v>
      </c>
      <c r="B409" s="185" t="s">
        <v>3683</v>
      </c>
      <c r="C409" s="184" t="s">
        <v>4514</v>
      </c>
      <c r="D409" s="186" t="s">
        <v>4931</v>
      </c>
      <c r="E409" s="187" t="s">
        <v>4932</v>
      </c>
      <c r="F409" s="188">
        <v>14751060</v>
      </c>
      <c r="G409" s="188" t="e">
        <v>#N/A</v>
      </c>
      <c r="H409" s="188" t="e">
        <f t="shared" si="15"/>
        <v>#N/A</v>
      </c>
      <c r="I409" s="184" t="s">
        <v>20</v>
      </c>
      <c r="J409" s="189" t="s">
        <v>4933</v>
      </c>
      <c r="K409" s="184" t="s">
        <v>13</v>
      </c>
      <c r="L409" s="186" t="s">
        <v>4934</v>
      </c>
      <c r="M409" s="184" t="s">
        <v>11</v>
      </c>
      <c r="N409" s="184" t="s">
        <v>2700</v>
      </c>
      <c r="O409" s="2"/>
      <c r="P409" s="2"/>
      <c r="Q409" s="2"/>
      <c r="R409" s="2"/>
      <c r="S409" s="2"/>
      <c r="T409" s="2"/>
      <c r="U409" s="2"/>
      <c r="V409" s="2"/>
      <c r="W409" s="2"/>
      <c r="X409" s="2"/>
      <c r="Y409" s="2"/>
      <c r="Z409" s="2"/>
      <c r="AA409" s="2"/>
      <c r="AB409" s="2"/>
    </row>
  </sheetData>
  <autoFilter ref="A6:N402"/>
  <sortState ref="C7:N402">
    <sortCondition ref="C7:C402"/>
  </sortState>
  <mergeCells count="2">
    <mergeCell ref="A1:B5"/>
    <mergeCell ref="C1:N5"/>
  </mergeCells>
  <conditionalFormatting sqref="C7:C370 C372:C402">
    <cfRule type="duplicateValues" dxfId="44" priority="4"/>
  </conditionalFormatting>
  <conditionalFormatting sqref="C371">
    <cfRule type="duplicateValues" dxfId="43" priority="3"/>
  </conditionalFormatting>
  <conditionalFormatting sqref="C371">
    <cfRule type="duplicateValues" dxfId="42" priority="1"/>
    <cfRule type="duplicateValues" dxfId="41" priority="2"/>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'C:\Users\Heapaz\AppData\Local\Temp\[Formato Publicación Contratos Pagina web V final.xlsx]Listas'!#REF!</xm:f>
          </x14:formula1>
          <xm:sqref>M7:M94 M404:M409</xm:sqref>
        </x14:dataValidation>
        <x14:dataValidation type="list" allowBlank="1" showInputMessage="1" showErrorMessage="1">
          <x14:formula1>
            <xm:f>'C:\Users\Heapaz\AppData\Local\Temp\[Formato Publicación Contratos Pagina web V final.xlsx]Listas'!#REF!</xm:f>
          </x14:formula1>
          <xm:sqref>K7:K94 K404:K409 B7:B402 B404:B409 I7:I402 I404:I409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W120"/>
  <sheetViews>
    <sheetView topLeftCell="A110" workbookViewId="0">
      <selection activeCell="A115" sqref="A115"/>
    </sheetView>
  </sheetViews>
  <sheetFormatPr baseColWidth="10" defaultRowHeight="14.4" x14ac:dyDescent="0.3"/>
  <cols>
    <col min="1" max="1" width="9.44140625" style="1" customWidth="1"/>
    <col min="2" max="2" width="28.6640625" style="1" customWidth="1"/>
    <col min="3" max="3" width="19.44140625" style="1" customWidth="1"/>
    <col min="4" max="4" width="19.5546875" customWidth="1"/>
    <col min="5" max="5" width="43.44140625" style="78" customWidth="1"/>
    <col min="6" max="8" width="20.5546875" customWidth="1"/>
    <col min="9" max="9" width="16.5546875" style="1" customWidth="1"/>
    <col min="10" max="10" width="15.44140625" customWidth="1"/>
    <col min="11" max="11" width="21.44140625" customWidth="1"/>
    <col min="12" max="12" width="42.5546875" customWidth="1"/>
    <col min="13" max="13" width="24.44140625" style="1" customWidth="1"/>
    <col min="14" max="14" width="42.5546875" customWidth="1"/>
  </cols>
  <sheetData>
    <row r="1" spans="1:14" x14ac:dyDescent="0.3">
      <c r="A1" s="305"/>
      <c r="B1" s="305"/>
      <c r="C1" s="303" t="s">
        <v>27</v>
      </c>
      <c r="D1" s="303"/>
      <c r="E1" s="303"/>
      <c r="F1" s="303"/>
      <c r="G1" s="303"/>
      <c r="H1" s="303"/>
      <c r="I1" s="303"/>
      <c r="J1" s="303"/>
      <c r="K1" s="303"/>
      <c r="L1" s="303"/>
      <c r="M1" s="303"/>
      <c r="N1" s="303"/>
    </row>
    <row r="2" spans="1:14" x14ac:dyDescent="0.3">
      <c r="A2" s="305"/>
      <c r="B2" s="305"/>
      <c r="C2" s="303"/>
      <c r="D2" s="303"/>
      <c r="E2" s="303"/>
      <c r="F2" s="303"/>
      <c r="G2" s="303"/>
      <c r="H2" s="303"/>
      <c r="I2" s="303"/>
      <c r="J2" s="303"/>
      <c r="K2" s="303"/>
      <c r="L2" s="303"/>
      <c r="M2" s="303"/>
      <c r="N2" s="303"/>
    </row>
    <row r="3" spans="1:14" x14ac:dyDescent="0.3">
      <c r="A3" s="305"/>
      <c r="B3" s="305"/>
      <c r="C3" s="303"/>
      <c r="D3" s="303"/>
      <c r="E3" s="303"/>
      <c r="F3" s="303"/>
      <c r="G3" s="303"/>
      <c r="H3" s="303"/>
      <c r="I3" s="303"/>
      <c r="J3" s="303"/>
      <c r="K3" s="303"/>
      <c r="L3" s="303"/>
      <c r="M3" s="303"/>
      <c r="N3" s="303"/>
    </row>
    <row r="4" spans="1:14" x14ac:dyDescent="0.3">
      <c r="A4" s="305"/>
      <c r="B4" s="305"/>
      <c r="C4" s="303"/>
      <c r="D4" s="303"/>
      <c r="E4" s="303"/>
      <c r="F4" s="303"/>
      <c r="G4" s="303"/>
      <c r="H4" s="303"/>
      <c r="I4" s="303"/>
      <c r="J4" s="303"/>
      <c r="K4" s="303"/>
      <c r="L4" s="303"/>
      <c r="M4" s="303"/>
      <c r="N4" s="303"/>
    </row>
    <row r="5" spans="1:14" x14ac:dyDescent="0.3">
      <c r="A5" s="306"/>
      <c r="B5" s="306"/>
      <c r="C5" s="304"/>
      <c r="D5" s="304"/>
      <c r="E5" s="304"/>
      <c r="F5" s="304"/>
      <c r="G5" s="304"/>
      <c r="H5" s="304"/>
      <c r="I5" s="304"/>
      <c r="J5" s="304"/>
      <c r="K5" s="304"/>
      <c r="L5" s="304"/>
      <c r="M5" s="304"/>
      <c r="N5" s="304"/>
    </row>
    <row r="6" spans="1:14" s="3" customFormat="1" ht="43.5" customHeight="1" x14ac:dyDescent="0.3">
      <c r="A6" s="6" t="s">
        <v>9</v>
      </c>
      <c r="B6" s="6" t="s">
        <v>8</v>
      </c>
      <c r="C6" s="6" t="s">
        <v>7</v>
      </c>
      <c r="D6" s="6" t="s">
        <v>25</v>
      </c>
      <c r="E6" s="6" t="s">
        <v>4</v>
      </c>
      <c r="F6" s="6" t="s">
        <v>22</v>
      </c>
      <c r="G6" s="6" t="s">
        <v>23</v>
      </c>
      <c r="H6" s="6" t="s">
        <v>24</v>
      </c>
      <c r="I6" s="6" t="s">
        <v>2</v>
      </c>
      <c r="J6" s="6" t="s">
        <v>26</v>
      </c>
      <c r="K6" s="6" t="s">
        <v>5</v>
      </c>
      <c r="L6" s="6" t="s">
        <v>6</v>
      </c>
      <c r="M6" s="6" t="s">
        <v>21</v>
      </c>
      <c r="N6" s="6" t="s">
        <v>3</v>
      </c>
    </row>
    <row r="7" spans="1:14" s="2" customFormat="1" ht="55.2" x14ac:dyDescent="0.3">
      <c r="A7" s="20">
        <v>1</v>
      </c>
      <c r="B7" s="164" t="s">
        <v>5086</v>
      </c>
      <c r="C7" s="81" t="s">
        <v>5557</v>
      </c>
      <c r="D7" s="196" t="s">
        <v>5558</v>
      </c>
      <c r="E7" s="197" t="s">
        <v>5559</v>
      </c>
      <c r="F7" s="198">
        <v>30000000</v>
      </c>
      <c r="G7" s="199">
        <v>30000000</v>
      </c>
      <c r="H7" s="23">
        <f t="shared" ref="H7:H70" si="0">+F7+G7</f>
        <v>60000000</v>
      </c>
      <c r="I7" s="20" t="s">
        <v>20</v>
      </c>
      <c r="J7" s="200" t="s">
        <v>5560</v>
      </c>
      <c r="K7" s="20" t="s">
        <v>12</v>
      </c>
      <c r="L7" s="201" t="s">
        <v>5561</v>
      </c>
      <c r="M7" s="20" t="s">
        <v>11</v>
      </c>
      <c r="N7" s="20" t="s">
        <v>5562</v>
      </c>
    </row>
    <row r="8" spans="1:14" s="2" customFormat="1" ht="55.2" x14ac:dyDescent="0.3">
      <c r="A8" s="20">
        <f>+A7+1</f>
        <v>2</v>
      </c>
      <c r="B8" s="164" t="s">
        <v>5086</v>
      </c>
      <c r="C8" s="81" t="s">
        <v>5563</v>
      </c>
      <c r="D8" s="196" t="s">
        <v>5564</v>
      </c>
      <c r="E8" s="197" t="s">
        <v>5565</v>
      </c>
      <c r="F8" s="198">
        <v>25200000</v>
      </c>
      <c r="G8" s="199">
        <v>25200000</v>
      </c>
      <c r="H8" s="23">
        <f t="shared" si="0"/>
        <v>50400000</v>
      </c>
      <c r="I8" s="20" t="s">
        <v>20</v>
      </c>
      <c r="J8" s="200" t="s">
        <v>5560</v>
      </c>
      <c r="K8" s="20" t="s">
        <v>12</v>
      </c>
      <c r="L8" s="201" t="s">
        <v>5566</v>
      </c>
      <c r="M8" s="20" t="s">
        <v>11</v>
      </c>
      <c r="N8" s="20" t="s">
        <v>5562</v>
      </c>
    </row>
    <row r="9" spans="1:14" s="2" customFormat="1" ht="41.4" x14ac:dyDescent="0.3">
      <c r="A9" s="20">
        <f t="shared" ref="A9:A72" si="1">+A8+1</f>
        <v>3</v>
      </c>
      <c r="B9" s="164" t="s">
        <v>5086</v>
      </c>
      <c r="C9" s="81" t="s">
        <v>5567</v>
      </c>
      <c r="D9" s="196" t="s">
        <v>5568</v>
      </c>
      <c r="E9" s="202" t="s">
        <v>5569</v>
      </c>
      <c r="F9" s="198">
        <v>13800000</v>
      </c>
      <c r="G9" s="199">
        <v>13800000</v>
      </c>
      <c r="H9" s="23">
        <f t="shared" si="0"/>
        <v>27600000</v>
      </c>
      <c r="I9" s="20" t="s">
        <v>20</v>
      </c>
      <c r="J9" s="203">
        <v>44561</v>
      </c>
      <c r="K9" s="20" t="s">
        <v>12</v>
      </c>
      <c r="L9" s="201" t="s">
        <v>5570</v>
      </c>
      <c r="M9" s="20" t="s">
        <v>11</v>
      </c>
      <c r="N9" s="20" t="s">
        <v>5562</v>
      </c>
    </row>
    <row r="10" spans="1:14" s="2" customFormat="1" ht="41.4" x14ac:dyDescent="0.3">
      <c r="A10" s="20">
        <f t="shared" si="1"/>
        <v>4</v>
      </c>
      <c r="B10" s="164" t="s">
        <v>5086</v>
      </c>
      <c r="C10" s="81" t="s">
        <v>5571</v>
      </c>
      <c r="D10" s="196" t="s">
        <v>5572</v>
      </c>
      <c r="E10" s="197" t="s">
        <v>5573</v>
      </c>
      <c r="F10" s="198">
        <v>7800000</v>
      </c>
      <c r="G10" s="199">
        <v>7800000</v>
      </c>
      <c r="H10" s="23">
        <f t="shared" si="0"/>
        <v>15600000</v>
      </c>
      <c r="I10" s="20" t="s">
        <v>20</v>
      </c>
      <c r="J10" s="200" t="s">
        <v>5574</v>
      </c>
      <c r="K10" s="20" t="s">
        <v>12</v>
      </c>
      <c r="L10" s="201" t="s">
        <v>5575</v>
      </c>
      <c r="M10" s="20" t="s">
        <v>11</v>
      </c>
      <c r="N10" s="20" t="s">
        <v>5562</v>
      </c>
    </row>
    <row r="11" spans="1:14" s="2" customFormat="1" ht="41.4" x14ac:dyDescent="0.3">
      <c r="A11" s="20">
        <f t="shared" si="1"/>
        <v>5</v>
      </c>
      <c r="B11" s="164" t="s">
        <v>5086</v>
      </c>
      <c r="C11" s="81" t="s">
        <v>5576</v>
      </c>
      <c r="D11" s="196" t="s">
        <v>5577</v>
      </c>
      <c r="E11" s="197" t="s">
        <v>5578</v>
      </c>
      <c r="F11" s="198">
        <v>39000000</v>
      </c>
      <c r="G11" s="199">
        <v>0</v>
      </c>
      <c r="H11" s="23">
        <f t="shared" si="0"/>
        <v>39000000</v>
      </c>
      <c r="I11" s="20" t="s">
        <v>20</v>
      </c>
      <c r="J11" s="200" t="s">
        <v>5574</v>
      </c>
      <c r="K11" s="20" t="s">
        <v>12</v>
      </c>
      <c r="L11" s="201" t="s">
        <v>5579</v>
      </c>
      <c r="M11" s="20" t="s">
        <v>11</v>
      </c>
      <c r="N11" s="20" t="s">
        <v>5562</v>
      </c>
    </row>
    <row r="12" spans="1:14" s="2" customFormat="1" ht="41.4" x14ac:dyDescent="0.3">
      <c r="A12" s="20">
        <f t="shared" si="1"/>
        <v>6</v>
      </c>
      <c r="B12" s="164" t="s">
        <v>5086</v>
      </c>
      <c r="C12" s="81" t="s">
        <v>5580</v>
      </c>
      <c r="D12" s="196" t="s">
        <v>5581</v>
      </c>
      <c r="E12" s="197" t="s">
        <v>5582</v>
      </c>
      <c r="F12" s="198">
        <v>15000000</v>
      </c>
      <c r="G12" s="199">
        <v>0</v>
      </c>
      <c r="H12" s="23">
        <f t="shared" si="0"/>
        <v>15000000</v>
      </c>
      <c r="I12" s="20" t="s">
        <v>20</v>
      </c>
      <c r="J12" s="200" t="s">
        <v>5583</v>
      </c>
      <c r="K12" s="20" t="s">
        <v>12</v>
      </c>
      <c r="L12" s="201" t="s">
        <v>5584</v>
      </c>
      <c r="M12" s="20" t="s">
        <v>11</v>
      </c>
      <c r="N12" s="20" t="s">
        <v>5562</v>
      </c>
    </row>
    <row r="13" spans="1:14" s="2" customFormat="1" ht="41.4" x14ac:dyDescent="0.3">
      <c r="A13" s="20">
        <f t="shared" si="1"/>
        <v>7</v>
      </c>
      <c r="B13" s="164" t="s">
        <v>5086</v>
      </c>
      <c r="C13" s="81" t="s">
        <v>5585</v>
      </c>
      <c r="D13" s="196" t="s">
        <v>5586</v>
      </c>
      <c r="E13" s="197" t="s">
        <v>5587</v>
      </c>
      <c r="F13" s="198">
        <v>13800000</v>
      </c>
      <c r="G13" s="199">
        <v>13800000</v>
      </c>
      <c r="H13" s="23">
        <f t="shared" si="0"/>
        <v>27600000</v>
      </c>
      <c r="I13" s="20" t="s">
        <v>20</v>
      </c>
      <c r="J13" s="200" t="s">
        <v>5560</v>
      </c>
      <c r="K13" s="20" t="s">
        <v>12</v>
      </c>
      <c r="L13" s="201" t="s">
        <v>5588</v>
      </c>
      <c r="M13" s="20" t="s">
        <v>11</v>
      </c>
      <c r="N13" s="20" t="s">
        <v>5562</v>
      </c>
    </row>
    <row r="14" spans="1:14" s="2" customFormat="1" ht="41.4" x14ac:dyDescent="0.3">
      <c r="A14" s="20">
        <f t="shared" si="1"/>
        <v>8</v>
      </c>
      <c r="B14" s="164" t="s">
        <v>5086</v>
      </c>
      <c r="C14" s="81" t="s">
        <v>5589</v>
      </c>
      <c r="D14" s="196" t="s">
        <v>5590</v>
      </c>
      <c r="E14" s="197" t="s">
        <v>5591</v>
      </c>
      <c r="F14" s="198">
        <v>24000000</v>
      </c>
      <c r="G14" s="199">
        <v>24000000</v>
      </c>
      <c r="H14" s="23">
        <f t="shared" si="0"/>
        <v>48000000</v>
      </c>
      <c r="I14" s="20" t="s">
        <v>20</v>
      </c>
      <c r="J14" s="203">
        <v>44561</v>
      </c>
      <c r="K14" s="20" t="s">
        <v>12</v>
      </c>
      <c r="L14" s="201" t="s">
        <v>5592</v>
      </c>
      <c r="M14" s="20" t="s">
        <v>11</v>
      </c>
      <c r="N14" s="20" t="s">
        <v>5562</v>
      </c>
    </row>
    <row r="15" spans="1:14" s="2" customFormat="1" ht="55.2" x14ac:dyDescent="0.3">
      <c r="A15" s="20">
        <f t="shared" si="1"/>
        <v>9</v>
      </c>
      <c r="B15" s="164" t="s">
        <v>5086</v>
      </c>
      <c r="C15" s="81" t="s">
        <v>5593</v>
      </c>
      <c r="D15" s="196" t="s">
        <v>5594</v>
      </c>
      <c r="E15" s="197" t="s">
        <v>5595</v>
      </c>
      <c r="F15" s="198">
        <v>30000000</v>
      </c>
      <c r="G15" s="199">
        <v>30000000</v>
      </c>
      <c r="H15" s="23">
        <f t="shared" si="0"/>
        <v>60000000</v>
      </c>
      <c r="I15" s="20" t="s">
        <v>20</v>
      </c>
      <c r="J15" s="203">
        <v>44561</v>
      </c>
      <c r="K15" s="20" t="s">
        <v>12</v>
      </c>
      <c r="L15" s="201" t="s">
        <v>5596</v>
      </c>
      <c r="M15" s="20" t="s">
        <v>11</v>
      </c>
      <c r="N15" s="20" t="s">
        <v>5562</v>
      </c>
    </row>
    <row r="16" spans="1:14" s="2" customFormat="1" ht="41.4" x14ac:dyDescent="0.3">
      <c r="A16" s="20">
        <f t="shared" si="1"/>
        <v>10</v>
      </c>
      <c r="B16" s="164" t="s">
        <v>5086</v>
      </c>
      <c r="C16" s="81" t="s">
        <v>5597</v>
      </c>
      <c r="D16" s="196" t="s">
        <v>5598</v>
      </c>
      <c r="E16" s="197" t="s">
        <v>5599</v>
      </c>
      <c r="F16" s="198">
        <v>25200000</v>
      </c>
      <c r="G16" s="198">
        <v>25200000</v>
      </c>
      <c r="H16" s="23">
        <f t="shared" si="0"/>
        <v>50400000</v>
      </c>
      <c r="I16" s="20" t="s">
        <v>20</v>
      </c>
      <c r="J16" s="203">
        <v>44561</v>
      </c>
      <c r="K16" s="20" t="s">
        <v>12</v>
      </c>
      <c r="L16" s="201" t="s">
        <v>5600</v>
      </c>
      <c r="M16" s="20" t="s">
        <v>11</v>
      </c>
      <c r="N16" s="20" t="s">
        <v>5562</v>
      </c>
    </row>
    <row r="17" spans="1:14" s="2" customFormat="1" ht="55.2" x14ac:dyDescent="0.3">
      <c r="A17" s="20">
        <f t="shared" si="1"/>
        <v>11</v>
      </c>
      <c r="B17" s="164" t="s">
        <v>5086</v>
      </c>
      <c r="C17" s="81" t="s">
        <v>5601</v>
      </c>
      <c r="D17" s="196" t="s">
        <v>5602</v>
      </c>
      <c r="E17" s="197" t="s">
        <v>5603</v>
      </c>
      <c r="F17" s="198">
        <v>25200000</v>
      </c>
      <c r="G17" s="199">
        <v>25200000</v>
      </c>
      <c r="H17" s="23">
        <f t="shared" si="0"/>
        <v>50400000</v>
      </c>
      <c r="I17" s="20" t="s">
        <v>20</v>
      </c>
      <c r="J17" s="203">
        <v>44561</v>
      </c>
      <c r="K17" s="20" t="s">
        <v>12</v>
      </c>
      <c r="L17" s="201" t="s">
        <v>5604</v>
      </c>
      <c r="M17" s="20" t="s">
        <v>11</v>
      </c>
      <c r="N17" s="20" t="s">
        <v>5562</v>
      </c>
    </row>
    <row r="18" spans="1:14" s="2" customFormat="1" ht="55.2" x14ac:dyDescent="0.3">
      <c r="A18" s="20">
        <f t="shared" si="1"/>
        <v>12</v>
      </c>
      <c r="B18" s="164" t="s">
        <v>5086</v>
      </c>
      <c r="C18" s="81" t="s">
        <v>5605</v>
      </c>
      <c r="D18" s="196" t="s">
        <v>5606</v>
      </c>
      <c r="E18" s="197" t="s">
        <v>5607</v>
      </c>
      <c r="F18" s="198">
        <v>12600000</v>
      </c>
      <c r="G18" s="199">
        <v>12600000</v>
      </c>
      <c r="H18" s="23">
        <f t="shared" si="0"/>
        <v>25200000</v>
      </c>
      <c r="I18" s="20" t="s">
        <v>20</v>
      </c>
      <c r="J18" s="203">
        <v>44561</v>
      </c>
      <c r="K18" s="20" t="s">
        <v>12</v>
      </c>
      <c r="L18" s="201" t="s">
        <v>5608</v>
      </c>
      <c r="M18" s="20" t="s">
        <v>11</v>
      </c>
      <c r="N18" s="20" t="s">
        <v>5562</v>
      </c>
    </row>
    <row r="19" spans="1:14" s="2" customFormat="1" ht="55.2" x14ac:dyDescent="0.3">
      <c r="A19" s="20">
        <f t="shared" si="1"/>
        <v>13</v>
      </c>
      <c r="B19" s="164" t="s">
        <v>5086</v>
      </c>
      <c r="C19" s="81" t="s">
        <v>5609</v>
      </c>
      <c r="D19" s="196" t="s">
        <v>5610</v>
      </c>
      <c r="E19" s="197" t="s">
        <v>5611</v>
      </c>
      <c r="F19" s="198">
        <v>24000000</v>
      </c>
      <c r="G19" s="198">
        <v>24000000</v>
      </c>
      <c r="H19" s="23">
        <f t="shared" si="0"/>
        <v>48000000</v>
      </c>
      <c r="I19" s="20" t="s">
        <v>20</v>
      </c>
      <c r="J19" s="203">
        <v>44561</v>
      </c>
      <c r="K19" s="20" t="s">
        <v>12</v>
      </c>
      <c r="L19" s="201" t="s">
        <v>5612</v>
      </c>
      <c r="M19" s="20" t="s">
        <v>11</v>
      </c>
      <c r="N19" s="20" t="s">
        <v>5562</v>
      </c>
    </row>
    <row r="20" spans="1:14" s="2" customFormat="1" ht="55.2" x14ac:dyDescent="0.3">
      <c r="A20" s="20">
        <f t="shared" si="1"/>
        <v>14</v>
      </c>
      <c r="B20" s="164" t="s">
        <v>5086</v>
      </c>
      <c r="C20" s="81" t="s">
        <v>5613</v>
      </c>
      <c r="D20" s="196" t="s">
        <v>5614</v>
      </c>
      <c r="E20" s="197" t="s">
        <v>5615</v>
      </c>
      <c r="F20" s="198">
        <v>24000000</v>
      </c>
      <c r="G20" s="199">
        <v>24000000</v>
      </c>
      <c r="H20" s="23">
        <f t="shared" si="0"/>
        <v>48000000</v>
      </c>
      <c r="I20" s="20" t="s">
        <v>20</v>
      </c>
      <c r="J20" s="203">
        <v>44561</v>
      </c>
      <c r="K20" s="20" t="s">
        <v>12</v>
      </c>
      <c r="L20" s="201" t="s">
        <v>5616</v>
      </c>
      <c r="M20" s="20" t="s">
        <v>11</v>
      </c>
      <c r="N20" s="20" t="s">
        <v>5562</v>
      </c>
    </row>
    <row r="21" spans="1:14" s="2" customFormat="1" ht="55.2" x14ac:dyDescent="0.3">
      <c r="A21" s="20">
        <f t="shared" si="1"/>
        <v>15</v>
      </c>
      <c r="B21" s="164" t="s">
        <v>5086</v>
      </c>
      <c r="C21" s="81" t="s">
        <v>5617</v>
      </c>
      <c r="D21" s="196" t="s">
        <v>5618</v>
      </c>
      <c r="E21" s="197" t="s">
        <v>5619</v>
      </c>
      <c r="F21" s="198">
        <v>18000000</v>
      </c>
      <c r="G21" s="198">
        <v>18000000</v>
      </c>
      <c r="H21" s="23">
        <f t="shared" si="0"/>
        <v>36000000</v>
      </c>
      <c r="I21" s="20" t="s">
        <v>20</v>
      </c>
      <c r="J21" s="203">
        <v>44561</v>
      </c>
      <c r="K21" s="20" t="s">
        <v>12</v>
      </c>
      <c r="L21" s="201" t="s">
        <v>5620</v>
      </c>
      <c r="M21" s="20" t="s">
        <v>11</v>
      </c>
      <c r="N21" s="20" t="s">
        <v>5562</v>
      </c>
    </row>
    <row r="22" spans="1:14" s="2" customFormat="1" ht="41.4" x14ac:dyDescent="0.3">
      <c r="A22" s="20">
        <f t="shared" si="1"/>
        <v>16</v>
      </c>
      <c r="B22" s="164" t="s">
        <v>5086</v>
      </c>
      <c r="C22" s="51" t="s">
        <v>5621</v>
      </c>
      <c r="D22" s="196" t="s">
        <v>5622</v>
      </c>
      <c r="E22" s="197" t="s">
        <v>5623</v>
      </c>
      <c r="F22" s="198">
        <v>13800000</v>
      </c>
      <c r="G22" s="199">
        <v>13800000</v>
      </c>
      <c r="H22" s="23">
        <f t="shared" si="0"/>
        <v>27600000</v>
      </c>
      <c r="I22" s="20" t="s">
        <v>20</v>
      </c>
      <c r="J22" s="203">
        <v>44561</v>
      </c>
      <c r="K22" s="20" t="s">
        <v>12</v>
      </c>
      <c r="L22" s="201" t="s">
        <v>5624</v>
      </c>
      <c r="M22" s="20" t="s">
        <v>11</v>
      </c>
      <c r="N22" s="20" t="s">
        <v>5562</v>
      </c>
    </row>
    <row r="23" spans="1:14" s="2" customFormat="1" ht="55.2" x14ac:dyDescent="0.3">
      <c r="A23" s="20">
        <f t="shared" si="1"/>
        <v>17</v>
      </c>
      <c r="B23" s="164" t="s">
        <v>5086</v>
      </c>
      <c r="C23" s="51" t="s">
        <v>5625</v>
      </c>
      <c r="D23" s="196" t="s">
        <v>5626</v>
      </c>
      <c r="E23" s="197" t="s">
        <v>5627</v>
      </c>
      <c r="F23" s="198">
        <v>12000000</v>
      </c>
      <c r="G23" s="199">
        <v>12000000</v>
      </c>
      <c r="H23" s="23">
        <f t="shared" si="0"/>
        <v>24000000</v>
      </c>
      <c r="I23" s="20" t="s">
        <v>20</v>
      </c>
      <c r="J23" s="203">
        <v>44561</v>
      </c>
      <c r="K23" s="20" t="s">
        <v>12</v>
      </c>
      <c r="L23" s="201" t="s">
        <v>5628</v>
      </c>
      <c r="M23" s="20" t="s">
        <v>11</v>
      </c>
      <c r="N23" s="20" t="s">
        <v>5562</v>
      </c>
    </row>
    <row r="24" spans="1:14" s="2" customFormat="1" ht="69" x14ac:dyDescent="0.3">
      <c r="A24" s="20">
        <f t="shared" si="1"/>
        <v>18</v>
      </c>
      <c r="B24" s="164" t="s">
        <v>5086</v>
      </c>
      <c r="C24" s="51" t="s">
        <v>5629</v>
      </c>
      <c r="D24" s="196" t="s">
        <v>5630</v>
      </c>
      <c r="E24" s="197" t="s">
        <v>5631</v>
      </c>
      <c r="F24" s="198">
        <v>16800000</v>
      </c>
      <c r="G24" s="199">
        <v>16800000</v>
      </c>
      <c r="H24" s="23">
        <f t="shared" si="0"/>
        <v>33600000</v>
      </c>
      <c r="I24" s="20" t="s">
        <v>20</v>
      </c>
      <c r="J24" s="203">
        <v>44561</v>
      </c>
      <c r="K24" s="20" t="s">
        <v>12</v>
      </c>
      <c r="L24" s="201" t="s">
        <v>5632</v>
      </c>
      <c r="M24" s="20" t="s">
        <v>11</v>
      </c>
      <c r="N24" s="20" t="s">
        <v>5562</v>
      </c>
    </row>
    <row r="25" spans="1:14" s="2" customFormat="1" ht="69" x14ac:dyDescent="0.3">
      <c r="A25" s="20">
        <f t="shared" si="1"/>
        <v>19</v>
      </c>
      <c r="B25" s="164" t="s">
        <v>5086</v>
      </c>
      <c r="C25" s="51" t="s">
        <v>5633</v>
      </c>
      <c r="D25" s="196" t="s">
        <v>5634</v>
      </c>
      <c r="E25" s="197" t="s">
        <v>5631</v>
      </c>
      <c r="F25" s="198">
        <v>24000000</v>
      </c>
      <c r="G25" s="198">
        <v>24000000</v>
      </c>
      <c r="H25" s="23">
        <f t="shared" si="0"/>
        <v>48000000</v>
      </c>
      <c r="I25" s="20" t="s">
        <v>20</v>
      </c>
      <c r="J25" s="203">
        <v>44561</v>
      </c>
      <c r="K25" s="20" t="s">
        <v>12</v>
      </c>
      <c r="L25" s="201" t="s">
        <v>5635</v>
      </c>
      <c r="M25" s="20" t="s">
        <v>11</v>
      </c>
      <c r="N25" s="20" t="s">
        <v>5562</v>
      </c>
    </row>
    <row r="26" spans="1:14" s="2" customFormat="1" ht="41.4" x14ac:dyDescent="0.3">
      <c r="A26" s="20">
        <f t="shared" si="1"/>
        <v>20</v>
      </c>
      <c r="B26" s="164" t="s">
        <v>5086</v>
      </c>
      <c r="C26" s="51" t="s">
        <v>5636</v>
      </c>
      <c r="D26" s="196" t="s">
        <v>5637</v>
      </c>
      <c r="E26" s="197" t="s">
        <v>5573</v>
      </c>
      <c r="F26" s="198">
        <v>14850000</v>
      </c>
      <c r="G26" s="199">
        <v>16200000</v>
      </c>
      <c r="H26" s="23">
        <f t="shared" si="0"/>
        <v>31050000</v>
      </c>
      <c r="I26" s="20" t="s">
        <v>20</v>
      </c>
      <c r="J26" s="203">
        <v>44561</v>
      </c>
      <c r="K26" s="20" t="s">
        <v>12</v>
      </c>
      <c r="L26" s="201" t="s">
        <v>5638</v>
      </c>
      <c r="M26" s="20" t="s">
        <v>11</v>
      </c>
      <c r="N26" s="20" t="s">
        <v>5562</v>
      </c>
    </row>
    <row r="27" spans="1:14" s="2" customFormat="1" ht="41.4" x14ac:dyDescent="0.3">
      <c r="A27" s="20">
        <f t="shared" si="1"/>
        <v>21</v>
      </c>
      <c r="B27" s="164" t="s">
        <v>5086</v>
      </c>
      <c r="C27" s="51" t="s">
        <v>5639</v>
      </c>
      <c r="D27" s="196" t="s">
        <v>5640</v>
      </c>
      <c r="E27" s="197" t="s">
        <v>5641</v>
      </c>
      <c r="F27" s="198">
        <v>16500000</v>
      </c>
      <c r="G27" s="199">
        <v>0</v>
      </c>
      <c r="H27" s="23">
        <f t="shared" si="0"/>
        <v>16500000</v>
      </c>
      <c r="I27" s="20" t="s">
        <v>20</v>
      </c>
      <c r="J27" s="200" t="s">
        <v>5574</v>
      </c>
      <c r="K27" s="20" t="s">
        <v>12</v>
      </c>
      <c r="L27" s="201" t="s">
        <v>5642</v>
      </c>
      <c r="M27" s="20" t="s">
        <v>11</v>
      </c>
      <c r="N27" s="20" t="s">
        <v>5562</v>
      </c>
    </row>
    <row r="28" spans="1:14" s="2" customFormat="1" ht="41.4" x14ac:dyDescent="0.3">
      <c r="A28" s="20">
        <f t="shared" si="1"/>
        <v>22</v>
      </c>
      <c r="B28" s="164" t="s">
        <v>5086</v>
      </c>
      <c r="C28" s="51" t="s">
        <v>5643</v>
      </c>
      <c r="D28" s="196" t="s">
        <v>5644</v>
      </c>
      <c r="E28" s="197" t="s">
        <v>5645</v>
      </c>
      <c r="F28" s="198">
        <v>18150000</v>
      </c>
      <c r="G28" s="199">
        <v>19800000</v>
      </c>
      <c r="H28" s="23">
        <f t="shared" si="0"/>
        <v>37950000</v>
      </c>
      <c r="I28" s="20" t="s">
        <v>20</v>
      </c>
      <c r="J28" s="203">
        <v>44561</v>
      </c>
      <c r="K28" s="20" t="s">
        <v>12</v>
      </c>
      <c r="L28" s="201" t="s">
        <v>5646</v>
      </c>
      <c r="M28" s="20" t="s">
        <v>11</v>
      </c>
      <c r="N28" s="20" t="s">
        <v>5562</v>
      </c>
    </row>
    <row r="29" spans="1:14" s="2" customFormat="1" ht="41.4" x14ac:dyDescent="0.3">
      <c r="A29" s="20">
        <f t="shared" si="1"/>
        <v>23</v>
      </c>
      <c r="B29" s="164" t="s">
        <v>5086</v>
      </c>
      <c r="C29" s="51" t="s">
        <v>5647</v>
      </c>
      <c r="D29" s="196" t="s">
        <v>5648</v>
      </c>
      <c r="E29" s="197" t="s">
        <v>5649</v>
      </c>
      <c r="F29" s="198">
        <v>18150000</v>
      </c>
      <c r="G29" s="199">
        <v>19800000</v>
      </c>
      <c r="H29" s="23">
        <f t="shared" si="0"/>
        <v>37950000</v>
      </c>
      <c r="I29" s="20" t="s">
        <v>20</v>
      </c>
      <c r="J29" s="203">
        <v>44561</v>
      </c>
      <c r="K29" s="20" t="s">
        <v>12</v>
      </c>
      <c r="L29" s="201" t="s">
        <v>5650</v>
      </c>
      <c r="M29" s="20" t="s">
        <v>11</v>
      </c>
      <c r="N29" s="20" t="s">
        <v>5562</v>
      </c>
    </row>
    <row r="30" spans="1:14" s="2" customFormat="1" ht="55.2" x14ac:dyDescent="0.3">
      <c r="A30" s="20">
        <f t="shared" si="1"/>
        <v>24</v>
      </c>
      <c r="B30" s="164" t="s">
        <v>5086</v>
      </c>
      <c r="C30" s="51" t="s">
        <v>5651</v>
      </c>
      <c r="D30" s="196" t="s">
        <v>5652</v>
      </c>
      <c r="E30" s="197" t="s">
        <v>5653</v>
      </c>
      <c r="F30" s="198">
        <v>11000000</v>
      </c>
      <c r="G30" s="199">
        <v>12000000</v>
      </c>
      <c r="H30" s="23">
        <f t="shared" si="0"/>
        <v>23000000</v>
      </c>
      <c r="I30" s="20" t="s">
        <v>20</v>
      </c>
      <c r="J30" s="203">
        <v>44561</v>
      </c>
      <c r="K30" s="20" t="s">
        <v>12</v>
      </c>
      <c r="L30" s="201" t="s">
        <v>5654</v>
      </c>
      <c r="M30" s="20" t="s">
        <v>11</v>
      </c>
      <c r="N30" s="20" t="s">
        <v>5562</v>
      </c>
    </row>
    <row r="31" spans="1:14" s="2" customFormat="1" ht="41.4" x14ac:dyDescent="0.3">
      <c r="A31" s="20">
        <f t="shared" si="1"/>
        <v>25</v>
      </c>
      <c r="B31" s="164" t="s">
        <v>5086</v>
      </c>
      <c r="C31" s="51" t="s">
        <v>5655</v>
      </c>
      <c r="D31" s="196" t="s">
        <v>5656</v>
      </c>
      <c r="E31" s="197" t="s">
        <v>5573</v>
      </c>
      <c r="F31" s="198">
        <v>14850000</v>
      </c>
      <c r="G31" s="199">
        <v>16200000</v>
      </c>
      <c r="H31" s="23">
        <f t="shared" si="0"/>
        <v>31050000</v>
      </c>
      <c r="I31" s="20" t="s">
        <v>20</v>
      </c>
      <c r="J31" s="203">
        <v>44561</v>
      </c>
      <c r="K31" s="20" t="s">
        <v>12</v>
      </c>
      <c r="L31" s="201" t="s">
        <v>5657</v>
      </c>
      <c r="M31" s="20" t="s">
        <v>11</v>
      </c>
      <c r="N31" s="20" t="s">
        <v>5562</v>
      </c>
    </row>
    <row r="32" spans="1:14" s="2" customFormat="1" ht="69" x14ac:dyDescent="0.3">
      <c r="A32" s="20">
        <f t="shared" si="1"/>
        <v>26</v>
      </c>
      <c r="B32" s="164" t="s">
        <v>5086</v>
      </c>
      <c r="C32" s="51" t="s">
        <v>5658</v>
      </c>
      <c r="D32" s="196" t="s">
        <v>5659</v>
      </c>
      <c r="E32" s="197" t="s">
        <v>5631</v>
      </c>
      <c r="F32" s="198">
        <v>22000000</v>
      </c>
      <c r="G32" s="199">
        <v>0</v>
      </c>
      <c r="H32" s="23">
        <f t="shared" si="0"/>
        <v>22000000</v>
      </c>
      <c r="I32" s="20" t="s">
        <v>20</v>
      </c>
      <c r="J32" s="200" t="s">
        <v>5574</v>
      </c>
      <c r="K32" s="20" t="s">
        <v>12</v>
      </c>
      <c r="L32" s="201" t="s">
        <v>5660</v>
      </c>
      <c r="M32" s="20" t="s">
        <v>11</v>
      </c>
      <c r="N32" s="20" t="s">
        <v>5562</v>
      </c>
    </row>
    <row r="33" spans="1:14" s="2" customFormat="1" ht="55.2" x14ac:dyDescent="0.3">
      <c r="A33" s="20">
        <f t="shared" si="1"/>
        <v>27</v>
      </c>
      <c r="B33" s="164" t="s">
        <v>5086</v>
      </c>
      <c r="C33" s="51" t="s">
        <v>5661</v>
      </c>
      <c r="D33" s="196" t="s">
        <v>5662</v>
      </c>
      <c r="E33" s="197" t="s">
        <v>5663</v>
      </c>
      <c r="F33" s="198">
        <v>9000000</v>
      </c>
      <c r="G33" s="199">
        <v>27000000</v>
      </c>
      <c r="H33" s="23">
        <f t="shared" si="0"/>
        <v>36000000</v>
      </c>
      <c r="I33" s="20" t="s">
        <v>20</v>
      </c>
      <c r="J33" s="200" t="s">
        <v>5664</v>
      </c>
      <c r="K33" s="20" t="s">
        <v>12</v>
      </c>
      <c r="L33" s="201" t="s">
        <v>5665</v>
      </c>
      <c r="M33" s="20" t="s">
        <v>11</v>
      </c>
      <c r="N33" s="20" t="s">
        <v>5562</v>
      </c>
    </row>
    <row r="34" spans="1:14" s="2" customFormat="1" ht="55.2" x14ac:dyDescent="0.3">
      <c r="A34" s="20">
        <f t="shared" si="1"/>
        <v>28</v>
      </c>
      <c r="B34" s="164" t="s">
        <v>5086</v>
      </c>
      <c r="C34" s="51" t="s">
        <v>5666</v>
      </c>
      <c r="D34" s="196" t="s">
        <v>5667</v>
      </c>
      <c r="E34" s="197" t="s">
        <v>5668</v>
      </c>
      <c r="F34" s="198">
        <v>6000000</v>
      </c>
      <c r="G34" s="199">
        <v>18000000</v>
      </c>
      <c r="H34" s="23">
        <f t="shared" si="0"/>
        <v>24000000</v>
      </c>
      <c r="I34" s="20" t="s">
        <v>20</v>
      </c>
      <c r="J34" s="203">
        <v>44561</v>
      </c>
      <c r="K34" s="20" t="s">
        <v>12</v>
      </c>
      <c r="L34" s="201" t="s">
        <v>5669</v>
      </c>
      <c r="M34" s="20" t="s">
        <v>11</v>
      </c>
      <c r="N34" s="20" t="s">
        <v>5562</v>
      </c>
    </row>
    <row r="35" spans="1:14" s="2" customFormat="1" ht="55.2" x14ac:dyDescent="0.3">
      <c r="A35" s="20">
        <f t="shared" si="1"/>
        <v>29</v>
      </c>
      <c r="B35" s="164" t="s">
        <v>5086</v>
      </c>
      <c r="C35" s="51" t="s">
        <v>5670</v>
      </c>
      <c r="D35" s="196" t="s">
        <v>5671</v>
      </c>
      <c r="E35" s="197" t="s">
        <v>5672</v>
      </c>
      <c r="F35" s="198">
        <v>11000000</v>
      </c>
      <c r="G35" s="199">
        <v>12000000</v>
      </c>
      <c r="H35" s="23">
        <f t="shared" si="0"/>
        <v>23000000</v>
      </c>
      <c r="I35" s="20" t="s">
        <v>20</v>
      </c>
      <c r="J35" s="203">
        <v>44561</v>
      </c>
      <c r="K35" s="20" t="s">
        <v>12</v>
      </c>
      <c r="L35" s="201" t="s">
        <v>5673</v>
      </c>
      <c r="M35" s="20" t="s">
        <v>11</v>
      </c>
      <c r="N35" s="20" t="s">
        <v>5562</v>
      </c>
    </row>
    <row r="36" spans="1:14" s="2" customFormat="1" ht="55.2" x14ac:dyDescent="0.3">
      <c r="A36" s="20">
        <f t="shared" si="1"/>
        <v>30</v>
      </c>
      <c r="B36" s="164" t="s">
        <v>5086</v>
      </c>
      <c r="C36" s="51" t="s">
        <v>5674</v>
      </c>
      <c r="D36" s="196" t="s">
        <v>5675</v>
      </c>
      <c r="E36" s="197" t="s">
        <v>5676</v>
      </c>
      <c r="F36" s="198">
        <v>12650000</v>
      </c>
      <c r="G36" s="199">
        <v>13800000</v>
      </c>
      <c r="H36" s="23">
        <f t="shared" si="0"/>
        <v>26450000</v>
      </c>
      <c r="I36" s="20" t="s">
        <v>20</v>
      </c>
      <c r="J36" s="203">
        <v>44561</v>
      </c>
      <c r="K36" s="20" t="s">
        <v>12</v>
      </c>
      <c r="L36" s="201" t="s">
        <v>5677</v>
      </c>
      <c r="M36" s="20" t="s">
        <v>11</v>
      </c>
      <c r="N36" s="20" t="s">
        <v>5562</v>
      </c>
    </row>
    <row r="37" spans="1:14" s="2" customFormat="1" ht="41.4" x14ac:dyDescent="0.3">
      <c r="A37" s="20">
        <f t="shared" si="1"/>
        <v>31</v>
      </c>
      <c r="B37" s="164" t="s">
        <v>5086</v>
      </c>
      <c r="C37" s="51" t="s">
        <v>5678</v>
      </c>
      <c r="D37" s="196" t="s">
        <v>5679</v>
      </c>
      <c r="E37" s="197" t="s">
        <v>5573</v>
      </c>
      <c r="F37" s="198">
        <v>15400000</v>
      </c>
      <c r="G37" s="199">
        <v>16800000</v>
      </c>
      <c r="H37" s="23">
        <f t="shared" si="0"/>
        <v>32200000</v>
      </c>
      <c r="I37" s="20" t="s">
        <v>20</v>
      </c>
      <c r="J37" s="203">
        <v>44561</v>
      </c>
      <c r="K37" s="20" t="s">
        <v>12</v>
      </c>
      <c r="L37" s="201" t="s">
        <v>5680</v>
      </c>
      <c r="M37" s="20" t="s">
        <v>11</v>
      </c>
      <c r="N37" s="20" t="s">
        <v>5562</v>
      </c>
    </row>
    <row r="38" spans="1:14" s="2" customFormat="1" ht="41.4" x14ac:dyDescent="0.3">
      <c r="A38" s="20">
        <f t="shared" si="1"/>
        <v>32</v>
      </c>
      <c r="B38" s="164" t="s">
        <v>5086</v>
      </c>
      <c r="C38" s="51" t="s">
        <v>5681</v>
      </c>
      <c r="D38" s="196" t="s">
        <v>5682</v>
      </c>
      <c r="E38" s="197" t="s">
        <v>5573</v>
      </c>
      <c r="F38" s="198">
        <v>14850000</v>
      </c>
      <c r="G38" s="199">
        <v>16200000</v>
      </c>
      <c r="H38" s="23">
        <f t="shared" si="0"/>
        <v>31050000</v>
      </c>
      <c r="I38" s="20" t="s">
        <v>20</v>
      </c>
      <c r="J38" s="203">
        <v>44561</v>
      </c>
      <c r="K38" s="20" t="s">
        <v>12</v>
      </c>
      <c r="L38" s="201" t="s">
        <v>5683</v>
      </c>
      <c r="M38" s="20" t="s">
        <v>11</v>
      </c>
      <c r="N38" s="20" t="s">
        <v>5562</v>
      </c>
    </row>
    <row r="39" spans="1:14" s="2" customFormat="1" ht="55.2" x14ac:dyDescent="0.3">
      <c r="A39" s="20">
        <f t="shared" si="1"/>
        <v>33</v>
      </c>
      <c r="B39" s="164" t="s">
        <v>5086</v>
      </c>
      <c r="C39" s="51" t="s">
        <v>5684</v>
      </c>
      <c r="D39" s="196" t="s">
        <v>5685</v>
      </c>
      <c r="E39" s="197" t="s">
        <v>5686</v>
      </c>
      <c r="F39" s="198">
        <v>21450000</v>
      </c>
      <c r="G39" s="199">
        <v>23400000</v>
      </c>
      <c r="H39" s="23">
        <f t="shared" si="0"/>
        <v>44850000</v>
      </c>
      <c r="I39" s="20" t="s">
        <v>20</v>
      </c>
      <c r="J39" s="200" t="s">
        <v>5574</v>
      </c>
      <c r="K39" s="20" t="s">
        <v>12</v>
      </c>
      <c r="L39" s="201" t="s">
        <v>5687</v>
      </c>
      <c r="M39" s="20" t="s">
        <v>11</v>
      </c>
      <c r="N39" s="20" t="s">
        <v>5562</v>
      </c>
    </row>
    <row r="40" spans="1:14" s="2" customFormat="1" ht="55.2" x14ac:dyDescent="0.3">
      <c r="A40" s="20">
        <f t="shared" si="1"/>
        <v>34</v>
      </c>
      <c r="B40" s="164" t="s">
        <v>5086</v>
      </c>
      <c r="C40" s="51" t="s">
        <v>5688</v>
      </c>
      <c r="D40" s="196" t="s">
        <v>5689</v>
      </c>
      <c r="E40" s="197" t="s">
        <v>5690</v>
      </c>
      <c r="F40" s="198">
        <v>23100000</v>
      </c>
      <c r="G40" s="199">
        <v>25200000</v>
      </c>
      <c r="H40" s="23">
        <f t="shared" si="0"/>
        <v>48300000</v>
      </c>
      <c r="I40" s="20" t="s">
        <v>20</v>
      </c>
      <c r="J40" s="203">
        <v>44561</v>
      </c>
      <c r="K40" s="20" t="s">
        <v>12</v>
      </c>
      <c r="L40" s="201" t="s">
        <v>5691</v>
      </c>
      <c r="M40" s="20" t="s">
        <v>11</v>
      </c>
      <c r="N40" s="20" t="s">
        <v>5562</v>
      </c>
    </row>
    <row r="41" spans="1:14" s="2" customFormat="1" ht="55.2" x14ac:dyDescent="0.3">
      <c r="A41" s="20">
        <f t="shared" si="1"/>
        <v>35</v>
      </c>
      <c r="B41" s="164" t="s">
        <v>5086</v>
      </c>
      <c r="C41" s="51" t="s">
        <v>5692</v>
      </c>
      <c r="D41" s="196" t="s">
        <v>5693</v>
      </c>
      <c r="E41" s="197" t="s">
        <v>5694</v>
      </c>
      <c r="F41" s="198">
        <v>27500000</v>
      </c>
      <c r="G41" s="199">
        <v>30000000</v>
      </c>
      <c r="H41" s="23">
        <f t="shared" si="0"/>
        <v>57500000</v>
      </c>
      <c r="I41" s="20" t="s">
        <v>20</v>
      </c>
      <c r="J41" s="203">
        <v>44561</v>
      </c>
      <c r="K41" s="20" t="s">
        <v>12</v>
      </c>
      <c r="L41" s="201" t="s">
        <v>5695</v>
      </c>
      <c r="M41" s="20" t="s">
        <v>11</v>
      </c>
      <c r="N41" s="20" t="s">
        <v>5562</v>
      </c>
    </row>
    <row r="42" spans="1:14" s="2" customFormat="1" ht="41.4" x14ac:dyDescent="0.3">
      <c r="A42" s="20">
        <f t="shared" si="1"/>
        <v>36</v>
      </c>
      <c r="B42" s="164" t="s">
        <v>5086</v>
      </c>
      <c r="C42" s="51" t="s">
        <v>5696</v>
      </c>
      <c r="D42" s="196" t="s">
        <v>5697</v>
      </c>
      <c r="E42" s="197" t="s">
        <v>5698</v>
      </c>
      <c r="F42" s="198">
        <v>15400000</v>
      </c>
      <c r="G42" s="199">
        <v>16800000</v>
      </c>
      <c r="H42" s="23">
        <f t="shared" si="0"/>
        <v>32200000</v>
      </c>
      <c r="I42" s="20" t="s">
        <v>20</v>
      </c>
      <c r="J42" s="203">
        <v>44561</v>
      </c>
      <c r="K42" s="20" t="s">
        <v>12</v>
      </c>
      <c r="L42" s="201" t="s">
        <v>5699</v>
      </c>
      <c r="M42" s="20" t="s">
        <v>11</v>
      </c>
      <c r="N42" s="20" t="s">
        <v>5562</v>
      </c>
    </row>
    <row r="43" spans="1:14" s="2" customFormat="1" ht="55.2" x14ac:dyDescent="0.3">
      <c r="A43" s="20">
        <f t="shared" si="1"/>
        <v>37</v>
      </c>
      <c r="B43" s="164" t="s">
        <v>5086</v>
      </c>
      <c r="C43" s="51" t="s">
        <v>5700</v>
      </c>
      <c r="D43" s="196" t="s">
        <v>5701</v>
      </c>
      <c r="E43" s="197" t="s">
        <v>5702</v>
      </c>
      <c r="F43" s="198">
        <v>16500000</v>
      </c>
      <c r="G43" s="199">
        <v>18000000</v>
      </c>
      <c r="H43" s="23">
        <f t="shared" si="0"/>
        <v>34500000</v>
      </c>
      <c r="I43" s="20" t="s">
        <v>20</v>
      </c>
      <c r="J43" s="203">
        <v>44561</v>
      </c>
      <c r="K43" s="20" t="s">
        <v>12</v>
      </c>
      <c r="L43" s="201" t="s">
        <v>5703</v>
      </c>
      <c r="M43" s="20" t="s">
        <v>11</v>
      </c>
      <c r="N43" s="20" t="s">
        <v>5562</v>
      </c>
    </row>
    <row r="44" spans="1:14" s="2" customFormat="1" ht="55.2" x14ac:dyDescent="0.3">
      <c r="A44" s="20">
        <f t="shared" si="1"/>
        <v>38</v>
      </c>
      <c r="B44" s="164" t="s">
        <v>5086</v>
      </c>
      <c r="C44" s="51" t="s">
        <v>5704</v>
      </c>
      <c r="D44" s="196" t="s">
        <v>5705</v>
      </c>
      <c r="E44" s="197" t="s">
        <v>5706</v>
      </c>
      <c r="F44" s="198">
        <v>24750000</v>
      </c>
      <c r="G44" s="199">
        <v>27000000</v>
      </c>
      <c r="H44" s="23">
        <f t="shared" si="0"/>
        <v>51750000</v>
      </c>
      <c r="I44" s="20" t="s">
        <v>20</v>
      </c>
      <c r="J44" s="203">
        <v>44561</v>
      </c>
      <c r="K44" s="20" t="s">
        <v>12</v>
      </c>
      <c r="L44" s="201" t="s">
        <v>5707</v>
      </c>
      <c r="M44" s="20" t="s">
        <v>11</v>
      </c>
      <c r="N44" s="20" t="s">
        <v>5562</v>
      </c>
    </row>
    <row r="45" spans="1:14" s="2" customFormat="1" ht="55.2" x14ac:dyDescent="0.3">
      <c r="A45" s="20">
        <f t="shared" si="1"/>
        <v>39</v>
      </c>
      <c r="B45" s="164" t="s">
        <v>5086</v>
      </c>
      <c r="C45" s="51" t="s">
        <v>5708</v>
      </c>
      <c r="D45" s="196" t="s">
        <v>5709</v>
      </c>
      <c r="E45" s="197" t="s">
        <v>5710</v>
      </c>
      <c r="F45" s="198">
        <v>38500000</v>
      </c>
      <c r="G45" s="199">
        <v>0</v>
      </c>
      <c r="H45" s="23">
        <f t="shared" si="0"/>
        <v>38500000</v>
      </c>
      <c r="I45" s="20" t="s">
        <v>20</v>
      </c>
      <c r="J45" s="200" t="s">
        <v>5574</v>
      </c>
      <c r="K45" s="20" t="s">
        <v>12</v>
      </c>
      <c r="L45" s="201" t="s">
        <v>5711</v>
      </c>
      <c r="M45" s="20" t="s">
        <v>11</v>
      </c>
      <c r="N45" s="20" t="s">
        <v>5562</v>
      </c>
    </row>
    <row r="46" spans="1:14" s="2" customFormat="1" ht="41.4" x14ac:dyDescent="0.3">
      <c r="A46" s="20">
        <f t="shared" si="1"/>
        <v>40</v>
      </c>
      <c r="B46" s="164" t="s">
        <v>5086</v>
      </c>
      <c r="C46" s="51" t="s">
        <v>5712</v>
      </c>
      <c r="D46" s="196" t="s">
        <v>5713</v>
      </c>
      <c r="E46" s="197" t="s">
        <v>5714</v>
      </c>
      <c r="F46" s="198">
        <v>16500000</v>
      </c>
      <c r="G46" s="199">
        <v>0</v>
      </c>
      <c r="H46" s="23">
        <f t="shared" si="0"/>
        <v>16500000</v>
      </c>
      <c r="I46" s="20" t="s">
        <v>20</v>
      </c>
      <c r="J46" s="200" t="s">
        <v>5574</v>
      </c>
      <c r="K46" s="20" t="s">
        <v>12</v>
      </c>
      <c r="L46" s="201" t="s">
        <v>5715</v>
      </c>
      <c r="M46" s="20" t="s">
        <v>11</v>
      </c>
      <c r="N46" s="20" t="s">
        <v>5562</v>
      </c>
    </row>
    <row r="47" spans="1:14" s="2" customFormat="1" ht="55.2" x14ac:dyDescent="0.3">
      <c r="A47" s="20">
        <f t="shared" si="1"/>
        <v>41</v>
      </c>
      <c r="B47" s="164" t="s">
        <v>5086</v>
      </c>
      <c r="C47" s="51" t="s">
        <v>5716</v>
      </c>
      <c r="D47" s="196" t="s">
        <v>5717</v>
      </c>
      <c r="E47" s="197" t="s">
        <v>5718</v>
      </c>
      <c r="F47" s="198">
        <v>19250000</v>
      </c>
      <c r="G47" s="199">
        <v>0</v>
      </c>
      <c r="H47" s="23">
        <f t="shared" si="0"/>
        <v>19250000</v>
      </c>
      <c r="I47" s="20" t="s">
        <v>20</v>
      </c>
      <c r="J47" s="200" t="s">
        <v>5574</v>
      </c>
      <c r="K47" s="20" t="s">
        <v>12</v>
      </c>
      <c r="L47" s="201" t="s">
        <v>5719</v>
      </c>
      <c r="M47" s="20" t="s">
        <v>11</v>
      </c>
      <c r="N47" s="20" t="s">
        <v>5562</v>
      </c>
    </row>
    <row r="48" spans="1:14" s="2" customFormat="1" ht="55.2" x14ac:dyDescent="0.3">
      <c r="A48" s="20">
        <f t="shared" si="1"/>
        <v>42</v>
      </c>
      <c r="B48" s="164" t="s">
        <v>5086</v>
      </c>
      <c r="C48" s="51" t="s">
        <v>5720</v>
      </c>
      <c r="D48" s="196" t="s">
        <v>5721</v>
      </c>
      <c r="E48" s="197" t="s">
        <v>5722</v>
      </c>
      <c r="F48" s="198">
        <v>16000000</v>
      </c>
      <c r="G48" s="199">
        <v>12800000</v>
      </c>
      <c r="H48" s="23">
        <f t="shared" si="0"/>
        <v>28800000</v>
      </c>
      <c r="I48" s="20" t="s">
        <v>20</v>
      </c>
      <c r="J48" s="203">
        <v>44499</v>
      </c>
      <c r="K48" s="20" t="s">
        <v>12</v>
      </c>
      <c r="L48" s="201" t="s">
        <v>5723</v>
      </c>
      <c r="M48" s="20" t="s">
        <v>11</v>
      </c>
      <c r="N48" s="20" t="s">
        <v>5562</v>
      </c>
    </row>
    <row r="49" spans="1:14" s="2" customFormat="1" ht="55.2" x14ac:dyDescent="0.3">
      <c r="A49" s="20">
        <f t="shared" si="1"/>
        <v>43</v>
      </c>
      <c r="B49" s="164" t="s">
        <v>5086</v>
      </c>
      <c r="C49" s="51" t="s">
        <v>5724</v>
      </c>
      <c r="D49" s="196" t="s">
        <v>5725</v>
      </c>
      <c r="E49" s="197" t="s">
        <v>5726</v>
      </c>
      <c r="F49" s="198">
        <v>11500000</v>
      </c>
      <c r="G49" s="199">
        <v>13800000</v>
      </c>
      <c r="H49" s="23">
        <f t="shared" si="0"/>
        <v>25300000</v>
      </c>
      <c r="I49" s="20" t="s">
        <v>20</v>
      </c>
      <c r="J49" s="203">
        <v>44561</v>
      </c>
      <c r="K49" s="20" t="s">
        <v>12</v>
      </c>
      <c r="L49" s="201" t="s">
        <v>5727</v>
      </c>
      <c r="M49" s="20" t="s">
        <v>11</v>
      </c>
      <c r="N49" s="20" t="s">
        <v>5562</v>
      </c>
    </row>
    <row r="50" spans="1:14" s="2" customFormat="1" ht="55.2" x14ac:dyDescent="0.3">
      <c r="A50" s="20">
        <f t="shared" si="1"/>
        <v>44</v>
      </c>
      <c r="B50" s="164" t="s">
        <v>5086</v>
      </c>
      <c r="C50" s="51" t="s">
        <v>5728</v>
      </c>
      <c r="D50" s="196" t="s">
        <v>5729</v>
      </c>
      <c r="E50" s="197" t="s">
        <v>5730</v>
      </c>
      <c r="F50" s="198">
        <v>15850000</v>
      </c>
      <c r="G50" s="199">
        <v>19020000</v>
      </c>
      <c r="H50" s="23">
        <f t="shared" si="0"/>
        <v>34870000</v>
      </c>
      <c r="I50" s="20" t="s">
        <v>20</v>
      </c>
      <c r="J50" s="203" t="s">
        <v>5731</v>
      </c>
      <c r="K50" s="20" t="s">
        <v>12</v>
      </c>
      <c r="L50" s="201" t="s">
        <v>5732</v>
      </c>
      <c r="M50" s="20" t="s">
        <v>11</v>
      </c>
      <c r="N50" s="20" t="s">
        <v>5562</v>
      </c>
    </row>
    <row r="51" spans="1:14" s="2" customFormat="1" ht="69" x14ac:dyDescent="0.3">
      <c r="A51" s="20">
        <f t="shared" si="1"/>
        <v>45</v>
      </c>
      <c r="B51" s="164" t="s">
        <v>5086</v>
      </c>
      <c r="C51" s="51" t="s">
        <v>5733</v>
      </c>
      <c r="D51" s="196" t="s">
        <v>5734</v>
      </c>
      <c r="E51" s="197" t="s">
        <v>5631</v>
      </c>
      <c r="F51" s="198">
        <v>15850000</v>
      </c>
      <c r="G51" s="199">
        <v>19020000</v>
      </c>
      <c r="H51" s="23">
        <f t="shared" si="0"/>
        <v>34870000</v>
      </c>
      <c r="I51" s="20" t="s">
        <v>20</v>
      </c>
      <c r="J51" s="203">
        <v>44561</v>
      </c>
      <c r="K51" s="20" t="s">
        <v>12</v>
      </c>
      <c r="L51" s="201" t="s">
        <v>5735</v>
      </c>
      <c r="M51" s="20" t="s">
        <v>11</v>
      </c>
      <c r="N51" s="20" t="s">
        <v>5562</v>
      </c>
    </row>
    <row r="52" spans="1:14" s="2" customFormat="1" ht="69" x14ac:dyDescent="0.3">
      <c r="A52" s="20">
        <f t="shared" si="1"/>
        <v>46</v>
      </c>
      <c r="B52" s="164" t="s">
        <v>5086</v>
      </c>
      <c r="C52" s="51" t="s">
        <v>5736</v>
      </c>
      <c r="D52" s="196" t="s">
        <v>5737</v>
      </c>
      <c r="E52" s="197" t="s">
        <v>5738</v>
      </c>
      <c r="F52" s="198">
        <v>25000000</v>
      </c>
      <c r="G52" s="199">
        <v>0</v>
      </c>
      <c r="H52" s="23">
        <f t="shared" si="0"/>
        <v>25000000</v>
      </c>
      <c r="I52" s="20" t="s">
        <v>20</v>
      </c>
      <c r="J52" s="200" t="s">
        <v>5574</v>
      </c>
      <c r="K52" s="20" t="s">
        <v>12</v>
      </c>
      <c r="L52" s="201" t="s">
        <v>5739</v>
      </c>
      <c r="M52" s="20" t="s">
        <v>11</v>
      </c>
      <c r="N52" s="20" t="s">
        <v>5562</v>
      </c>
    </row>
    <row r="53" spans="1:14" s="2" customFormat="1" ht="55.2" x14ac:dyDescent="0.3">
      <c r="A53" s="20">
        <f t="shared" si="1"/>
        <v>47</v>
      </c>
      <c r="B53" s="164" t="s">
        <v>5086</v>
      </c>
      <c r="C53" s="51" t="s">
        <v>5740</v>
      </c>
      <c r="D53" s="196" t="s">
        <v>5741</v>
      </c>
      <c r="E53" s="197" t="s">
        <v>5742</v>
      </c>
      <c r="F53" s="198">
        <v>16000000</v>
      </c>
      <c r="G53" s="199">
        <v>19200000</v>
      </c>
      <c r="H53" s="23">
        <f t="shared" si="0"/>
        <v>35200000</v>
      </c>
      <c r="I53" s="20" t="s">
        <v>20</v>
      </c>
      <c r="J53" s="200" t="s">
        <v>5574</v>
      </c>
      <c r="K53" s="20" t="s">
        <v>12</v>
      </c>
      <c r="L53" s="201" t="s">
        <v>5743</v>
      </c>
      <c r="M53" s="20" t="s">
        <v>11</v>
      </c>
      <c r="N53" s="20" t="s">
        <v>5562</v>
      </c>
    </row>
    <row r="54" spans="1:14" s="2" customFormat="1" ht="41.4" x14ac:dyDescent="0.3">
      <c r="A54" s="20">
        <f t="shared" si="1"/>
        <v>48</v>
      </c>
      <c r="B54" s="164" t="s">
        <v>5086</v>
      </c>
      <c r="C54" s="51" t="s">
        <v>5744</v>
      </c>
      <c r="D54" s="196" t="s">
        <v>5745</v>
      </c>
      <c r="E54" s="197" t="s">
        <v>5746</v>
      </c>
      <c r="F54" s="198">
        <v>21000000</v>
      </c>
      <c r="G54" s="199">
        <v>34400002</v>
      </c>
      <c r="H54" s="23">
        <f t="shared" si="0"/>
        <v>55400002</v>
      </c>
      <c r="I54" s="20" t="s">
        <v>20</v>
      </c>
      <c r="J54" s="203">
        <v>44561</v>
      </c>
      <c r="K54" s="20" t="s">
        <v>12</v>
      </c>
      <c r="L54" s="201" t="s">
        <v>5747</v>
      </c>
      <c r="M54" s="20" t="s">
        <v>11</v>
      </c>
      <c r="N54" s="20" t="s">
        <v>5562</v>
      </c>
    </row>
    <row r="55" spans="1:14" s="2" customFormat="1" ht="55.2" x14ac:dyDescent="0.3">
      <c r="A55" s="20">
        <f t="shared" si="1"/>
        <v>49</v>
      </c>
      <c r="B55" s="164" t="s">
        <v>5086</v>
      </c>
      <c r="C55" s="51" t="s">
        <v>5748</v>
      </c>
      <c r="D55" s="196" t="s">
        <v>5749</v>
      </c>
      <c r="E55" s="197" t="s">
        <v>5750</v>
      </c>
      <c r="F55" s="198">
        <v>13500000</v>
      </c>
      <c r="G55" s="199">
        <v>18000000</v>
      </c>
      <c r="H55" s="23">
        <f t="shared" si="0"/>
        <v>31500000</v>
      </c>
      <c r="I55" s="20" t="s">
        <v>20</v>
      </c>
      <c r="J55" s="203">
        <v>44561</v>
      </c>
      <c r="K55" s="20" t="s">
        <v>12</v>
      </c>
      <c r="L55" s="201" t="s">
        <v>5751</v>
      </c>
      <c r="M55" s="20" t="s">
        <v>11</v>
      </c>
      <c r="N55" s="20" t="s">
        <v>5562</v>
      </c>
    </row>
    <row r="56" spans="1:14" s="2" customFormat="1" ht="55.2" x14ac:dyDescent="0.3">
      <c r="A56" s="20">
        <f t="shared" si="1"/>
        <v>50</v>
      </c>
      <c r="B56" s="164" t="s">
        <v>5086</v>
      </c>
      <c r="C56" s="51" t="s">
        <v>5752</v>
      </c>
      <c r="D56" s="196" t="s">
        <v>5753</v>
      </c>
      <c r="E56" s="197" t="s">
        <v>5754</v>
      </c>
      <c r="F56" s="198">
        <v>9900000</v>
      </c>
      <c r="G56" s="199">
        <v>24750000</v>
      </c>
      <c r="H56" s="23">
        <f t="shared" si="0"/>
        <v>34650000</v>
      </c>
      <c r="I56" s="20" t="s">
        <v>20</v>
      </c>
      <c r="J56" s="203">
        <v>44561</v>
      </c>
      <c r="K56" s="20" t="s">
        <v>12</v>
      </c>
      <c r="L56" s="201" t="s">
        <v>5755</v>
      </c>
      <c r="M56" s="20" t="s">
        <v>11</v>
      </c>
      <c r="N56" s="20" t="s">
        <v>5562</v>
      </c>
    </row>
    <row r="57" spans="1:14" s="2" customFormat="1" ht="55.2" x14ac:dyDescent="0.3">
      <c r="A57" s="20">
        <f t="shared" si="1"/>
        <v>51</v>
      </c>
      <c r="B57" s="164" t="s">
        <v>5086</v>
      </c>
      <c r="C57" s="51" t="s">
        <v>5756</v>
      </c>
      <c r="D57" s="196" t="s">
        <v>5757</v>
      </c>
      <c r="E57" s="197" t="s">
        <v>5754</v>
      </c>
      <c r="F57" s="198">
        <v>9900000</v>
      </c>
      <c r="G57" s="199">
        <v>24750000</v>
      </c>
      <c r="H57" s="23">
        <f t="shared" si="0"/>
        <v>34650000</v>
      </c>
      <c r="I57" s="20" t="s">
        <v>20</v>
      </c>
      <c r="J57" s="203">
        <v>44561</v>
      </c>
      <c r="K57" s="20" t="s">
        <v>12</v>
      </c>
      <c r="L57" s="201" t="s">
        <v>5758</v>
      </c>
      <c r="M57" s="20" t="s">
        <v>11</v>
      </c>
      <c r="N57" s="20" t="s">
        <v>5562</v>
      </c>
    </row>
    <row r="58" spans="1:14" s="2" customFormat="1" ht="55.2" x14ac:dyDescent="0.3">
      <c r="A58" s="20">
        <f t="shared" si="1"/>
        <v>52</v>
      </c>
      <c r="B58" s="164" t="s">
        <v>5086</v>
      </c>
      <c r="C58" s="51" t="s">
        <v>5759</v>
      </c>
      <c r="D58" s="196" t="s">
        <v>5760</v>
      </c>
      <c r="E58" s="197" t="s">
        <v>5754</v>
      </c>
      <c r="F58" s="198">
        <v>9900000</v>
      </c>
      <c r="G58" s="199">
        <v>24750000</v>
      </c>
      <c r="H58" s="23">
        <f t="shared" si="0"/>
        <v>34650000</v>
      </c>
      <c r="I58" s="20" t="s">
        <v>20</v>
      </c>
      <c r="J58" s="203">
        <v>44561</v>
      </c>
      <c r="K58" s="20" t="s">
        <v>12</v>
      </c>
      <c r="L58" s="201" t="s">
        <v>5761</v>
      </c>
      <c r="M58" s="20" t="s">
        <v>11</v>
      </c>
      <c r="N58" s="20" t="s">
        <v>5562</v>
      </c>
    </row>
    <row r="59" spans="1:14" s="2" customFormat="1" ht="55.2" x14ac:dyDescent="0.3">
      <c r="A59" s="20">
        <f t="shared" si="1"/>
        <v>53</v>
      </c>
      <c r="B59" s="164" t="s">
        <v>5086</v>
      </c>
      <c r="C59" s="51" t="s">
        <v>5762</v>
      </c>
      <c r="D59" s="196" t="s">
        <v>5763</v>
      </c>
      <c r="E59" s="197" t="s">
        <v>5754</v>
      </c>
      <c r="F59" s="198">
        <v>9900000</v>
      </c>
      <c r="G59" s="199">
        <v>24750000</v>
      </c>
      <c r="H59" s="23">
        <f t="shared" si="0"/>
        <v>34650000</v>
      </c>
      <c r="I59" s="20" t="s">
        <v>20</v>
      </c>
      <c r="J59" s="203">
        <v>44561</v>
      </c>
      <c r="K59" s="20" t="s">
        <v>12</v>
      </c>
      <c r="L59" s="201" t="s">
        <v>5764</v>
      </c>
      <c r="M59" s="20" t="s">
        <v>11</v>
      </c>
      <c r="N59" s="20" t="s">
        <v>5562</v>
      </c>
    </row>
    <row r="60" spans="1:14" s="2" customFormat="1" ht="55.2" x14ac:dyDescent="0.3">
      <c r="A60" s="20">
        <f t="shared" si="1"/>
        <v>54</v>
      </c>
      <c r="B60" s="164" t="s">
        <v>5086</v>
      </c>
      <c r="C60" s="51" t="s">
        <v>5765</v>
      </c>
      <c r="D60" s="196" t="s">
        <v>5766</v>
      </c>
      <c r="E60" s="197" t="s">
        <v>5754</v>
      </c>
      <c r="F60" s="198">
        <v>9900000</v>
      </c>
      <c r="G60" s="199">
        <v>24750000</v>
      </c>
      <c r="H60" s="23">
        <f t="shared" si="0"/>
        <v>34650000</v>
      </c>
      <c r="I60" s="20" t="s">
        <v>20</v>
      </c>
      <c r="J60" s="203">
        <v>44561</v>
      </c>
      <c r="K60" s="20" t="s">
        <v>12</v>
      </c>
      <c r="L60" s="201" t="s">
        <v>5767</v>
      </c>
      <c r="M60" s="20" t="s">
        <v>11</v>
      </c>
      <c r="N60" s="20" t="s">
        <v>5562</v>
      </c>
    </row>
    <row r="61" spans="1:14" s="2" customFormat="1" ht="55.2" x14ac:dyDescent="0.3">
      <c r="A61" s="20">
        <f t="shared" si="1"/>
        <v>55</v>
      </c>
      <c r="B61" s="164" t="s">
        <v>5086</v>
      </c>
      <c r="C61" s="51" t="s">
        <v>5768</v>
      </c>
      <c r="D61" s="196" t="s">
        <v>5769</v>
      </c>
      <c r="E61" s="197" t="s">
        <v>5754</v>
      </c>
      <c r="F61" s="198">
        <v>9510000</v>
      </c>
      <c r="G61" s="199">
        <v>23775000</v>
      </c>
      <c r="H61" s="23">
        <f t="shared" si="0"/>
        <v>33285000</v>
      </c>
      <c r="I61" s="20" t="s">
        <v>20</v>
      </c>
      <c r="J61" s="203">
        <v>44561</v>
      </c>
      <c r="K61" s="20" t="s">
        <v>12</v>
      </c>
      <c r="L61" s="201" t="s">
        <v>5770</v>
      </c>
      <c r="M61" s="20" t="s">
        <v>11</v>
      </c>
      <c r="N61" s="20" t="s">
        <v>5562</v>
      </c>
    </row>
    <row r="62" spans="1:14" s="2" customFormat="1" ht="55.2" x14ac:dyDescent="0.3">
      <c r="A62" s="20">
        <f t="shared" si="1"/>
        <v>56</v>
      </c>
      <c r="B62" s="164" t="s">
        <v>5086</v>
      </c>
      <c r="C62" s="51" t="s">
        <v>5771</v>
      </c>
      <c r="D62" s="196" t="s">
        <v>5772</v>
      </c>
      <c r="E62" s="197" t="s">
        <v>5754</v>
      </c>
      <c r="F62" s="198">
        <v>9510000</v>
      </c>
      <c r="G62" s="199">
        <v>23775000</v>
      </c>
      <c r="H62" s="23">
        <f t="shared" si="0"/>
        <v>33285000</v>
      </c>
      <c r="I62" s="20" t="s">
        <v>20</v>
      </c>
      <c r="J62" s="203">
        <v>44561</v>
      </c>
      <c r="K62" s="20" t="s">
        <v>12</v>
      </c>
      <c r="L62" s="201" t="s">
        <v>5773</v>
      </c>
      <c r="M62" s="20" t="s">
        <v>11</v>
      </c>
      <c r="N62" s="20" t="s">
        <v>5562</v>
      </c>
    </row>
    <row r="63" spans="1:14" s="2" customFormat="1" ht="41.4" x14ac:dyDescent="0.3">
      <c r="A63" s="20">
        <f t="shared" si="1"/>
        <v>57</v>
      </c>
      <c r="B63" s="164" t="s">
        <v>5086</v>
      </c>
      <c r="C63" s="51" t="s">
        <v>5774</v>
      </c>
      <c r="D63" s="196" t="s">
        <v>5775</v>
      </c>
      <c r="E63" s="197" t="s">
        <v>5776</v>
      </c>
      <c r="F63" s="198">
        <v>9000000</v>
      </c>
      <c r="G63" s="199">
        <v>12000000</v>
      </c>
      <c r="H63" s="23">
        <f t="shared" si="0"/>
        <v>21000000</v>
      </c>
      <c r="I63" s="20" t="s">
        <v>20</v>
      </c>
      <c r="J63" s="203">
        <v>44561</v>
      </c>
      <c r="K63" s="20" t="s">
        <v>12</v>
      </c>
      <c r="L63" s="201" t="s">
        <v>5777</v>
      </c>
      <c r="M63" s="20" t="s">
        <v>11</v>
      </c>
      <c r="N63" s="20" t="s">
        <v>5562</v>
      </c>
    </row>
    <row r="64" spans="1:14" s="2" customFormat="1" ht="69" x14ac:dyDescent="0.3">
      <c r="A64" s="20">
        <f t="shared" si="1"/>
        <v>58</v>
      </c>
      <c r="B64" s="164" t="s">
        <v>5086</v>
      </c>
      <c r="C64" s="51" t="s">
        <v>5778</v>
      </c>
      <c r="D64" s="204" t="s">
        <v>5779</v>
      </c>
      <c r="E64" s="205" t="s">
        <v>5738</v>
      </c>
      <c r="F64" s="206">
        <v>18000000</v>
      </c>
      <c r="G64" s="207">
        <v>24000000</v>
      </c>
      <c r="H64" s="23">
        <f t="shared" si="0"/>
        <v>42000000</v>
      </c>
      <c r="I64" s="20" t="s">
        <v>20</v>
      </c>
      <c r="J64" s="208">
        <v>44530</v>
      </c>
      <c r="K64" s="20" t="s">
        <v>12</v>
      </c>
      <c r="L64" s="209" t="s">
        <v>5780</v>
      </c>
      <c r="M64" s="20" t="s">
        <v>11</v>
      </c>
      <c r="N64" s="20" t="s">
        <v>5562</v>
      </c>
    </row>
    <row r="65" spans="1:14" s="2" customFormat="1" ht="55.2" x14ac:dyDescent="0.3">
      <c r="A65" s="20">
        <f t="shared" si="1"/>
        <v>59</v>
      </c>
      <c r="B65" s="164" t="s">
        <v>5086</v>
      </c>
      <c r="C65" s="51" t="s">
        <v>5781</v>
      </c>
      <c r="D65" s="196" t="s">
        <v>5782</v>
      </c>
      <c r="E65" s="197" t="s">
        <v>5783</v>
      </c>
      <c r="F65" s="198">
        <v>9000000</v>
      </c>
      <c r="G65" s="199">
        <v>22500000</v>
      </c>
      <c r="H65" s="23">
        <f t="shared" si="0"/>
        <v>31500000</v>
      </c>
      <c r="I65" s="20" t="s">
        <v>20</v>
      </c>
      <c r="J65" s="203">
        <v>44561</v>
      </c>
      <c r="K65" s="20" t="s">
        <v>12</v>
      </c>
      <c r="L65" s="201" t="s">
        <v>5784</v>
      </c>
      <c r="M65" s="20" t="s">
        <v>11</v>
      </c>
      <c r="N65" s="20" t="s">
        <v>5562</v>
      </c>
    </row>
    <row r="66" spans="1:14" s="2" customFormat="1" ht="61.5" customHeight="1" x14ac:dyDescent="0.3">
      <c r="A66" s="20">
        <f t="shared" si="1"/>
        <v>60</v>
      </c>
      <c r="B66" s="164" t="s">
        <v>5086</v>
      </c>
      <c r="C66" s="51" t="s">
        <v>5785</v>
      </c>
      <c r="D66" s="196" t="s">
        <v>5786</v>
      </c>
      <c r="E66" s="197" t="s">
        <v>5787</v>
      </c>
      <c r="F66" s="198">
        <v>9510000</v>
      </c>
      <c r="G66" s="199">
        <v>23775000</v>
      </c>
      <c r="H66" s="23">
        <f t="shared" si="0"/>
        <v>33285000</v>
      </c>
      <c r="I66" s="20" t="s">
        <v>20</v>
      </c>
      <c r="J66" s="203">
        <v>44561</v>
      </c>
      <c r="K66" s="20" t="s">
        <v>12</v>
      </c>
      <c r="L66" s="201" t="s">
        <v>5788</v>
      </c>
      <c r="M66" s="20" t="s">
        <v>11</v>
      </c>
      <c r="N66" s="20" t="s">
        <v>5562</v>
      </c>
    </row>
    <row r="67" spans="1:14" s="2" customFormat="1" ht="55.2" x14ac:dyDescent="0.3">
      <c r="A67" s="20">
        <f t="shared" si="1"/>
        <v>61</v>
      </c>
      <c r="B67" s="164" t="s">
        <v>5086</v>
      </c>
      <c r="C67" s="51" t="s">
        <v>5789</v>
      </c>
      <c r="D67" s="196" t="s">
        <v>5790</v>
      </c>
      <c r="E67" s="197" t="s">
        <v>5791</v>
      </c>
      <c r="F67" s="198">
        <v>9900000</v>
      </c>
      <c r="G67" s="199">
        <v>24750000</v>
      </c>
      <c r="H67" s="23">
        <f t="shared" si="0"/>
        <v>34650000</v>
      </c>
      <c r="I67" s="20" t="s">
        <v>20</v>
      </c>
      <c r="J67" s="203">
        <v>44561</v>
      </c>
      <c r="K67" s="20" t="s">
        <v>12</v>
      </c>
      <c r="L67" s="201" t="s">
        <v>5792</v>
      </c>
      <c r="M67" s="20" t="s">
        <v>11</v>
      </c>
      <c r="N67" s="20" t="s">
        <v>5562</v>
      </c>
    </row>
    <row r="68" spans="1:14" s="2" customFormat="1" ht="69" x14ac:dyDescent="0.3">
      <c r="A68" s="20">
        <f t="shared" si="1"/>
        <v>62</v>
      </c>
      <c r="B68" s="164" t="s">
        <v>5086</v>
      </c>
      <c r="C68" s="51" t="s">
        <v>5793</v>
      </c>
      <c r="D68" s="196" t="s">
        <v>5794</v>
      </c>
      <c r="E68" s="197" t="s">
        <v>5631</v>
      </c>
      <c r="F68" s="206">
        <v>31500000</v>
      </c>
      <c r="G68" s="207">
        <v>42000000</v>
      </c>
      <c r="H68" s="23">
        <f t="shared" si="0"/>
        <v>73500000</v>
      </c>
      <c r="I68" s="20" t="s">
        <v>20</v>
      </c>
      <c r="J68" s="203">
        <v>44561</v>
      </c>
      <c r="K68" s="20" t="s">
        <v>12</v>
      </c>
      <c r="L68" s="201" t="s">
        <v>5795</v>
      </c>
      <c r="M68" s="20" t="s">
        <v>11</v>
      </c>
      <c r="N68" s="20" t="s">
        <v>5562</v>
      </c>
    </row>
    <row r="69" spans="1:14" s="2" customFormat="1" ht="41.4" x14ac:dyDescent="0.3">
      <c r="A69" s="20">
        <f t="shared" si="1"/>
        <v>63</v>
      </c>
      <c r="B69" s="164" t="s">
        <v>5086</v>
      </c>
      <c r="C69" s="51" t="s">
        <v>5796</v>
      </c>
      <c r="D69" s="196" t="s">
        <v>5797</v>
      </c>
      <c r="E69" s="197" t="s">
        <v>5798</v>
      </c>
      <c r="F69" s="198">
        <v>100000000</v>
      </c>
      <c r="G69" s="199">
        <v>0</v>
      </c>
      <c r="H69" s="23">
        <f t="shared" si="0"/>
        <v>100000000</v>
      </c>
      <c r="I69" s="20" t="s">
        <v>20</v>
      </c>
      <c r="J69" s="200" t="s">
        <v>5560</v>
      </c>
      <c r="K69" s="20" t="s">
        <v>13</v>
      </c>
      <c r="L69" s="201" t="s">
        <v>5799</v>
      </c>
      <c r="M69" s="20" t="s">
        <v>11</v>
      </c>
      <c r="N69" s="20" t="s">
        <v>5562</v>
      </c>
    </row>
    <row r="70" spans="1:14" s="2" customFormat="1" ht="55.2" x14ac:dyDescent="0.3">
      <c r="A70" s="20">
        <f t="shared" si="1"/>
        <v>64</v>
      </c>
      <c r="B70" s="164" t="s">
        <v>5086</v>
      </c>
      <c r="C70" s="51" t="s">
        <v>5800</v>
      </c>
      <c r="D70" s="196" t="s">
        <v>5801</v>
      </c>
      <c r="E70" s="197" t="s">
        <v>5802</v>
      </c>
      <c r="F70" s="198">
        <v>13500000</v>
      </c>
      <c r="G70" s="199">
        <v>18000000</v>
      </c>
      <c r="H70" s="23">
        <f t="shared" si="0"/>
        <v>31500000</v>
      </c>
      <c r="I70" s="20" t="s">
        <v>20</v>
      </c>
      <c r="J70" s="203">
        <v>44530</v>
      </c>
      <c r="K70" s="20" t="s">
        <v>12</v>
      </c>
      <c r="L70" s="201" t="s">
        <v>5803</v>
      </c>
      <c r="M70" s="20" t="s">
        <v>11</v>
      </c>
      <c r="N70" s="20" t="s">
        <v>5562</v>
      </c>
    </row>
    <row r="71" spans="1:14" s="2" customFormat="1" ht="55.2" x14ac:dyDescent="0.3">
      <c r="A71" s="20">
        <f t="shared" si="1"/>
        <v>65</v>
      </c>
      <c r="B71" s="164" t="s">
        <v>5086</v>
      </c>
      <c r="C71" s="51" t="s">
        <v>5804</v>
      </c>
      <c r="D71" s="196" t="s">
        <v>5805</v>
      </c>
      <c r="E71" s="197" t="s">
        <v>5806</v>
      </c>
      <c r="F71" s="198">
        <v>10500000</v>
      </c>
      <c r="G71" s="199">
        <v>26250000</v>
      </c>
      <c r="H71" s="23">
        <f t="shared" ref="H71:H114" si="2">+F71+G71</f>
        <v>36750000</v>
      </c>
      <c r="I71" s="20" t="s">
        <v>20</v>
      </c>
      <c r="J71" s="203">
        <v>44561</v>
      </c>
      <c r="K71" s="20" t="s">
        <v>12</v>
      </c>
      <c r="L71" s="201" t="s">
        <v>5807</v>
      </c>
      <c r="M71" s="20" t="s">
        <v>11</v>
      </c>
      <c r="N71" s="20" t="s">
        <v>5562</v>
      </c>
    </row>
    <row r="72" spans="1:14" s="2" customFormat="1" ht="55.2" x14ac:dyDescent="0.3">
      <c r="A72" s="20">
        <f t="shared" si="1"/>
        <v>66</v>
      </c>
      <c r="B72" s="164" t="s">
        <v>5086</v>
      </c>
      <c r="C72" s="51" t="s">
        <v>5808</v>
      </c>
      <c r="D72" s="196" t="s">
        <v>5809</v>
      </c>
      <c r="E72" s="197" t="s">
        <v>5810</v>
      </c>
      <c r="F72" s="198">
        <v>9510000</v>
      </c>
      <c r="G72" s="199">
        <v>0</v>
      </c>
      <c r="H72" s="23">
        <f t="shared" si="2"/>
        <v>9510000</v>
      </c>
      <c r="I72" s="20" t="s">
        <v>20</v>
      </c>
      <c r="J72" s="200" t="s">
        <v>5811</v>
      </c>
      <c r="K72" s="20" t="s">
        <v>12</v>
      </c>
      <c r="L72" s="201" t="s">
        <v>5812</v>
      </c>
      <c r="M72" s="20" t="s">
        <v>11</v>
      </c>
      <c r="N72" s="20" t="s">
        <v>5562</v>
      </c>
    </row>
    <row r="73" spans="1:14" s="2" customFormat="1" ht="55.2" x14ac:dyDescent="0.3">
      <c r="A73" s="20">
        <f t="shared" ref="A73:A115" si="3">+A72+1</f>
        <v>67</v>
      </c>
      <c r="B73" s="164" t="s">
        <v>5086</v>
      </c>
      <c r="C73" s="51" t="s">
        <v>5813</v>
      </c>
      <c r="D73" s="196" t="s">
        <v>5814</v>
      </c>
      <c r="E73" s="197" t="s">
        <v>5754</v>
      </c>
      <c r="F73" s="198">
        <v>9900000</v>
      </c>
      <c r="G73" s="199">
        <v>4950000</v>
      </c>
      <c r="H73" s="23">
        <f t="shared" si="2"/>
        <v>14850000</v>
      </c>
      <c r="I73" s="20" t="s">
        <v>20</v>
      </c>
      <c r="J73" s="203">
        <v>44377</v>
      </c>
      <c r="K73" s="20" t="s">
        <v>12</v>
      </c>
      <c r="L73" s="201" t="s">
        <v>5815</v>
      </c>
      <c r="M73" s="20" t="s">
        <v>11</v>
      </c>
      <c r="N73" s="20" t="s">
        <v>5562</v>
      </c>
    </row>
    <row r="74" spans="1:14" s="4" customFormat="1" ht="82.8" x14ac:dyDescent="0.3">
      <c r="A74" s="20">
        <f t="shared" si="3"/>
        <v>68</v>
      </c>
      <c r="B74" s="164" t="s">
        <v>5086</v>
      </c>
      <c r="C74" s="51" t="s">
        <v>5816</v>
      </c>
      <c r="D74" s="196" t="s">
        <v>5817</v>
      </c>
      <c r="E74" s="197" t="s">
        <v>5818</v>
      </c>
      <c r="F74" s="198">
        <v>138883400</v>
      </c>
      <c r="G74" s="199">
        <v>0</v>
      </c>
      <c r="H74" s="23">
        <f t="shared" si="2"/>
        <v>138883400</v>
      </c>
      <c r="I74" s="20" t="s">
        <v>20</v>
      </c>
      <c r="J74" s="200" t="s">
        <v>5560</v>
      </c>
      <c r="K74" s="7" t="s">
        <v>13</v>
      </c>
      <c r="L74" s="201" t="s">
        <v>5819</v>
      </c>
      <c r="M74" s="20" t="s">
        <v>11</v>
      </c>
      <c r="N74" s="20" t="s">
        <v>5820</v>
      </c>
    </row>
    <row r="75" spans="1:14" s="4" customFormat="1" ht="41.4" x14ac:dyDescent="0.3">
      <c r="A75" s="20">
        <f t="shared" si="3"/>
        <v>69</v>
      </c>
      <c r="B75" s="164" t="s">
        <v>5086</v>
      </c>
      <c r="C75" s="51" t="s">
        <v>5821</v>
      </c>
      <c r="D75" s="196" t="s">
        <v>5822</v>
      </c>
      <c r="E75" s="197" t="s">
        <v>5823</v>
      </c>
      <c r="F75" s="198">
        <v>37779600</v>
      </c>
      <c r="G75" s="199">
        <v>56669400</v>
      </c>
      <c r="H75" s="23">
        <f t="shared" si="2"/>
        <v>94449000</v>
      </c>
      <c r="I75" s="20" t="s">
        <v>20</v>
      </c>
      <c r="J75" s="200" t="s">
        <v>5574</v>
      </c>
      <c r="K75" s="7" t="s">
        <v>13</v>
      </c>
      <c r="L75" s="201" t="s">
        <v>5824</v>
      </c>
      <c r="M75" s="20" t="s">
        <v>11</v>
      </c>
      <c r="N75" s="20" t="s">
        <v>5562</v>
      </c>
    </row>
    <row r="76" spans="1:14" s="4" customFormat="1" ht="41.4" x14ac:dyDescent="0.3">
      <c r="A76" s="20">
        <f t="shared" si="3"/>
        <v>70</v>
      </c>
      <c r="B76" s="164" t="s">
        <v>5086</v>
      </c>
      <c r="C76" s="51" t="s">
        <v>5825</v>
      </c>
      <c r="D76" s="196" t="s">
        <v>5826</v>
      </c>
      <c r="E76" s="197" t="s">
        <v>5827</v>
      </c>
      <c r="F76" s="198">
        <v>11200000</v>
      </c>
      <c r="G76" s="199">
        <v>14000000</v>
      </c>
      <c r="H76" s="23">
        <f t="shared" si="2"/>
        <v>25200000</v>
      </c>
      <c r="I76" s="20" t="s">
        <v>20</v>
      </c>
      <c r="J76" s="203">
        <v>44530</v>
      </c>
      <c r="K76" s="7" t="s">
        <v>12</v>
      </c>
      <c r="L76" s="201" t="s">
        <v>5828</v>
      </c>
      <c r="M76" s="20" t="s">
        <v>11</v>
      </c>
      <c r="N76" s="20" t="s">
        <v>5562</v>
      </c>
    </row>
    <row r="77" spans="1:14" s="4" customFormat="1" ht="48.75" customHeight="1" x14ac:dyDescent="0.3">
      <c r="A77" s="20">
        <f t="shared" si="3"/>
        <v>71</v>
      </c>
      <c r="B77" s="164" t="s">
        <v>5086</v>
      </c>
      <c r="C77" s="51" t="s">
        <v>5829</v>
      </c>
      <c r="D77" s="196" t="s">
        <v>5830</v>
      </c>
      <c r="E77" s="197" t="s">
        <v>5831</v>
      </c>
      <c r="F77" s="198">
        <v>30000000</v>
      </c>
      <c r="G77" s="199">
        <v>0</v>
      </c>
      <c r="H77" s="23">
        <f t="shared" si="2"/>
        <v>30000000</v>
      </c>
      <c r="I77" s="20" t="s">
        <v>20</v>
      </c>
      <c r="J77" s="200" t="s">
        <v>5560</v>
      </c>
      <c r="K77" s="7" t="s">
        <v>13</v>
      </c>
      <c r="L77" s="201" t="s">
        <v>5819</v>
      </c>
      <c r="M77" s="20" t="s">
        <v>11</v>
      </c>
      <c r="N77" s="20" t="s">
        <v>5820</v>
      </c>
    </row>
    <row r="78" spans="1:14" s="4" customFormat="1" ht="96.6" x14ac:dyDescent="0.3">
      <c r="A78" s="20">
        <f t="shared" si="3"/>
        <v>72</v>
      </c>
      <c r="B78" s="164" t="s">
        <v>5086</v>
      </c>
      <c r="C78" s="51" t="s">
        <v>5832</v>
      </c>
      <c r="D78" s="196" t="s">
        <v>5833</v>
      </c>
      <c r="E78" s="197" t="s">
        <v>5834</v>
      </c>
      <c r="F78" s="198">
        <v>1099231340</v>
      </c>
      <c r="G78" s="199">
        <v>492676204</v>
      </c>
      <c r="H78" s="23">
        <f t="shared" si="2"/>
        <v>1591907544</v>
      </c>
      <c r="I78" s="20" t="s">
        <v>20</v>
      </c>
      <c r="J78" s="203">
        <v>44561</v>
      </c>
      <c r="K78" s="7" t="s">
        <v>13</v>
      </c>
      <c r="L78" s="201" t="s">
        <v>5835</v>
      </c>
      <c r="M78" s="20" t="s">
        <v>11</v>
      </c>
      <c r="N78" s="20" t="s">
        <v>5562</v>
      </c>
    </row>
    <row r="79" spans="1:14" s="4" customFormat="1" ht="55.2" x14ac:dyDescent="0.3">
      <c r="A79" s="20">
        <f t="shared" si="3"/>
        <v>73</v>
      </c>
      <c r="B79" s="164" t="s">
        <v>5086</v>
      </c>
      <c r="C79" s="51" t="s">
        <v>5836</v>
      </c>
      <c r="D79" s="196" t="s">
        <v>5837</v>
      </c>
      <c r="E79" s="197" t="s">
        <v>5838</v>
      </c>
      <c r="F79" s="198">
        <v>9000000</v>
      </c>
      <c r="G79" s="199">
        <v>18000000</v>
      </c>
      <c r="H79" s="23">
        <f t="shared" si="2"/>
        <v>27000000</v>
      </c>
      <c r="I79" s="20" t="s">
        <v>20</v>
      </c>
      <c r="J79" s="203">
        <v>44530</v>
      </c>
      <c r="K79" s="7" t="s">
        <v>12</v>
      </c>
      <c r="L79" s="201" t="s">
        <v>5839</v>
      </c>
      <c r="M79" s="20" t="s">
        <v>11</v>
      </c>
      <c r="N79" s="20" t="s">
        <v>5562</v>
      </c>
    </row>
    <row r="80" spans="1:14" s="4" customFormat="1" ht="55.2" x14ac:dyDescent="0.3">
      <c r="A80" s="20">
        <f t="shared" si="3"/>
        <v>74</v>
      </c>
      <c r="B80" s="164" t="s">
        <v>5086</v>
      </c>
      <c r="C80" s="51" t="s">
        <v>5840</v>
      </c>
      <c r="D80" s="196" t="s">
        <v>5841</v>
      </c>
      <c r="E80" s="197" t="s">
        <v>5842</v>
      </c>
      <c r="F80" s="198">
        <v>3600000</v>
      </c>
      <c r="G80" s="199">
        <v>0</v>
      </c>
      <c r="H80" s="23">
        <f t="shared" si="2"/>
        <v>3600000</v>
      </c>
      <c r="I80" s="20" t="s">
        <v>20</v>
      </c>
      <c r="J80" s="200" t="s">
        <v>5843</v>
      </c>
      <c r="K80" s="7" t="s">
        <v>12</v>
      </c>
      <c r="L80" s="201" t="s">
        <v>5844</v>
      </c>
      <c r="M80" s="20" t="s">
        <v>11</v>
      </c>
      <c r="N80" s="20" t="s">
        <v>5562</v>
      </c>
    </row>
    <row r="81" spans="1:14" s="4" customFormat="1" ht="55.2" x14ac:dyDescent="0.3">
      <c r="A81" s="20">
        <f t="shared" si="3"/>
        <v>75</v>
      </c>
      <c r="B81" s="164" t="s">
        <v>5086</v>
      </c>
      <c r="C81" s="51" t="s">
        <v>5845</v>
      </c>
      <c r="D81" s="196" t="s">
        <v>5846</v>
      </c>
      <c r="E81" s="197" t="s">
        <v>5842</v>
      </c>
      <c r="F81" s="198">
        <v>3600000</v>
      </c>
      <c r="G81" s="199">
        <v>0</v>
      </c>
      <c r="H81" s="23">
        <f t="shared" si="2"/>
        <v>3600000</v>
      </c>
      <c r="I81" s="20" t="s">
        <v>20</v>
      </c>
      <c r="J81" s="200" t="s">
        <v>5843</v>
      </c>
      <c r="K81" s="7" t="s">
        <v>12</v>
      </c>
      <c r="L81" s="201" t="s">
        <v>5847</v>
      </c>
      <c r="M81" s="20" t="s">
        <v>11</v>
      </c>
      <c r="N81" s="20" t="s">
        <v>5562</v>
      </c>
    </row>
    <row r="82" spans="1:14" s="4" customFormat="1" ht="55.2" x14ac:dyDescent="0.3">
      <c r="A82" s="20">
        <f t="shared" si="3"/>
        <v>76</v>
      </c>
      <c r="B82" s="164" t="s">
        <v>5086</v>
      </c>
      <c r="C82" s="51" t="s">
        <v>5848</v>
      </c>
      <c r="D82" s="196" t="s">
        <v>5849</v>
      </c>
      <c r="E82" s="197" t="s">
        <v>5842</v>
      </c>
      <c r="F82" s="198">
        <v>3200000</v>
      </c>
      <c r="G82" s="199">
        <v>0</v>
      </c>
      <c r="H82" s="23">
        <f t="shared" si="2"/>
        <v>3200000</v>
      </c>
      <c r="I82" s="20" t="s">
        <v>20</v>
      </c>
      <c r="J82" s="200" t="s">
        <v>5843</v>
      </c>
      <c r="K82" s="7" t="s">
        <v>12</v>
      </c>
      <c r="L82" s="201" t="s">
        <v>5850</v>
      </c>
      <c r="M82" s="20" t="s">
        <v>11</v>
      </c>
      <c r="N82" s="20" t="s">
        <v>5562</v>
      </c>
    </row>
    <row r="83" spans="1:14" s="4" customFormat="1" ht="55.2" x14ac:dyDescent="0.3">
      <c r="A83" s="20">
        <f t="shared" si="3"/>
        <v>77</v>
      </c>
      <c r="B83" s="164" t="s">
        <v>5086</v>
      </c>
      <c r="C83" s="51" t="s">
        <v>5851</v>
      </c>
      <c r="D83" s="196" t="s">
        <v>5852</v>
      </c>
      <c r="E83" s="197" t="s">
        <v>5842</v>
      </c>
      <c r="F83" s="198">
        <v>3600000</v>
      </c>
      <c r="G83" s="199">
        <v>0</v>
      </c>
      <c r="H83" s="23">
        <f t="shared" si="2"/>
        <v>3600000</v>
      </c>
      <c r="I83" s="20" t="s">
        <v>20</v>
      </c>
      <c r="J83" s="200" t="s">
        <v>5843</v>
      </c>
      <c r="K83" s="7" t="s">
        <v>12</v>
      </c>
      <c r="L83" s="201" t="s">
        <v>2684</v>
      </c>
      <c r="M83" s="20" t="s">
        <v>11</v>
      </c>
      <c r="N83" s="20" t="s">
        <v>5562</v>
      </c>
    </row>
    <row r="84" spans="1:14" s="4" customFormat="1" ht="55.2" x14ac:dyDescent="0.3">
      <c r="A84" s="20">
        <f t="shared" si="3"/>
        <v>78</v>
      </c>
      <c r="B84" s="164" t="s">
        <v>5086</v>
      </c>
      <c r="C84" s="51" t="s">
        <v>5853</v>
      </c>
      <c r="D84" s="196" t="s">
        <v>5854</v>
      </c>
      <c r="E84" s="197" t="s">
        <v>5855</v>
      </c>
      <c r="F84" s="198">
        <v>179690000</v>
      </c>
      <c r="G84" s="199">
        <v>0</v>
      </c>
      <c r="H84" s="23">
        <f t="shared" si="2"/>
        <v>179690000</v>
      </c>
      <c r="I84" s="20" t="s">
        <v>20</v>
      </c>
      <c r="J84" s="200" t="s">
        <v>5856</v>
      </c>
      <c r="K84" s="7" t="s">
        <v>13</v>
      </c>
      <c r="L84" s="201" t="s">
        <v>5857</v>
      </c>
      <c r="M84" s="20" t="s">
        <v>11</v>
      </c>
      <c r="N84" s="20" t="s">
        <v>5562</v>
      </c>
    </row>
    <row r="85" spans="1:14" s="4" customFormat="1" ht="55.2" x14ac:dyDescent="0.3">
      <c r="A85" s="20">
        <f t="shared" si="3"/>
        <v>79</v>
      </c>
      <c r="B85" s="164" t="s">
        <v>5086</v>
      </c>
      <c r="C85" s="51" t="s">
        <v>5858</v>
      </c>
      <c r="D85" s="196" t="s">
        <v>5859</v>
      </c>
      <c r="E85" s="197" t="s">
        <v>5627</v>
      </c>
      <c r="F85" s="198">
        <v>3600000</v>
      </c>
      <c r="G85" s="199">
        <v>3600000</v>
      </c>
      <c r="H85" s="23">
        <f t="shared" si="2"/>
        <v>7200000</v>
      </c>
      <c r="I85" s="20" t="s">
        <v>20</v>
      </c>
      <c r="J85" s="203">
        <v>44454</v>
      </c>
      <c r="K85" s="7" t="s">
        <v>12</v>
      </c>
      <c r="L85" s="201" t="s">
        <v>5860</v>
      </c>
      <c r="M85" s="20" t="s">
        <v>11</v>
      </c>
      <c r="N85" s="20" t="s">
        <v>5562</v>
      </c>
    </row>
    <row r="86" spans="1:14" s="4" customFormat="1" ht="41.4" x14ac:dyDescent="0.3">
      <c r="A86" s="20">
        <f t="shared" si="3"/>
        <v>80</v>
      </c>
      <c r="B86" s="164" t="s">
        <v>5086</v>
      </c>
      <c r="C86" s="51" t="s">
        <v>5861</v>
      </c>
      <c r="D86" s="196" t="s">
        <v>5862</v>
      </c>
      <c r="E86" s="197" t="s">
        <v>5863</v>
      </c>
      <c r="F86" s="198">
        <v>39386000</v>
      </c>
      <c r="G86" s="199">
        <v>0</v>
      </c>
      <c r="H86" s="23">
        <f t="shared" si="2"/>
        <v>39386000</v>
      </c>
      <c r="I86" s="20" t="s">
        <v>20</v>
      </c>
      <c r="J86" s="200" t="s">
        <v>5864</v>
      </c>
      <c r="K86" s="7" t="s">
        <v>13</v>
      </c>
      <c r="L86" s="201" t="s">
        <v>5865</v>
      </c>
      <c r="M86" s="20" t="s">
        <v>11</v>
      </c>
      <c r="N86" s="20" t="s">
        <v>5562</v>
      </c>
    </row>
    <row r="87" spans="1:14" s="4" customFormat="1" ht="55.2" x14ac:dyDescent="0.3">
      <c r="A87" s="20">
        <f t="shared" si="3"/>
        <v>81</v>
      </c>
      <c r="B87" s="164" t="s">
        <v>5086</v>
      </c>
      <c r="C87" s="51" t="s">
        <v>5866</v>
      </c>
      <c r="D87" s="196" t="s">
        <v>5867</v>
      </c>
      <c r="E87" s="197" t="s">
        <v>5868</v>
      </c>
      <c r="F87" s="198">
        <v>4200000</v>
      </c>
      <c r="G87" s="199">
        <v>0</v>
      </c>
      <c r="H87" s="23">
        <f t="shared" si="2"/>
        <v>4200000</v>
      </c>
      <c r="I87" s="20" t="s">
        <v>20</v>
      </c>
      <c r="J87" s="200" t="s">
        <v>5574</v>
      </c>
      <c r="K87" s="7" t="s">
        <v>12</v>
      </c>
      <c r="L87" s="201" t="s">
        <v>5869</v>
      </c>
      <c r="M87" s="20" t="s">
        <v>11</v>
      </c>
      <c r="N87" s="20" t="s">
        <v>5562</v>
      </c>
    </row>
    <row r="88" spans="1:14" s="4" customFormat="1" ht="82.8" x14ac:dyDescent="0.3">
      <c r="A88" s="20">
        <f t="shared" si="3"/>
        <v>82</v>
      </c>
      <c r="B88" s="164" t="s">
        <v>5086</v>
      </c>
      <c r="C88" s="51" t="s">
        <v>5870</v>
      </c>
      <c r="D88" s="196" t="s">
        <v>5871</v>
      </c>
      <c r="E88" s="197" t="s">
        <v>5872</v>
      </c>
      <c r="F88" s="198">
        <v>14703569</v>
      </c>
      <c r="G88" s="199">
        <v>0</v>
      </c>
      <c r="H88" s="23">
        <f t="shared" si="2"/>
        <v>14703569</v>
      </c>
      <c r="I88" s="20" t="s">
        <v>20</v>
      </c>
      <c r="J88" s="200" t="s">
        <v>5864</v>
      </c>
      <c r="K88" s="7" t="s">
        <v>13</v>
      </c>
      <c r="L88" s="201" t="s">
        <v>5873</v>
      </c>
      <c r="M88" s="20" t="s">
        <v>11</v>
      </c>
      <c r="N88" s="20" t="s">
        <v>5562</v>
      </c>
    </row>
    <row r="89" spans="1:14" s="4" customFormat="1" ht="41.4" x14ac:dyDescent="0.3">
      <c r="A89" s="20">
        <f t="shared" si="3"/>
        <v>83</v>
      </c>
      <c r="B89" s="164" t="s">
        <v>5086</v>
      </c>
      <c r="C89" s="51" t="s">
        <v>5874</v>
      </c>
      <c r="D89" s="196" t="s">
        <v>5875</v>
      </c>
      <c r="E89" s="197" t="s">
        <v>5876</v>
      </c>
      <c r="F89" s="198">
        <v>18000000</v>
      </c>
      <c r="G89" s="199">
        <v>0</v>
      </c>
      <c r="H89" s="23">
        <f t="shared" si="2"/>
        <v>18000000</v>
      </c>
      <c r="I89" s="20" t="s">
        <v>20</v>
      </c>
      <c r="J89" s="200" t="s">
        <v>5560</v>
      </c>
      <c r="K89" s="7" t="s">
        <v>12</v>
      </c>
      <c r="L89" s="201" t="s">
        <v>5715</v>
      </c>
      <c r="M89" s="20" t="s">
        <v>11</v>
      </c>
      <c r="N89" s="20" t="s">
        <v>5562</v>
      </c>
    </row>
    <row r="90" spans="1:14" s="4" customFormat="1" ht="41.4" x14ac:dyDescent="0.3">
      <c r="A90" s="20">
        <f t="shared" si="3"/>
        <v>84</v>
      </c>
      <c r="B90" s="164" t="s">
        <v>5086</v>
      </c>
      <c r="C90" s="51" t="s">
        <v>5877</v>
      </c>
      <c r="D90" s="196" t="s">
        <v>5878</v>
      </c>
      <c r="E90" s="197" t="s">
        <v>5573</v>
      </c>
      <c r="F90" s="198">
        <v>8400000</v>
      </c>
      <c r="G90" s="198">
        <v>8400000</v>
      </c>
      <c r="H90" s="23">
        <f t="shared" si="2"/>
        <v>16800000</v>
      </c>
      <c r="I90" s="20" t="s">
        <v>20</v>
      </c>
      <c r="J90" s="200" t="s">
        <v>5560</v>
      </c>
      <c r="K90" s="7" t="s">
        <v>12</v>
      </c>
      <c r="L90" s="201" t="s">
        <v>5575</v>
      </c>
      <c r="M90" s="20" t="s">
        <v>11</v>
      </c>
      <c r="N90" s="20" t="s">
        <v>5562</v>
      </c>
    </row>
    <row r="91" spans="1:14" s="4" customFormat="1" ht="55.2" x14ac:dyDescent="0.3">
      <c r="A91" s="20">
        <f t="shared" si="3"/>
        <v>85</v>
      </c>
      <c r="B91" s="164" t="s">
        <v>5086</v>
      </c>
      <c r="C91" s="51" t="s">
        <v>5879</v>
      </c>
      <c r="D91" s="196" t="s">
        <v>5880</v>
      </c>
      <c r="E91" s="197" t="s">
        <v>5690</v>
      </c>
      <c r="F91" s="198">
        <v>21000000</v>
      </c>
      <c r="G91" s="199">
        <v>0</v>
      </c>
      <c r="H91" s="23">
        <f t="shared" si="2"/>
        <v>21000000</v>
      </c>
      <c r="I91" s="20" t="s">
        <v>20</v>
      </c>
      <c r="J91" s="200" t="s">
        <v>5560</v>
      </c>
      <c r="K91" s="7" t="s">
        <v>12</v>
      </c>
      <c r="L91" s="201" t="s">
        <v>5719</v>
      </c>
      <c r="M91" s="20" t="s">
        <v>11</v>
      </c>
      <c r="N91" s="20" t="s">
        <v>5562</v>
      </c>
    </row>
    <row r="92" spans="1:14" s="4" customFormat="1" ht="55.2" x14ac:dyDescent="0.3">
      <c r="A92" s="20">
        <f t="shared" si="3"/>
        <v>86</v>
      </c>
      <c r="B92" s="164" t="s">
        <v>5086</v>
      </c>
      <c r="C92" s="51" t="s">
        <v>5881</v>
      </c>
      <c r="D92" s="196" t="s">
        <v>5882</v>
      </c>
      <c r="E92" s="197" t="s">
        <v>5710</v>
      </c>
      <c r="F92" s="198">
        <v>35000000</v>
      </c>
      <c r="G92" s="199">
        <v>7000000</v>
      </c>
      <c r="H92" s="23">
        <f t="shared" si="2"/>
        <v>42000000</v>
      </c>
      <c r="I92" s="20" t="s">
        <v>20</v>
      </c>
      <c r="J92" s="200" t="s">
        <v>5864</v>
      </c>
      <c r="K92" s="7" t="s">
        <v>12</v>
      </c>
      <c r="L92" s="201" t="s">
        <v>5711</v>
      </c>
      <c r="M92" s="20" t="s">
        <v>11</v>
      </c>
      <c r="N92" s="20" t="s">
        <v>5562</v>
      </c>
    </row>
    <row r="93" spans="1:14" s="4" customFormat="1" ht="41.4" x14ac:dyDescent="0.3">
      <c r="A93" s="20">
        <f t="shared" si="3"/>
        <v>87</v>
      </c>
      <c r="B93" s="164" t="s">
        <v>5086</v>
      </c>
      <c r="C93" s="51" t="s">
        <v>5883</v>
      </c>
      <c r="D93" s="196" t="s">
        <v>5884</v>
      </c>
      <c r="E93" s="197" t="s">
        <v>5885</v>
      </c>
      <c r="F93" s="198">
        <v>12000000</v>
      </c>
      <c r="G93" s="199">
        <v>0</v>
      </c>
      <c r="H93" s="23">
        <f t="shared" si="2"/>
        <v>12000000</v>
      </c>
      <c r="I93" s="20" t="s">
        <v>20</v>
      </c>
      <c r="J93" s="200" t="s">
        <v>5560</v>
      </c>
      <c r="K93" s="7" t="s">
        <v>12</v>
      </c>
      <c r="L93" s="201" t="s">
        <v>5847</v>
      </c>
      <c r="M93" s="20" t="s">
        <v>11</v>
      </c>
      <c r="N93" s="20" t="s">
        <v>5562</v>
      </c>
    </row>
    <row r="94" spans="1:14" s="4" customFormat="1" ht="41.4" x14ac:dyDescent="0.3">
      <c r="A94" s="20">
        <f t="shared" si="3"/>
        <v>88</v>
      </c>
      <c r="B94" s="164" t="s">
        <v>5086</v>
      </c>
      <c r="C94" s="51" t="s">
        <v>5886</v>
      </c>
      <c r="D94" s="196" t="s">
        <v>5887</v>
      </c>
      <c r="E94" s="197" t="s">
        <v>5641</v>
      </c>
      <c r="F94" s="198">
        <v>21000000</v>
      </c>
      <c r="G94" s="199">
        <v>0</v>
      </c>
      <c r="H94" s="23">
        <f t="shared" si="2"/>
        <v>21000000</v>
      </c>
      <c r="I94" s="20" t="s">
        <v>20</v>
      </c>
      <c r="J94" s="200" t="s">
        <v>5560</v>
      </c>
      <c r="K94" s="7" t="s">
        <v>12</v>
      </c>
      <c r="L94" s="201" t="s">
        <v>5642</v>
      </c>
      <c r="M94" s="20" t="s">
        <v>11</v>
      </c>
      <c r="N94" s="20" t="s">
        <v>5562</v>
      </c>
    </row>
    <row r="95" spans="1:14" s="4" customFormat="1" ht="69" x14ac:dyDescent="0.3">
      <c r="A95" s="20">
        <f t="shared" si="3"/>
        <v>89</v>
      </c>
      <c r="B95" s="164" t="s">
        <v>5086</v>
      </c>
      <c r="C95" s="51" t="s">
        <v>5888</v>
      </c>
      <c r="D95" s="196" t="s">
        <v>5889</v>
      </c>
      <c r="E95" s="197" t="s">
        <v>5631</v>
      </c>
      <c r="F95" s="198">
        <v>42840000</v>
      </c>
      <c r="G95" s="199">
        <v>0</v>
      </c>
      <c r="H95" s="23">
        <f t="shared" si="2"/>
        <v>42840000</v>
      </c>
      <c r="I95" s="20" t="s">
        <v>20</v>
      </c>
      <c r="J95" s="200" t="s">
        <v>5560</v>
      </c>
      <c r="K95" s="87" t="s">
        <v>12</v>
      </c>
      <c r="L95" s="201" t="s">
        <v>5890</v>
      </c>
      <c r="M95" s="20" t="s">
        <v>11</v>
      </c>
      <c r="N95" s="20" t="s">
        <v>5562</v>
      </c>
    </row>
    <row r="96" spans="1:14" s="4" customFormat="1" ht="55.2" x14ac:dyDescent="0.3">
      <c r="A96" s="20">
        <f t="shared" si="3"/>
        <v>90</v>
      </c>
      <c r="B96" s="164" t="s">
        <v>5086</v>
      </c>
      <c r="C96" s="51" t="s">
        <v>5891</v>
      </c>
      <c r="D96" s="196" t="s">
        <v>5892</v>
      </c>
      <c r="E96" s="197" t="s">
        <v>5893</v>
      </c>
      <c r="F96" s="198">
        <v>14000000</v>
      </c>
      <c r="G96" s="199">
        <v>2800000</v>
      </c>
      <c r="H96" s="23">
        <f t="shared" si="2"/>
        <v>16800000</v>
      </c>
      <c r="I96" s="20" t="s">
        <v>20</v>
      </c>
      <c r="J96" s="200" t="s">
        <v>5864</v>
      </c>
      <c r="K96" s="7" t="s">
        <v>12</v>
      </c>
      <c r="L96" s="201" t="s">
        <v>5869</v>
      </c>
      <c r="M96" s="20" t="s">
        <v>11</v>
      </c>
      <c r="N96" s="20" t="s">
        <v>5562</v>
      </c>
    </row>
    <row r="97" spans="1:14" s="4" customFormat="1" ht="55.2" x14ac:dyDescent="0.3">
      <c r="A97" s="20">
        <f t="shared" si="3"/>
        <v>91</v>
      </c>
      <c r="B97" s="164" t="s">
        <v>5086</v>
      </c>
      <c r="C97" s="51" t="s">
        <v>5894</v>
      </c>
      <c r="D97" s="196" t="s">
        <v>5895</v>
      </c>
      <c r="E97" s="197" t="s">
        <v>5896</v>
      </c>
      <c r="F97" s="198">
        <v>18150000</v>
      </c>
      <c r="G97" s="199">
        <v>0</v>
      </c>
      <c r="H97" s="23">
        <f t="shared" si="2"/>
        <v>18150000</v>
      </c>
      <c r="I97" s="20" t="s">
        <v>20</v>
      </c>
      <c r="J97" s="200" t="s">
        <v>5560</v>
      </c>
      <c r="K97" s="7" t="s">
        <v>12</v>
      </c>
      <c r="L97" s="201" t="s">
        <v>5897</v>
      </c>
      <c r="M97" s="20" t="s">
        <v>11</v>
      </c>
      <c r="N97" s="20" t="s">
        <v>5562</v>
      </c>
    </row>
    <row r="98" spans="1:14" s="4" customFormat="1" ht="96.6" x14ac:dyDescent="0.3">
      <c r="A98" s="20">
        <f t="shared" si="3"/>
        <v>92</v>
      </c>
      <c r="B98" s="164" t="s">
        <v>5086</v>
      </c>
      <c r="C98" s="51" t="s">
        <v>5898</v>
      </c>
      <c r="D98" s="196" t="s">
        <v>5899</v>
      </c>
      <c r="E98" s="197" t="s">
        <v>5900</v>
      </c>
      <c r="F98" s="198">
        <v>12000000</v>
      </c>
      <c r="G98" s="199">
        <v>10000000</v>
      </c>
      <c r="H98" s="23">
        <f t="shared" si="2"/>
        <v>22000000</v>
      </c>
      <c r="I98" s="20" t="s">
        <v>20</v>
      </c>
      <c r="J98" s="203">
        <v>44561</v>
      </c>
      <c r="K98" s="7" t="s">
        <v>12</v>
      </c>
      <c r="L98" s="201" t="s">
        <v>5901</v>
      </c>
      <c r="M98" s="20" t="s">
        <v>11</v>
      </c>
      <c r="N98" s="20" t="s">
        <v>5562</v>
      </c>
    </row>
    <row r="99" spans="1:14" s="4" customFormat="1" ht="82.8" x14ac:dyDescent="0.3">
      <c r="A99" s="20">
        <f t="shared" si="3"/>
        <v>93</v>
      </c>
      <c r="B99" s="164" t="s">
        <v>5086</v>
      </c>
      <c r="C99" s="51" t="s">
        <v>5902</v>
      </c>
      <c r="D99" s="196" t="s">
        <v>5903</v>
      </c>
      <c r="E99" s="197" t="s">
        <v>5904</v>
      </c>
      <c r="F99" s="198">
        <v>12000000</v>
      </c>
      <c r="G99" s="199">
        <v>10000000</v>
      </c>
      <c r="H99" s="23">
        <f t="shared" si="2"/>
        <v>22000000</v>
      </c>
      <c r="I99" s="20" t="s">
        <v>20</v>
      </c>
      <c r="J99" s="200" t="s">
        <v>5905</v>
      </c>
      <c r="K99" s="7" t="s">
        <v>12</v>
      </c>
      <c r="L99" s="201" t="s">
        <v>3854</v>
      </c>
      <c r="M99" s="20" t="s">
        <v>11</v>
      </c>
      <c r="N99" s="20" t="s">
        <v>5562</v>
      </c>
    </row>
    <row r="100" spans="1:14" ht="82.8" x14ac:dyDescent="0.3">
      <c r="A100" s="20">
        <f t="shared" si="3"/>
        <v>94</v>
      </c>
      <c r="B100" s="164" t="s">
        <v>5086</v>
      </c>
      <c r="C100" s="51" t="s">
        <v>5906</v>
      </c>
      <c r="D100" s="196" t="s">
        <v>5907</v>
      </c>
      <c r="E100" s="197" t="s">
        <v>5908</v>
      </c>
      <c r="F100" s="198">
        <v>12000000</v>
      </c>
      <c r="G100" s="199">
        <v>10000000</v>
      </c>
      <c r="H100" s="23">
        <f t="shared" si="2"/>
        <v>22000000</v>
      </c>
      <c r="I100" s="20" t="s">
        <v>20</v>
      </c>
      <c r="J100" s="200" t="s">
        <v>5905</v>
      </c>
      <c r="K100" s="7" t="s">
        <v>12</v>
      </c>
      <c r="L100" s="201" t="s">
        <v>5909</v>
      </c>
      <c r="M100" s="20" t="s">
        <v>11</v>
      </c>
      <c r="N100" s="20" t="s">
        <v>5562</v>
      </c>
    </row>
    <row r="101" spans="1:14" ht="69" x14ac:dyDescent="0.3">
      <c r="A101" s="20">
        <f t="shared" si="3"/>
        <v>95</v>
      </c>
      <c r="B101" s="164" t="s">
        <v>5086</v>
      </c>
      <c r="C101" s="51" t="s">
        <v>5910</v>
      </c>
      <c r="D101" s="196" t="s">
        <v>5911</v>
      </c>
      <c r="E101" s="197" t="s">
        <v>5912</v>
      </c>
      <c r="F101" s="198">
        <v>27500000</v>
      </c>
      <c r="G101" s="199">
        <v>0</v>
      </c>
      <c r="H101" s="23">
        <f t="shared" si="2"/>
        <v>27500000</v>
      </c>
      <c r="I101" s="20" t="s">
        <v>20</v>
      </c>
      <c r="J101" s="200" t="s">
        <v>5560</v>
      </c>
      <c r="K101" s="7" t="s">
        <v>12</v>
      </c>
      <c r="L101" s="201" t="s">
        <v>5739</v>
      </c>
      <c r="M101" s="20" t="s">
        <v>11</v>
      </c>
      <c r="N101" s="20" t="s">
        <v>5562</v>
      </c>
    </row>
    <row r="102" spans="1:14" ht="41.4" x14ac:dyDescent="0.3">
      <c r="A102" s="20">
        <f t="shared" si="3"/>
        <v>96</v>
      </c>
      <c r="B102" s="164" t="s">
        <v>5086</v>
      </c>
      <c r="C102" s="51" t="s">
        <v>5913</v>
      </c>
      <c r="D102" s="196" t="s">
        <v>5914</v>
      </c>
      <c r="E102" s="197" t="s">
        <v>5915</v>
      </c>
      <c r="F102" s="198">
        <v>18955000</v>
      </c>
      <c r="G102" s="199">
        <v>0</v>
      </c>
      <c r="H102" s="23">
        <f t="shared" si="2"/>
        <v>18955000</v>
      </c>
      <c r="I102" s="20" t="s">
        <v>20</v>
      </c>
      <c r="J102" s="200" t="s">
        <v>5560</v>
      </c>
      <c r="K102" s="7" t="s">
        <v>13</v>
      </c>
      <c r="L102" s="201" t="s">
        <v>5916</v>
      </c>
      <c r="M102" s="20" t="s">
        <v>11</v>
      </c>
      <c r="N102" s="20" t="s">
        <v>5562</v>
      </c>
    </row>
    <row r="103" spans="1:14" ht="55.2" x14ac:dyDescent="0.3">
      <c r="A103" s="20">
        <f t="shared" si="3"/>
        <v>97</v>
      </c>
      <c r="B103" s="164" t="s">
        <v>5086</v>
      </c>
      <c r="C103" s="97" t="s">
        <v>5917</v>
      </c>
      <c r="D103" s="196" t="s">
        <v>5918</v>
      </c>
      <c r="E103" s="197" t="s">
        <v>5919</v>
      </c>
      <c r="F103" s="198">
        <v>120371428</v>
      </c>
      <c r="G103" s="199">
        <v>0</v>
      </c>
      <c r="H103" s="23">
        <f t="shared" si="2"/>
        <v>120371428</v>
      </c>
      <c r="I103" s="20" t="s">
        <v>20</v>
      </c>
      <c r="J103" s="200" t="s">
        <v>5920</v>
      </c>
      <c r="K103" s="7" t="s">
        <v>13</v>
      </c>
      <c r="L103" s="201" t="s">
        <v>5799</v>
      </c>
      <c r="M103" s="20" t="s">
        <v>11</v>
      </c>
      <c r="N103" s="20" t="s">
        <v>5562</v>
      </c>
    </row>
    <row r="104" spans="1:14" ht="58.5" customHeight="1" x14ac:dyDescent="0.3">
      <c r="A104" s="20">
        <f t="shared" si="3"/>
        <v>98</v>
      </c>
      <c r="B104" s="164" t="s">
        <v>5086</v>
      </c>
      <c r="C104" s="51" t="s">
        <v>5921</v>
      </c>
      <c r="D104" s="196" t="s">
        <v>5922</v>
      </c>
      <c r="E104" s="197" t="s">
        <v>5923</v>
      </c>
      <c r="F104" s="198">
        <v>6000000</v>
      </c>
      <c r="G104" s="199">
        <v>3000000</v>
      </c>
      <c r="H104" s="23">
        <f t="shared" si="2"/>
        <v>9000000</v>
      </c>
      <c r="I104" s="20" t="s">
        <v>20</v>
      </c>
      <c r="J104" s="200" t="s">
        <v>5924</v>
      </c>
      <c r="K104" s="7" t="s">
        <v>12</v>
      </c>
      <c r="L104" s="201" t="s">
        <v>5925</v>
      </c>
      <c r="M104" s="20" t="s">
        <v>11</v>
      </c>
      <c r="N104" s="20" t="s">
        <v>5562</v>
      </c>
    </row>
    <row r="105" spans="1:14" ht="65.25" customHeight="1" x14ac:dyDescent="0.3">
      <c r="A105" s="20">
        <f t="shared" si="3"/>
        <v>99</v>
      </c>
      <c r="B105" s="164" t="s">
        <v>5086</v>
      </c>
      <c r="C105" s="97" t="s">
        <v>5926</v>
      </c>
      <c r="D105" s="196" t="s">
        <v>5927</v>
      </c>
      <c r="E105" s="197" t="s">
        <v>5928</v>
      </c>
      <c r="F105" s="198">
        <v>109018273</v>
      </c>
      <c r="G105" s="199">
        <v>0</v>
      </c>
      <c r="H105" s="23">
        <f t="shared" si="2"/>
        <v>109018273</v>
      </c>
      <c r="I105" s="20" t="s">
        <v>20</v>
      </c>
      <c r="J105" s="200" t="s">
        <v>5560</v>
      </c>
      <c r="K105" s="7" t="s">
        <v>13</v>
      </c>
      <c r="L105" s="201" t="s">
        <v>5819</v>
      </c>
      <c r="M105" s="20" t="s">
        <v>11</v>
      </c>
      <c r="N105" s="20" t="s">
        <v>5562</v>
      </c>
    </row>
    <row r="106" spans="1:14" ht="126" customHeight="1" x14ac:dyDescent="0.3">
      <c r="A106" s="20">
        <f t="shared" si="3"/>
        <v>100</v>
      </c>
      <c r="B106" s="164" t="s">
        <v>5086</v>
      </c>
      <c r="C106" s="97" t="s">
        <v>5929</v>
      </c>
      <c r="D106" s="196" t="s">
        <v>5930</v>
      </c>
      <c r="E106" s="197" t="s">
        <v>5931</v>
      </c>
      <c r="F106" s="198">
        <v>115430000</v>
      </c>
      <c r="G106" s="199">
        <v>0</v>
      </c>
      <c r="H106" s="23">
        <f t="shared" si="2"/>
        <v>115430000</v>
      </c>
      <c r="I106" s="20" t="s">
        <v>20</v>
      </c>
      <c r="J106" s="200" t="s">
        <v>5560</v>
      </c>
      <c r="K106" s="7" t="s">
        <v>13</v>
      </c>
      <c r="L106" s="201" t="s">
        <v>5932</v>
      </c>
      <c r="M106" s="20" t="s">
        <v>11</v>
      </c>
      <c r="N106" s="20" t="s">
        <v>5562</v>
      </c>
    </row>
    <row r="107" spans="1:14" ht="55.2" x14ac:dyDescent="0.3">
      <c r="A107" s="20">
        <f t="shared" si="3"/>
        <v>101</v>
      </c>
      <c r="B107" s="164" t="s">
        <v>5086</v>
      </c>
      <c r="C107" s="97" t="s">
        <v>5933</v>
      </c>
      <c r="D107" s="196" t="s">
        <v>5934</v>
      </c>
      <c r="E107" s="197" t="s">
        <v>5935</v>
      </c>
      <c r="F107" s="198">
        <v>16800000</v>
      </c>
      <c r="G107" s="199">
        <v>0</v>
      </c>
      <c r="H107" s="23">
        <f t="shared" si="2"/>
        <v>16800000</v>
      </c>
      <c r="I107" s="20" t="s">
        <v>20</v>
      </c>
      <c r="J107" s="200" t="s">
        <v>5560</v>
      </c>
      <c r="K107" s="7" t="s">
        <v>12</v>
      </c>
      <c r="L107" s="201" t="s">
        <v>5936</v>
      </c>
      <c r="M107" s="20" t="s">
        <v>11</v>
      </c>
      <c r="N107" s="210" t="s">
        <v>5562</v>
      </c>
    </row>
    <row r="108" spans="1:14" s="2" customFormat="1" ht="56.25" customHeight="1" x14ac:dyDescent="0.3">
      <c r="A108" s="20">
        <f t="shared" si="3"/>
        <v>102</v>
      </c>
      <c r="B108" s="164" t="s">
        <v>5086</v>
      </c>
      <c r="C108" s="62" t="s">
        <v>5937</v>
      </c>
      <c r="D108" s="196" t="s">
        <v>5938</v>
      </c>
      <c r="E108" s="82" t="s">
        <v>5939</v>
      </c>
      <c r="F108" s="211">
        <v>18000000</v>
      </c>
      <c r="G108" s="199">
        <v>0</v>
      </c>
      <c r="H108" s="23">
        <f t="shared" si="2"/>
        <v>18000000</v>
      </c>
      <c r="I108" s="20" t="s">
        <v>20</v>
      </c>
      <c r="J108" s="200" t="s">
        <v>5560</v>
      </c>
      <c r="K108" s="7" t="s">
        <v>13</v>
      </c>
      <c r="L108" s="201" t="s">
        <v>5940</v>
      </c>
      <c r="M108" s="20" t="s">
        <v>11</v>
      </c>
      <c r="N108" s="210" t="s">
        <v>5562</v>
      </c>
    </row>
    <row r="109" spans="1:14" s="2" customFormat="1" ht="57.75" customHeight="1" x14ac:dyDescent="0.3">
      <c r="A109" s="20">
        <f t="shared" si="3"/>
        <v>103</v>
      </c>
      <c r="B109" s="164" t="s">
        <v>5086</v>
      </c>
      <c r="C109" s="62" t="s">
        <v>5941</v>
      </c>
      <c r="D109" s="196" t="s">
        <v>5942</v>
      </c>
      <c r="E109" s="82" t="s">
        <v>5943</v>
      </c>
      <c r="F109" s="211">
        <v>59500000</v>
      </c>
      <c r="G109" s="199">
        <v>0</v>
      </c>
      <c r="H109" s="23">
        <f t="shared" si="2"/>
        <v>59500000</v>
      </c>
      <c r="I109" s="20" t="s">
        <v>20</v>
      </c>
      <c r="J109" s="200" t="s">
        <v>5560</v>
      </c>
      <c r="K109" s="7" t="s">
        <v>12</v>
      </c>
      <c r="L109" s="201" t="s">
        <v>5944</v>
      </c>
      <c r="M109" s="20" t="s">
        <v>11</v>
      </c>
      <c r="N109" s="210" t="s">
        <v>5562</v>
      </c>
    </row>
    <row r="110" spans="1:14" s="2" customFormat="1" ht="63" customHeight="1" x14ac:dyDescent="0.3">
      <c r="A110" s="20">
        <f t="shared" si="3"/>
        <v>104</v>
      </c>
      <c r="B110" s="164" t="s">
        <v>5086</v>
      </c>
      <c r="C110" s="62" t="s">
        <v>5945</v>
      </c>
      <c r="D110" s="196" t="s">
        <v>5946</v>
      </c>
      <c r="E110" s="82" t="s">
        <v>5947</v>
      </c>
      <c r="F110" s="199">
        <v>0</v>
      </c>
      <c r="G110" s="199">
        <v>0</v>
      </c>
      <c r="H110" s="23">
        <f t="shared" si="2"/>
        <v>0</v>
      </c>
      <c r="I110" s="20" t="s">
        <v>20</v>
      </c>
      <c r="J110" s="203">
        <v>45170</v>
      </c>
      <c r="K110" s="7" t="s">
        <v>13</v>
      </c>
      <c r="L110" s="201" t="s">
        <v>5948</v>
      </c>
      <c r="M110" s="20" t="s">
        <v>11</v>
      </c>
      <c r="N110" s="210" t="s">
        <v>5562</v>
      </c>
    </row>
    <row r="111" spans="1:14" s="2" customFormat="1" ht="54.75" customHeight="1" x14ac:dyDescent="0.3">
      <c r="A111" s="20">
        <f t="shared" si="3"/>
        <v>105</v>
      </c>
      <c r="B111" s="164" t="s">
        <v>5086</v>
      </c>
      <c r="C111" s="62" t="s">
        <v>5949</v>
      </c>
      <c r="D111" s="74" t="s">
        <v>5950</v>
      </c>
      <c r="E111" s="82" t="s">
        <v>5951</v>
      </c>
      <c r="F111" s="211">
        <v>427985551</v>
      </c>
      <c r="G111" s="199">
        <v>0</v>
      </c>
      <c r="H111" s="23">
        <f t="shared" si="2"/>
        <v>427985551</v>
      </c>
      <c r="I111" s="20" t="s">
        <v>20</v>
      </c>
      <c r="J111" s="200" t="s">
        <v>5560</v>
      </c>
      <c r="K111" s="7" t="s">
        <v>13</v>
      </c>
      <c r="L111" s="74" t="s">
        <v>5952</v>
      </c>
      <c r="M111" s="20" t="s">
        <v>11</v>
      </c>
      <c r="N111" s="210" t="s">
        <v>5562</v>
      </c>
    </row>
    <row r="112" spans="1:14" s="2" customFormat="1" ht="57" customHeight="1" x14ac:dyDescent="0.3">
      <c r="A112" s="20">
        <f t="shared" si="3"/>
        <v>106</v>
      </c>
      <c r="B112" s="164" t="s">
        <v>5086</v>
      </c>
      <c r="C112" s="62" t="s">
        <v>5953</v>
      </c>
      <c r="D112" s="196" t="s">
        <v>5954</v>
      </c>
      <c r="E112" s="82" t="s">
        <v>5955</v>
      </c>
      <c r="F112" s="211">
        <v>29349999</v>
      </c>
      <c r="G112" s="199">
        <v>0</v>
      </c>
      <c r="H112" s="23">
        <f t="shared" si="2"/>
        <v>29349999</v>
      </c>
      <c r="I112" s="20" t="s">
        <v>20</v>
      </c>
      <c r="J112" s="200" t="s">
        <v>5560</v>
      </c>
      <c r="K112" s="7" t="s">
        <v>13</v>
      </c>
      <c r="L112" s="74" t="s">
        <v>5956</v>
      </c>
      <c r="M112" s="20" t="s">
        <v>11</v>
      </c>
      <c r="N112" s="210" t="s">
        <v>5562</v>
      </c>
    </row>
    <row r="113" spans="1:23" s="2" customFormat="1" ht="103.5" customHeight="1" x14ac:dyDescent="0.3">
      <c r="A113" s="20">
        <f t="shared" si="3"/>
        <v>107</v>
      </c>
      <c r="B113" s="164" t="s">
        <v>5086</v>
      </c>
      <c r="C113" s="62" t="s">
        <v>5957</v>
      </c>
      <c r="D113" s="74" t="s">
        <v>5958</v>
      </c>
      <c r="E113" s="82" t="s">
        <v>5959</v>
      </c>
      <c r="F113" s="211">
        <v>1441845616</v>
      </c>
      <c r="G113" s="199">
        <v>0</v>
      </c>
      <c r="H113" s="23">
        <f t="shared" si="2"/>
        <v>1441845616</v>
      </c>
      <c r="I113" s="20" t="s">
        <v>20</v>
      </c>
      <c r="J113" s="212">
        <v>45259</v>
      </c>
      <c r="K113" s="7" t="s">
        <v>13</v>
      </c>
      <c r="L113" s="74" t="s">
        <v>5960</v>
      </c>
      <c r="M113" s="20" t="s">
        <v>11</v>
      </c>
      <c r="N113" s="210" t="s">
        <v>5562</v>
      </c>
    </row>
    <row r="114" spans="1:23" s="2" customFormat="1" ht="57" customHeight="1" x14ac:dyDescent="0.3">
      <c r="A114" s="20">
        <f t="shared" si="3"/>
        <v>108</v>
      </c>
      <c r="B114" s="164" t="s">
        <v>5086</v>
      </c>
      <c r="C114" s="62" t="s">
        <v>5961</v>
      </c>
      <c r="D114" s="74" t="s">
        <v>5962</v>
      </c>
      <c r="E114" s="82" t="s">
        <v>5963</v>
      </c>
      <c r="F114" s="211">
        <v>429006000</v>
      </c>
      <c r="G114" s="199">
        <v>0</v>
      </c>
      <c r="H114" s="23">
        <f t="shared" si="2"/>
        <v>429006000</v>
      </c>
      <c r="I114" s="20" t="s">
        <v>20</v>
      </c>
      <c r="J114" s="200" t="s">
        <v>5560</v>
      </c>
      <c r="K114" s="7" t="s">
        <v>13</v>
      </c>
      <c r="L114" s="74" t="s">
        <v>5960</v>
      </c>
      <c r="M114" s="20" t="s">
        <v>11</v>
      </c>
      <c r="N114" s="210" t="s">
        <v>5562</v>
      </c>
    </row>
    <row r="115" spans="1:23" s="2" customFormat="1" ht="49.5" customHeight="1" x14ac:dyDescent="0.3">
      <c r="A115" s="20">
        <f t="shared" si="3"/>
        <v>109</v>
      </c>
      <c r="B115" s="164" t="s">
        <v>5086</v>
      </c>
      <c r="C115" s="62" t="s">
        <v>5964</v>
      </c>
      <c r="D115" s="74" t="s">
        <v>5965</v>
      </c>
      <c r="E115" s="82" t="s">
        <v>5966</v>
      </c>
      <c r="F115" s="211">
        <v>1081146</v>
      </c>
      <c r="G115" s="199">
        <v>0</v>
      </c>
      <c r="H115" s="211">
        <v>1081146</v>
      </c>
      <c r="I115" s="20" t="s">
        <v>20</v>
      </c>
      <c r="J115" s="200" t="s">
        <v>5560</v>
      </c>
      <c r="K115" s="7" t="s">
        <v>13</v>
      </c>
      <c r="L115" s="74" t="s">
        <v>5967</v>
      </c>
      <c r="M115" s="20" t="s">
        <v>11</v>
      </c>
      <c r="N115" s="210" t="s">
        <v>5562</v>
      </c>
    </row>
    <row r="116" spans="1:23" s="2" customFormat="1" x14ac:dyDescent="0.3">
      <c r="A116" s="134"/>
      <c r="B116" s="134"/>
      <c r="C116" s="134"/>
      <c r="E116" s="195"/>
      <c r="I116" s="134"/>
      <c r="M116" s="134"/>
    </row>
    <row r="117" spans="1:23" s="2" customFormat="1" x14ac:dyDescent="0.3">
      <c r="A117" s="134"/>
      <c r="B117" s="134"/>
      <c r="C117" s="134"/>
      <c r="E117" s="195"/>
      <c r="I117" s="134"/>
      <c r="M117" s="134"/>
    </row>
    <row r="118" spans="1:23" s="2" customFormat="1" x14ac:dyDescent="0.3">
      <c r="A118" s="134"/>
      <c r="B118" s="134"/>
      <c r="C118" s="134"/>
      <c r="E118" s="195"/>
      <c r="I118" s="134"/>
      <c r="M118" s="134"/>
    </row>
    <row r="119" spans="1:23" s="2" customFormat="1" ht="55.2" x14ac:dyDescent="0.3">
      <c r="A119" s="20">
        <v>1</v>
      </c>
      <c r="B119" s="164" t="s">
        <v>5086</v>
      </c>
      <c r="C119" s="184" t="s">
        <v>5968</v>
      </c>
      <c r="D119" s="213" t="s">
        <v>5969</v>
      </c>
      <c r="E119" s="197" t="s">
        <v>5970</v>
      </c>
      <c r="F119" s="198">
        <v>21857000</v>
      </c>
      <c r="G119" s="23"/>
      <c r="H119" s="23">
        <f>+F119+G119</f>
        <v>21857000</v>
      </c>
      <c r="I119" s="20" t="s">
        <v>20</v>
      </c>
      <c r="J119" s="200" t="s">
        <v>5971</v>
      </c>
      <c r="K119" s="20" t="s">
        <v>13</v>
      </c>
      <c r="L119" s="201" t="s">
        <v>5972</v>
      </c>
      <c r="M119" s="20" t="s">
        <v>11</v>
      </c>
      <c r="N119" s="20" t="s">
        <v>5820</v>
      </c>
    </row>
    <row r="120" spans="1:23" ht="41.4" x14ac:dyDescent="0.3">
      <c r="A120" s="214"/>
      <c r="B120" s="215" t="s">
        <v>5086</v>
      </c>
      <c r="C120" s="216" t="s">
        <v>5973</v>
      </c>
      <c r="D120" s="217" t="s">
        <v>5974</v>
      </c>
      <c r="E120" s="218" t="s">
        <v>5975</v>
      </c>
      <c r="F120" s="219">
        <v>556599568</v>
      </c>
      <c r="G120" s="220">
        <v>0</v>
      </c>
      <c r="H120" s="23">
        <f>+F120+G120</f>
        <v>556599568</v>
      </c>
      <c r="I120" s="221" t="s">
        <v>20</v>
      </c>
      <c r="J120" s="222">
        <v>45260</v>
      </c>
      <c r="K120" s="223" t="s">
        <v>13</v>
      </c>
      <c r="L120" s="218" t="s">
        <v>5976</v>
      </c>
      <c r="M120" s="221" t="s">
        <v>11</v>
      </c>
      <c r="N120" s="224" t="s">
        <v>5977</v>
      </c>
      <c r="O120" s="2"/>
      <c r="P120" s="2"/>
      <c r="Q120" s="2"/>
      <c r="R120" s="2"/>
      <c r="S120" s="2"/>
      <c r="T120" s="2"/>
      <c r="U120" s="2"/>
      <c r="V120" s="2"/>
      <c r="W120" s="2"/>
    </row>
  </sheetData>
  <mergeCells count="2">
    <mergeCell ref="A1:B5"/>
    <mergeCell ref="C1:N5"/>
  </mergeCells>
  <conditionalFormatting sqref="C7:C115">
    <cfRule type="duplicateValues" dxfId="40" priority="1"/>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'C:\Users\Heapaz\AppData\Local\Temp\[Copia de Formato Publicación Contratos Pagina WEB GAGHA 2021.xlsx]Listas'!#REF!</xm:f>
          </x14:formula1>
          <xm:sqref>M119:M120 M7:M115</xm:sqref>
        </x14:dataValidation>
        <x14:dataValidation type="list" allowBlank="1" showInputMessage="1" showErrorMessage="1">
          <x14:formula1>
            <xm:f>'C:\Users\Heapaz\AppData\Local\Temp\[Copia de Formato Publicación Contratos Pagina WEB GAGHA 2021.xlsx]Listas'!#REF!</xm:f>
          </x14:formula1>
          <xm:sqref>K119:K120 K7:K115</xm:sqref>
        </x14:dataValidation>
        <x14:dataValidation type="list" allowBlank="1" showInputMessage="1" showErrorMessage="1">
          <x14:formula1>
            <xm:f>'C:\Users\Heapaz\AppData\Local\Temp\[Copia de Formato Publicación Contratos Pagina WEB GAGHA 2021.xlsx]Listas'!#REF!</xm:f>
          </x14:formula1>
          <xm:sqref>I119:I120 I7:I115</xm:sqref>
        </x14:dataValidation>
        <x14:dataValidation type="list" allowBlank="1" showInputMessage="1" showErrorMessage="1">
          <x14:formula1>
            <xm:f>'C:\Users\Heapaz\AppData\Local\Temp\[Copia de Formato Publicación Contratos Pagina WEB GAGHA 2021.xlsx]Listas'!#REF!</xm:f>
          </x14:formula1>
          <xm:sqref>B119:B120 B7:B115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N156"/>
  <sheetViews>
    <sheetView workbookViewId="0">
      <selection activeCell="C7" sqref="C7"/>
    </sheetView>
  </sheetViews>
  <sheetFormatPr baseColWidth="10" defaultRowHeight="14.4" x14ac:dyDescent="0.3"/>
  <cols>
    <col min="1" max="1" width="9.44140625" style="1" customWidth="1"/>
    <col min="2" max="2" width="25.109375" style="1" customWidth="1"/>
    <col min="3" max="3" width="20.88671875" style="1" customWidth="1"/>
    <col min="4" max="4" width="19.5546875" customWidth="1"/>
    <col min="5" max="5" width="62" style="78" customWidth="1"/>
    <col min="6" max="8" width="20.5546875" customWidth="1"/>
    <col min="9" max="9" width="16.5546875" style="1" customWidth="1"/>
    <col min="10" max="10" width="26.109375" customWidth="1"/>
    <col min="11" max="11" width="21.44140625" customWidth="1"/>
    <col min="12" max="12" width="42.5546875" customWidth="1"/>
    <col min="13" max="13" width="24.44140625" style="1" customWidth="1"/>
    <col min="14" max="14" width="42.5546875" customWidth="1"/>
  </cols>
  <sheetData>
    <row r="1" spans="1:14" x14ac:dyDescent="0.3">
      <c r="A1" s="305"/>
      <c r="B1" s="305"/>
      <c r="C1" s="303" t="s">
        <v>27</v>
      </c>
      <c r="D1" s="303"/>
      <c r="E1" s="303"/>
      <c r="F1" s="303"/>
      <c r="G1" s="303"/>
      <c r="H1" s="303"/>
      <c r="I1" s="303"/>
      <c r="J1" s="303"/>
      <c r="K1" s="303"/>
      <c r="L1" s="303"/>
      <c r="M1" s="303"/>
      <c r="N1" s="303"/>
    </row>
    <row r="2" spans="1:14" x14ac:dyDescent="0.3">
      <c r="A2" s="305"/>
      <c r="B2" s="305"/>
      <c r="C2" s="303"/>
      <c r="D2" s="303"/>
      <c r="E2" s="303"/>
      <c r="F2" s="303"/>
      <c r="G2" s="303"/>
      <c r="H2" s="303"/>
      <c r="I2" s="303"/>
      <c r="J2" s="303"/>
      <c r="K2" s="303"/>
      <c r="L2" s="303"/>
      <c r="M2" s="303"/>
      <c r="N2" s="303"/>
    </row>
    <row r="3" spans="1:14" x14ac:dyDescent="0.3">
      <c r="A3" s="305"/>
      <c r="B3" s="305"/>
      <c r="C3" s="303"/>
      <c r="D3" s="303"/>
      <c r="E3" s="303"/>
      <c r="F3" s="303"/>
      <c r="G3" s="303"/>
      <c r="H3" s="303"/>
      <c r="I3" s="303"/>
      <c r="J3" s="303"/>
      <c r="K3" s="303"/>
      <c r="L3" s="303"/>
      <c r="M3" s="303"/>
      <c r="N3" s="303"/>
    </row>
    <row r="4" spans="1:14" x14ac:dyDescent="0.3">
      <c r="A4" s="305"/>
      <c r="B4" s="305"/>
      <c r="C4" s="303"/>
      <c r="D4" s="303"/>
      <c r="E4" s="303"/>
      <c r="F4" s="303"/>
      <c r="G4" s="303"/>
      <c r="H4" s="303"/>
      <c r="I4" s="303"/>
      <c r="J4" s="303"/>
      <c r="K4" s="303"/>
      <c r="L4" s="303"/>
      <c r="M4" s="303"/>
      <c r="N4" s="303"/>
    </row>
    <row r="5" spans="1:14" x14ac:dyDescent="0.3">
      <c r="A5" s="306"/>
      <c r="B5" s="306"/>
      <c r="C5" s="304"/>
      <c r="D5" s="304"/>
      <c r="E5" s="304"/>
      <c r="F5" s="304"/>
      <c r="G5" s="304"/>
      <c r="H5" s="304"/>
      <c r="I5" s="304"/>
      <c r="J5" s="304"/>
      <c r="K5" s="304"/>
      <c r="L5" s="304"/>
      <c r="M5" s="304"/>
      <c r="N5" s="304"/>
    </row>
    <row r="6" spans="1:14" s="3" customFormat="1" ht="43.5" customHeight="1" x14ac:dyDescent="0.3">
      <c r="A6" s="6" t="s">
        <v>9</v>
      </c>
      <c r="B6" s="6" t="s">
        <v>8</v>
      </c>
      <c r="C6" s="6" t="s">
        <v>7</v>
      </c>
      <c r="D6" s="6" t="s">
        <v>25</v>
      </c>
      <c r="E6" s="6" t="s">
        <v>4</v>
      </c>
      <c r="F6" s="6" t="s">
        <v>22</v>
      </c>
      <c r="G6" s="6" t="s">
        <v>23</v>
      </c>
      <c r="H6" s="6" t="s">
        <v>24</v>
      </c>
      <c r="I6" s="6" t="s">
        <v>2</v>
      </c>
      <c r="J6" s="6" t="s">
        <v>26</v>
      </c>
      <c r="K6" s="6" t="s">
        <v>5</v>
      </c>
      <c r="L6" s="6" t="s">
        <v>6</v>
      </c>
      <c r="M6" s="6" t="s">
        <v>21</v>
      </c>
      <c r="N6" s="6" t="s">
        <v>3</v>
      </c>
    </row>
    <row r="7" spans="1:14" s="2" customFormat="1" ht="45.6" x14ac:dyDescent="0.3">
      <c r="A7" s="20">
        <v>1</v>
      </c>
      <c r="B7" s="227" t="s">
        <v>3186</v>
      </c>
      <c r="C7" s="136" t="s">
        <v>3187</v>
      </c>
      <c r="D7" s="137" t="s">
        <v>3188</v>
      </c>
      <c r="E7" s="138" t="s">
        <v>3189</v>
      </c>
      <c r="F7" s="23">
        <v>32786300</v>
      </c>
      <c r="G7" s="23">
        <v>33342000</v>
      </c>
      <c r="H7" s="23">
        <f t="shared" ref="H7:H38" si="0">+F7+G7</f>
        <v>66128300</v>
      </c>
      <c r="I7" s="20" t="s">
        <v>20</v>
      </c>
      <c r="J7" s="139" t="s">
        <v>3190</v>
      </c>
      <c r="K7" s="20" t="s">
        <v>12</v>
      </c>
      <c r="L7" s="140" t="s">
        <v>3191</v>
      </c>
      <c r="M7" s="20" t="s">
        <v>11</v>
      </c>
      <c r="N7" s="20" t="s">
        <v>2700</v>
      </c>
    </row>
    <row r="8" spans="1:14" s="2" customFormat="1" ht="45.6" x14ac:dyDescent="0.3">
      <c r="A8" s="20">
        <f>+A7+1</f>
        <v>2</v>
      </c>
      <c r="B8" s="227" t="s">
        <v>3186</v>
      </c>
      <c r="C8" s="141" t="s">
        <v>3205</v>
      </c>
      <c r="D8" s="144" t="s">
        <v>3206</v>
      </c>
      <c r="E8" s="138" t="s">
        <v>3189</v>
      </c>
      <c r="F8" s="23">
        <v>30563500</v>
      </c>
      <c r="G8" s="23">
        <v>33342000</v>
      </c>
      <c r="H8" s="23">
        <f t="shared" si="0"/>
        <v>63905500</v>
      </c>
      <c r="I8" s="20" t="s">
        <v>20</v>
      </c>
      <c r="J8" s="139" t="s">
        <v>3190</v>
      </c>
      <c r="K8" s="20" t="s">
        <v>12</v>
      </c>
      <c r="L8" s="143" t="s">
        <v>3207</v>
      </c>
      <c r="M8" s="20" t="s">
        <v>11</v>
      </c>
      <c r="N8" s="20" t="s">
        <v>2700</v>
      </c>
    </row>
    <row r="9" spans="1:14" s="2" customFormat="1" ht="39.6" x14ac:dyDescent="0.3">
      <c r="A9" s="20">
        <f t="shared" ref="A9:A72" si="1">+A8+1</f>
        <v>3</v>
      </c>
      <c r="B9" s="227" t="s">
        <v>3186</v>
      </c>
      <c r="C9" s="141" t="s">
        <v>3192</v>
      </c>
      <c r="D9" s="142" t="s">
        <v>3193</v>
      </c>
      <c r="E9" s="138" t="s">
        <v>3194</v>
      </c>
      <c r="F9" s="23">
        <v>37180000</v>
      </c>
      <c r="G9" s="23">
        <v>40560000</v>
      </c>
      <c r="H9" s="23">
        <f t="shared" si="0"/>
        <v>77740000</v>
      </c>
      <c r="I9" s="20" t="s">
        <v>20</v>
      </c>
      <c r="J9" s="139" t="s">
        <v>3190</v>
      </c>
      <c r="K9" s="20" t="s">
        <v>12</v>
      </c>
      <c r="L9" s="143" t="s">
        <v>3195</v>
      </c>
      <c r="M9" s="20" t="s">
        <v>11</v>
      </c>
      <c r="N9" s="20" t="s">
        <v>2700</v>
      </c>
    </row>
    <row r="10" spans="1:14" s="2" customFormat="1" ht="39.6" x14ac:dyDescent="0.3">
      <c r="A10" s="20">
        <f t="shared" si="1"/>
        <v>4</v>
      </c>
      <c r="B10" s="227" t="s">
        <v>3186</v>
      </c>
      <c r="C10" s="141" t="s">
        <v>3264</v>
      </c>
      <c r="D10" s="144" t="s">
        <v>3265</v>
      </c>
      <c r="E10" s="138" t="s">
        <v>3262</v>
      </c>
      <c r="F10" s="23">
        <v>19959000</v>
      </c>
      <c r="G10" s="23">
        <f>19959000+36591500</f>
        <v>56550500</v>
      </c>
      <c r="H10" s="23">
        <f t="shared" si="0"/>
        <v>76509500</v>
      </c>
      <c r="I10" s="20" t="s">
        <v>20</v>
      </c>
      <c r="J10" s="139" t="s">
        <v>3190</v>
      </c>
      <c r="K10" s="20" t="s">
        <v>12</v>
      </c>
      <c r="L10" s="145" t="s">
        <v>3266</v>
      </c>
      <c r="M10" s="20" t="s">
        <v>11</v>
      </c>
      <c r="N10" s="20" t="s">
        <v>2700</v>
      </c>
    </row>
    <row r="11" spans="1:14" s="2" customFormat="1" ht="57" x14ac:dyDescent="0.3">
      <c r="A11" s="20">
        <f t="shared" si="1"/>
        <v>5</v>
      </c>
      <c r="B11" s="227" t="s">
        <v>3186</v>
      </c>
      <c r="C11" s="141" t="s">
        <v>3249</v>
      </c>
      <c r="D11" s="144" t="s">
        <v>3250</v>
      </c>
      <c r="E11" s="138" t="s">
        <v>3210</v>
      </c>
      <c r="F11" s="23">
        <v>21204000</v>
      </c>
      <c r="G11" s="23">
        <f>21204000+38874000</f>
        <v>60078000</v>
      </c>
      <c r="H11" s="23">
        <f t="shared" si="0"/>
        <v>81282000</v>
      </c>
      <c r="I11" s="20" t="s">
        <v>20</v>
      </c>
      <c r="J11" s="139" t="s">
        <v>3190</v>
      </c>
      <c r="K11" s="20" t="s">
        <v>12</v>
      </c>
      <c r="L11" s="145" t="s">
        <v>3251</v>
      </c>
      <c r="M11" s="20" t="s">
        <v>11</v>
      </c>
      <c r="N11" s="20" t="s">
        <v>2700</v>
      </c>
    </row>
    <row r="12" spans="1:14" s="2" customFormat="1" ht="57" x14ac:dyDescent="0.3">
      <c r="A12" s="20">
        <f t="shared" si="1"/>
        <v>6</v>
      </c>
      <c r="B12" s="227" t="s">
        <v>3186</v>
      </c>
      <c r="C12" s="141" t="s">
        <v>3208</v>
      </c>
      <c r="D12" s="142" t="s">
        <v>3209</v>
      </c>
      <c r="E12" s="138" t="s">
        <v>3210</v>
      </c>
      <c r="F12" s="23">
        <v>19956000</v>
      </c>
      <c r="G12" s="23">
        <f>19956000+39912000</f>
        <v>59868000</v>
      </c>
      <c r="H12" s="23">
        <f t="shared" si="0"/>
        <v>79824000</v>
      </c>
      <c r="I12" s="20" t="s">
        <v>20</v>
      </c>
      <c r="J12" s="139" t="s">
        <v>3190</v>
      </c>
      <c r="K12" s="20" t="s">
        <v>12</v>
      </c>
      <c r="L12" s="143" t="s">
        <v>3211</v>
      </c>
      <c r="M12" s="20" t="s">
        <v>11</v>
      </c>
      <c r="N12" s="20" t="s">
        <v>2700</v>
      </c>
    </row>
    <row r="13" spans="1:14" s="2" customFormat="1" ht="45.6" x14ac:dyDescent="0.3">
      <c r="A13" s="20">
        <f t="shared" si="1"/>
        <v>7</v>
      </c>
      <c r="B13" s="227" t="s">
        <v>3186</v>
      </c>
      <c r="C13" s="141" t="s">
        <v>3308</v>
      </c>
      <c r="D13" s="144" t="s">
        <v>3309</v>
      </c>
      <c r="E13" s="138" t="s">
        <v>3224</v>
      </c>
      <c r="F13" s="23">
        <v>16500000</v>
      </c>
      <c r="G13" s="23">
        <f>16500000+30250000</f>
        <v>46750000</v>
      </c>
      <c r="H13" s="23">
        <f t="shared" si="0"/>
        <v>63250000</v>
      </c>
      <c r="I13" s="20" t="s">
        <v>20</v>
      </c>
      <c r="J13" s="139" t="s">
        <v>3190</v>
      </c>
      <c r="K13" s="20" t="s">
        <v>12</v>
      </c>
      <c r="L13" s="148" t="s">
        <v>3310</v>
      </c>
      <c r="M13" s="20" t="s">
        <v>11</v>
      </c>
      <c r="N13" s="20" t="s">
        <v>2700</v>
      </c>
    </row>
    <row r="14" spans="1:14" s="2" customFormat="1" ht="39.6" x14ac:dyDescent="0.3">
      <c r="A14" s="20">
        <f t="shared" si="1"/>
        <v>8</v>
      </c>
      <c r="B14" s="227" t="s">
        <v>3186</v>
      </c>
      <c r="C14" s="141" t="s">
        <v>3215</v>
      </c>
      <c r="D14" s="144" t="s">
        <v>3216</v>
      </c>
      <c r="E14" s="138" t="s">
        <v>3194</v>
      </c>
      <c r="F14" s="23">
        <v>30079500</v>
      </c>
      <c r="G14" s="23">
        <v>32814000</v>
      </c>
      <c r="H14" s="23">
        <f t="shared" si="0"/>
        <v>62893500</v>
      </c>
      <c r="I14" s="20" t="s">
        <v>20</v>
      </c>
      <c r="J14" s="139" t="s">
        <v>3190</v>
      </c>
      <c r="K14" s="20" t="s">
        <v>12</v>
      </c>
      <c r="L14" s="145" t="s">
        <v>3217</v>
      </c>
      <c r="M14" s="20" t="s">
        <v>11</v>
      </c>
      <c r="N14" s="20" t="s">
        <v>2700</v>
      </c>
    </row>
    <row r="15" spans="1:14" s="2" customFormat="1" ht="45.6" x14ac:dyDescent="0.3">
      <c r="A15" s="20">
        <f t="shared" si="1"/>
        <v>9</v>
      </c>
      <c r="B15" s="227" t="s">
        <v>3186</v>
      </c>
      <c r="C15" s="141" t="s">
        <v>3236</v>
      </c>
      <c r="D15" s="144" t="s">
        <v>3237</v>
      </c>
      <c r="E15" s="138" t="s">
        <v>3224</v>
      </c>
      <c r="F15" s="23">
        <v>16407000</v>
      </c>
      <c r="G15" s="23">
        <f>16407000+32814000</f>
        <v>49221000</v>
      </c>
      <c r="H15" s="23">
        <f t="shared" si="0"/>
        <v>65628000</v>
      </c>
      <c r="I15" s="20" t="s">
        <v>20</v>
      </c>
      <c r="J15" s="139" t="s">
        <v>3190</v>
      </c>
      <c r="K15" s="20" t="s">
        <v>12</v>
      </c>
      <c r="L15" s="145" t="s">
        <v>3238</v>
      </c>
      <c r="M15" s="20" t="s">
        <v>11</v>
      </c>
      <c r="N15" s="20" t="s">
        <v>2700</v>
      </c>
    </row>
    <row r="16" spans="1:14" s="2" customFormat="1" ht="45.6" x14ac:dyDescent="0.3">
      <c r="A16" s="20">
        <f t="shared" si="1"/>
        <v>10</v>
      </c>
      <c r="B16" s="227" t="s">
        <v>3186</v>
      </c>
      <c r="C16" s="141" t="s">
        <v>3222</v>
      </c>
      <c r="D16" s="144" t="s">
        <v>3223</v>
      </c>
      <c r="E16" s="138" t="s">
        <v>3224</v>
      </c>
      <c r="F16" s="23">
        <v>16407000</v>
      </c>
      <c r="G16" s="23">
        <f>16407000+32814000</f>
        <v>49221000</v>
      </c>
      <c r="H16" s="23">
        <f t="shared" si="0"/>
        <v>65628000</v>
      </c>
      <c r="I16" s="20" t="s">
        <v>20</v>
      </c>
      <c r="J16" s="139" t="s">
        <v>3190</v>
      </c>
      <c r="K16" s="20" t="s">
        <v>12</v>
      </c>
      <c r="L16" s="145" t="s">
        <v>3225</v>
      </c>
      <c r="M16" s="20" t="s">
        <v>11</v>
      </c>
      <c r="N16" s="20" t="s">
        <v>2700</v>
      </c>
    </row>
    <row r="17" spans="1:14" s="2" customFormat="1" ht="45.6" x14ac:dyDescent="0.3">
      <c r="A17" s="20">
        <f t="shared" si="1"/>
        <v>11</v>
      </c>
      <c r="B17" s="227" t="s">
        <v>3186</v>
      </c>
      <c r="C17" s="141" t="s">
        <v>3270</v>
      </c>
      <c r="D17" s="144" t="s">
        <v>3271</v>
      </c>
      <c r="E17" s="138" t="s">
        <v>3268</v>
      </c>
      <c r="F17" s="23">
        <v>16407000</v>
      </c>
      <c r="G17" s="23">
        <f>16407000+30079500</f>
        <v>46486500</v>
      </c>
      <c r="H17" s="23">
        <f t="shared" si="0"/>
        <v>62893500</v>
      </c>
      <c r="I17" s="20" t="s">
        <v>20</v>
      </c>
      <c r="J17" s="139" t="s">
        <v>3190</v>
      </c>
      <c r="K17" s="20" t="s">
        <v>12</v>
      </c>
      <c r="L17" s="145" t="s">
        <v>3272</v>
      </c>
      <c r="M17" s="20" t="s">
        <v>11</v>
      </c>
      <c r="N17" s="20" t="s">
        <v>2700</v>
      </c>
    </row>
    <row r="18" spans="1:14" s="2" customFormat="1" ht="45.6" x14ac:dyDescent="0.3">
      <c r="A18" s="20">
        <f t="shared" si="1"/>
        <v>12</v>
      </c>
      <c r="B18" s="227" t="s">
        <v>3186</v>
      </c>
      <c r="C18" s="141" t="s">
        <v>3245</v>
      </c>
      <c r="D18" s="144" t="s">
        <v>3246</v>
      </c>
      <c r="E18" s="138" t="s">
        <v>3224</v>
      </c>
      <c r="F18" s="23">
        <v>16407000</v>
      </c>
      <c r="G18" s="23">
        <v>16407000</v>
      </c>
      <c r="H18" s="23">
        <f t="shared" si="0"/>
        <v>32814000</v>
      </c>
      <c r="I18" s="20" t="s">
        <v>20</v>
      </c>
      <c r="J18" s="147" t="s">
        <v>3247</v>
      </c>
      <c r="K18" s="20" t="s">
        <v>12</v>
      </c>
      <c r="L18" s="145" t="s">
        <v>3248</v>
      </c>
      <c r="M18" s="20" t="s">
        <v>11</v>
      </c>
      <c r="N18" s="20" t="s">
        <v>2700</v>
      </c>
    </row>
    <row r="19" spans="1:14" s="2" customFormat="1" ht="45.6" x14ac:dyDescent="0.3">
      <c r="A19" s="20">
        <f t="shared" si="1"/>
        <v>13</v>
      </c>
      <c r="B19" s="227" t="s">
        <v>3186</v>
      </c>
      <c r="C19" s="141" t="s">
        <v>3229</v>
      </c>
      <c r="D19" s="144" t="s">
        <v>3230</v>
      </c>
      <c r="E19" s="138" t="s">
        <v>3231</v>
      </c>
      <c r="F19" s="23">
        <v>27785000</v>
      </c>
      <c r="G19" s="23">
        <v>33342000</v>
      </c>
      <c r="H19" s="23">
        <f t="shared" si="0"/>
        <v>61127000</v>
      </c>
      <c r="I19" s="20" t="s">
        <v>20</v>
      </c>
      <c r="J19" s="139" t="s">
        <v>3190</v>
      </c>
      <c r="K19" s="20" t="s">
        <v>12</v>
      </c>
      <c r="L19" s="145" t="s">
        <v>3232</v>
      </c>
      <c r="M19" s="20" t="s">
        <v>11</v>
      </c>
      <c r="N19" s="20" t="s">
        <v>2700</v>
      </c>
    </row>
    <row r="20" spans="1:14" s="2" customFormat="1" ht="39.6" x14ac:dyDescent="0.3">
      <c r="A20" s="20">
        <f t="shared" si="1"/>
        <v>14</v>
      </c>
      <c r="B20" s="227" t="s">
        <v>3186</v>
      </c>
      <c r="C20" s="141" t="s">
        <v>3252</v>
      </c>
      <c r="D20" s="144" t="s">
        <v>3253</v>
      </c>
      <c r="E20" s="138" t="s">
        <v>3194</v>
      </c>
      <c r="F20" s="23">
        <v>22515000</v>
      </c>
      <c r="G20" s="23">
        <v>27018000</v>
      </c>
      <c r="H20" s="23">
        <f t="shared" si="0"/>
        <v>49533000</v>
      </c>
      <c r="I20" s="20" t="s">
        <v>20</v>
      </c>
      <c r="J20" s="139" t="s">
        <v>3190</v>
      </c>
      <c r="K20" s="20" t="s">
        <v>12</v>
      </c>
      <c r="L20" s="145" t="s">
        <v>3254</v>
      </c>
      <c r="M20" s="20" t="s">
        <v>11</v>
      </c>
      <c r="N20" s="20" t="s">
        <v>2700</v>
      </c>
    </row>
    <row r="21" spans="1:14" s="2" customFormat="1" ht="45.6" x14ac:dyDescent="0.3">
      <c r="A21" s="20">
        <f t="shared" si="1"/>
        <v>15</v>
      </c>
      <c r="B21" s="227" t="s">
        <v>3186</v>
      </c>
      <c r="C21" s="141" t="s">
        <v>3257</v>
      </c>
      <c r="D21" s="144" t="s">
        <v>3258</v>
      </c>
      <c r="E21" s="138" t="s">
        <v>3259</v>
      </c>
      <c r="F21" s="23">
        <v>27229300</v>
      </c>
      <c r="G21" s="23"/>
      <c r="H21" s="23">
        <f t="shared" si="0"/>
        <v>27229300</v>
      </c>
      <c r="I21" s="20" t="s">
        <v>20</v>
      </c>
      <c r="J21" s="139" t="s">
        <v>3199</v>
      </c>
      <c r="K21" s="20" t="s">
        <v>12</v>
      </c>
      <c r="L21" s="145" t="s">
        <v>3260</v>
      </c>
      <c r="M21" s="20" t="s">
        <v>11</v>
      </c>
      <c r="N21" s="20" t="s">
        <v>2700</v>
      </c>
    </row>
    <row r="22" spans="1:14" s="2" customFormat="1" ht="39.6" x14ac:dyDescent="0.3">
      <c r="A22" s="20">
        <f t="shared" si="1"/>
        <v>16</v>
      </c>
      <c r="B22" s="227" t="s">
        <v>3186</v>
      </c>
      <c r="C22" s="141" t="s">
        <v>3276</v>
      </c>
      <c r="D22" s="144" t="s">
        <v>3277</v>
      </c>
      <c r="E22" s="138" t="s">
        <v>3278</v>
      </c>
      <c r="F22" s="23">
        <v>13293000</v>
      </c>
      <c r="G22" s="23">
        <f>13293000+24370500</f>
        <v>37663500</v>
      </c>
      <c r="H22" s="23">
        <f t="shared" si="0"/>
        <v>50956500</v>
      </c>
      <c r="I22" s="20" t="s">
        <v>20</v>
      </c>
      <c r="J22" s="139" t="s">
        <v>3190</v>
      </c>
      <c r="K22" s="20" t="s">
        <v>12</v>
      </c>
      <c r="L22" s="145" t="s">
        <v>3279</v>
      </c>
      <c r="M22" s="20" t="s">
        <v>11</v>
      </c>
      <c r="N22" s="20" t="s">
        <v>2700</v>
      </c>
    </row>
    <row r="23" spans="1:14" s="2" customFormat="1" ht="39.6" x14ac:dyDescent="0.3">
      <c r="A23" s="20">
        <f t="shared" si="1"/>
        <v>17</v>
      </c>
      <c r="B23" s="227" t="s">
        <v>3186</v>
      </c>
      <c r="C23" s="141" t="s">
        <v>3280</v>
      </c>
      <c r="D23" s="144" t="s">
        <v>3281</v>
      </c>
      <c r="E23" s="138" t="s">
        <v>3278</v>
      </c>
      <c r="F23" s="23">
        <v>13293000</v>
      </c>
      <c r="G23" s="23">
        <f>13293000+24370500</f>
        <v>37663500</v>
      </c>
      <c r="H23" s="23">
        <f t="shared" si="0"/>
        <v>50956500</v>
      </c>
      <c r="I23" s="20" t="s">
        <v>20</v>
      </c>
      <c r="J23" s="139" t="s">
        <v>3190</v>
      </c>
      <c r="K23" s="20" t="s">
        <v>12</v>
      </c>
      <c r="L23" s="145" t="s">
        <v>3282</v>
      </c>
      <c r="M23" s="20" t="s">
        <v>11</v>
      </c>
      <c r="N23" s="20" t="s">
        <v>2700</v>
      </c>
    </row>
    <row r="24" spans="1:14" s="2" customFormat="1" ht="45.6" x14ac:dyDescent="0.3">
      <c r="A24" s="20">
        <f t="shared" si="1"/>
        <v>18</v>
      </c>
      <c r="B24" s="227" t="s">
        <v>3186</v>
      </c>
      <c r="C24" s="141" t="s">
        <v>3273</v>
      </c>
      <c r="D24" s="144" t="s">
        <v>3274</v>
      </c>
      <c r="E24" s="138" t="s">
        <v>3268</v>
      </c>
      <c r="F24" s="23">
        <v>13242000</v>
      </c>
      <c r="G24" s="23">
        <f>13242000+22070000</f>
        <v>35312000</v>
      </c>
      <c r="H24" s="23">
        <f t="shared" si="0"/>
        <v>48554000</v>
      </c>
      <c r="I24" s="20" t="s">
        <v>20</v>
      </c>
      <c r="J24" s="139" t="s">
        <v>3190</v>
      </c>
      <c r="K24" s="20" t="s">
        <v>12</v>
      </c>
      <c r="L24" s="145" t="s">
        <v>3275</v>
      </c>
      <c r="M24" s="20" t="s">
        <v>11</v>
      </c>
      <c r="N24" s="20" t="s">
        <v>2700</v>
      </c>
    </row>
    <row r="25" spans="1:14" s="2" customFormat="1" ht="45.6" x14ac:dyDescent="0.3">
      <c r="A25" s="20">
        <f t="shared" si="1"/>
        <v>19</v>
      </c>
      <c r="B25" s="227" t="s">
        <v>3186</v>
      </c>
      <c r="C25" s="141" t="s">
        <v>3201</v>
      </c>
      <c r="D25" s="142" t="s">
        <v>3202</v>
      </c>
      <c r="E25" s="138" t="s">
        <v>3203</v>
      </c>
      <c r="F25" s="23">
        <v>30563500</v>
      </c>
      <c r="G25" s="23">
        <v>33342000</v>
      </c>
      <c r="H25" s="23">
        <f t="shared" si="0"/>
        <v>63905500</v>
      </c>
      <c r="I25" s="20" t="s">
        <v>20</v>
      </c>
      <c r="J25" s="139" t="s">
        <v>3190</v>
      </c>
      <c r="K25" s="20" t="s">
        <v>12</v>
      </c>
      <c r="L25" s="143" t="s">
        <v>3204</v>
      </c>
      <c r="M25" s="20" t="s">
        <v>11</v>
      </c>
      <c r="N25" s="20" t="s">
        <v>2700</v>
      </c>
    </row>
    <row r="26" spans="1:14" s="2" customFormat="1" ht="39.6" x14ac:dyDescent="0.3">
      <c r="A26" s="20">
        <f t="shared" si="1"/>
        <v>20</v>
      </c>
      <c r="B26" s="227" t="s">
        <v>3186</v>
      </c>
      <c r="C26" s="141" t="s">
        <v>3233</v>
      </c>
      <c r="D26" s="144" t="s">
        <v>3234</v>
      </c>
      <c r="E26" s="138" t="s">
        <v>3220</v>
      </c>
      <c r="F26" s="23">
        <v>20325000</v>
      </c>
      <c r="G26" s="23"/>
      <c r="H26" s="23">
        <f t="shared" si="0"/>
        <v>20325000</v>
      </c>
      <c r="I26" s="20" t="s">
        <v>20</v>
      </c>
      <c r="J26" s="139" t="s">
        <v>3199</v>
      </c>
      <c r="K26" s="20" t="s">
        <v>12</v>
      </c>
      <c r="L26" s="145" t="s">
        <v>3235</v>
      </c>
      <c r="M26" s="20" t="s">
        <v>11</v>
      </c>
      <c r="N26" s="20" t="s">
        <v>2700</v>
      </c>
    </row>
    <row r="27" spans="1:14" s="2" customFormat="1" ht="39.6" x14ac:dyDescent="0.3">
      <c r="A27" s="20">
        <f t="shared" si="1"/>
        <v>21</v>
      </c>
      <c r="B27" s="227" t="s">
        <v>3186</v>
      </c>
      <c r="C27" s="141" t="s">
        <v>3212</v>
      </c>
      <c r="D27" s="144" t="s">
        <v>3213</v>
      </c>
      <c r="E27" s="138" t="s">
        <v>3194</v>
      </c>
      <c r="F27" s="23">
        <v>21472000</v>
      </c>
      <c r="G27" s="23"/>
      <c r="H27" s="23">
        <f t="shared" si="0"/>
        <v>21472000</v>
      </c>
      <c r="I27" s="20" t="s">
        <v>20</v>
      </c>
      <c r="J27" s="139" t="s">
        <v>3199</v>
      </c>
      <c r="K27" s="20" t="s">
        <v>12</v>
      </c>
      <c r="L27" s="145" t="s">
        <v>3214</v>
      </c>
      <c r="M27" s="20" t="s">
        <v>11</v>
      </c>
      <c r="N27" s="20" t="s">
        <v>2700</v>
      </c>
    </row>
    <row r="28" spans="1:14" s="2" customFormat="1" ht="39.6" x14ac:dyDescent="0.3">
      <c r="A28" s="20">
        <f t="shared" si="1"/>
        <v>22</v>
      </c>
      <c r="B28" s="227" t="s">
        <v>3186</v>
      </c>
      <c r="C28" s="146" t="s">
        <v>3218</v>
      </c>
      <c r="D28" s="144" t="s">
        <v>3219</v>
      </c>
      <c r="E28" s="138" t="s">
        <v>3220</v>
      </c>
      <c r="F28" s="23">
        <v>21472000</v>
      </c>
      <c r="G28" s="23">
        <v>23424000</v>
      </c>
      <c r="H28" s="23">
        <f t="shared" si="0"/>
        <v>44896000</v>
      </c>
      <c r="I28" s="20" t="s">
        <v>20</v>
      </c>
      <c r="J28" s="139" t="s">
        <v>3190</v>
      </c>
      <c r="K28" s="20" t="s">
        <v>12</v>
      </c>
      <c r="L28" s="145" t="s">
        <v>3221</v>
      </c>
      <c r="M28" s="20" t="s">
        <v>11</v>
      </c>
      <c r="N28" s="20" t="s">
        <v>2700</v>
      </c>
    </row>
    <row r="29" spans="1:14" s="2" customFormat="1" ht="39.6" x14ac:dyDescent="0.3">
      <c r="A29" s="20">
        <f t="shared" si="1"/>
        <v>23</v>
      </c>
      <c r="B29" s="227" t="s">
        <v>3186</v>
      </c>
      <c r="C29" s="141" t="s">
        <v>3288</v>
      </c>
      <c r="D29" s="144" t="s">
        <v>3289</v>
      </c>
      <c r="E29" s="138" t="s">
        <v>3290</v>
      </c>
      <c r="F29" s="23">
        <v>12870000</v>
      </c>
      <c r="G29" s="23"/>
      <c r="H29" s="23">
        <f t="shared" si="0"/>
        <v>12870000</v>
      </c>
      <c r="I29" s="20" t="s">
        <v>20</v>
      </c>
      <c r="J29" s="139" t="s">
        <v>3199</v>
      </c>
      <c r="K29" s="20" t="s">
        <v>12</v>
      </c>
      <c r="L29" s="145" t="s">
        <v>3291</v>
      </c>
      <c r="M29" s="20" t="s">
        <v>11</v>
      </c>
      <c r="N29" s="20" t="s">
        <v>2700</v>
      </c>
    </row>
    <row r="30" spans="1:14" s="2" customFormat="1" ht="45.6" x14ac:dyDescent="0.3">
      <c r="A30" s="20">
        <f t="shared" si="1"/>
        <v>24</v>
      </c>
      <c r="B30" s="227" t="s">
        <v>3186</v>
      </c>
      <c r="C30" s="141" t="s">
        <v>3283</v>
      </c>
      <c r="D30" s="144" t="s">
        <v>3284</v>
      </c>
      <c r="E30" s="138" t="s">
        <v>3285</v>
      </c>
      <c r="F30" s="23">
        <v>6327000</v>
      </c>
      <c r="G30" s="23"/>
      <c r="H30" s="23">
        <f t="shared" si="0"/>
        <v>6327000</v>
      </c>
      <c r="I30" s="20" t="s">
        <v>20</v>
      </c>
      <c r="J30" s="147" t="s">
        <v>3286</v>
      </c>
      <c r="K30" s="20" t="s">
        <v>12</v>
      </c>
      <c r="L30" s="145" t="s">
        <v>3287</v>
      </c>
      <c r="M30" s="20" t="s">
        <v>11</v>
      </c>
      <c r="N30" s="20" t="s">
        <v>2700</v>
      </c>
    </row>
    <row r="31" spans="1:14" s="2" customFormat="1" ht="39.6" x14ac:dyDescent="0.3">
      <c r="A31" s="20">
        <f t="shared" si="1"/>
        <v>25</v>
      </c>
      <c r="B31" s="227" t="s">
        <v>3186</v>
      </c>
      <c r="C31" s="233" t="s">
        <v>6185</v>
      </c>
      <c r="D31" s="144" t="s">
        <v>3255</v>
      </c>
      <c r="E31" s="138" t="s">
        <v>3194</v>
      </c>
      <c r="F31" s="23">
        <v>27785000</v>
      </c>
      <c r="G31" s="23">
        <v>33342000</v>
      </c>
      <c r="H31" s="23">
        <f t="shared" si="0"/>
        <v>61127000</v>
      </c>
      <c r="I31" s="20" t="s">
        <v>20</v>
      </c>
      <c r="J31" s="139" t="s">
        <v>3190</v>
      </c>
      <c r="K31" s="20" t="s">
        <v>12</v>
      </c>
      <c r="L31" s="145" t="s">
        <v>3256</v>
      </c>
      <c r="M31" s="20" t="s">
        <v>11</v>
      </c>
      <c r="N31" s="20" t="s">
        <v>2700</v>
      </c>
    </row>
    <row r="32" spans="1:14" s="2" customFormat="1" ht="39.6" x14ac:dyDescent="0.3">
      <c r="A32" s="20">
        <f t="shared" si="1"/>
        <v>26</v>
      </c>
      <c r="B32" s="227" t="s">
        <v>3186</v>
      </c>
      <c r="C32" s="141" t="s">
        <v>3317</v>
      </c>
      <c r="D32" s="144" t="s">
        <v>3318</v>
      </c>
      <c r="E32" s="138" t="s">
        <v>3194</v>
      </c>
      <c r="F32" s="23">
        <v>13950000</v>
      </c>
      <c r="G32" s="23">
        <v>18600000</v>
      </c>
      <c r="H32" s="23">
        <f t="shared" si="0"/>
        <v>32550000</v>
      </c>
      <c r="I32" s="20" t="s">
        <v>20</v>
      </c>
      <c r="J32" s="139" t="s">
        <v>3190</v>
      </c>
      <c r="K32" s="20" t="s">
        <v>12</v>
      </c>
      <c r="L32" s="148" t="s">
        <v>3319</v>
      </c>
      <c r="M32" s="20" t="s">
        <v>11</v>
      </c>
      <c r="N32" s="20" t="s">
        <v>2700</v>
      </c>
    </row>
    <row r="33" spans="1:14" s="2" customFormat="1" ht="39.6" x14ac:dyDescent="0.3">
      <c r="A33" s="20">
        <f t="shared" si="1"/>
        <v>27</v>
      </c>
      <c r="B33" s="227" t="s">
        <v>3186</v>
      </c>
      <c r="C33" s="233" t="s">
        <v>6186</v>
      </c>
      <c r="D33" s="144" t="s">
        <v>3261</v>
      </c>
      <c r="E33" s="138" t="s">
        <v>3262</v>
      </c>
      <c r="F33" s="23">
        <v>9132000</v>
      </c>
      <c r="G33" s="23">
        <f>9132000+16742000</f>
        <v>25874000</v>
      </c>
      <c r="H33" s="23">
        <f t="shared" si="0"/>
        <v>35006000</v>
      </c>
      <c r="I33" s="20" t="s">
        <v>20</v>
      </c>
      <c r="J33" s="139" t="s">
        <v>3190</v>
      </c>
      <c r="K33" s="20" t="s">
        <v>12</v>
      </c>
      <c r="L33" s="145" t="s">
        <v>3263</v>
      </c>
      <c r="M33" s="20" t="s">
        <v>11</v>
      </c>
      <c r="N33" s="20" t="s">
        <v>2700</v>
      </c>
    </row>
    <row r="34" spans="1:14" s="2" customFormat="1" ht="45.6" x14ac:dyDescent="0.3">
      <c r="A34" s="20">
        <f t="shared" si="1"/>
        <v>28</v>
      </c>
      <c r="B34" s="227" t="s">
        <v>3186</v>
      </c>
      <c r="C34" s="233" t="s">
        <v>6187</v>
      </c>
      <c r="D34" s="144" t="s">
        <v>3267</v>
      </c>
      <c r="E34" s="138" t="s">
        <v>3268</v>
      </c>
      <c r="F34" s="23">
        <v>11529000</v>
      </c>
      <c r="G34" s="23">
        <f>11529000+21136500</f>
        <v>32665500</v>
      </c>
      <c r="H34" s="23">
        <f t="shared" si="0"/>
        <v>44194500</v>
      </c>
      <c r="I34" s="20" t="s">
        <v>20</v>
      </c>
      <c r="J34" s="139" t="s">
        <v>3190</v>
      </c>
      <c r="K34" s="20" t="s">
        <v>12</v>
      </c>
      <c r="L34" s="145" t="s">
        <v>3269</v>
      </c>
      <c r="M34" s="20" t="s">
        <v>11</v>
      </c>
      <c r="N34" s="20" t="s">
        <v>2700</v>
      </c>
    </row>
    <row r="35" spans="1:14" s="2" customFormat="1" ht="39.6" x14ac:dyDescent="0.3">
      <c r="A35" s="20">
        <f t="shared" si="1"/>
        <v>29</v>
      </c>
      <c r="B35" s="227" t="s">
        <v>3186</v>
      </c>
      <c r="C35" s="141" t="s">
        <v>3327</v>
      </c>
      <c r="D35" s="144" t="s">
        <v>3328</v>
      </c>
      <c r="E35" s="138" t="s">
        <v>3194</v>
      </c>
      <c r="F35" s="23">
        <v>24610500</v>
      </c>
      <c r="G35" s="23">
        <v>32814000</v>
      </c>
      <c r="H35" s="23">
        <f t="shared" si="0"/>
        <v>57424500</v>
      </c>
      <c r="I35" s="20" t="s">
        <v>20</v>
      </c>
      <c r="J35" s="139" t="s">
        <v>3190</v>
      </c>
      <c r="K35" s="20" t="s">
        <v>12</v>
      </c>
      <c r="L35" s="148" t="s">
        <v>3329</v>
      </c>
      <c r="M35" s="20" t="s">
        <v>11</v>
      </c>
      <c r="N35" s="20" t="s">
        <v>2700</v>
      </c>
    </row>
    <row r="36" spans="1:14" s="2" customFormat="1" ht="39.6" x14ac:dyDescent="0.3">
      <c r="A36" s="20">
        <f t="shared" si="1"/>
        <v>30</v>
      </c>
      <c r="B36" s="227" t="s">
        <v>3186</v>
      </c>
      <c r="C36" s="141" t="s">
        <v>3320</v>
      </c>
      <c r="D36" s="144" t="s">
        <v>3321</v>
      </c>
      <c r="E36" s="138" t="s">
        <v>3194</v>
      </c>
      <c r="F36" s="23">
        <v>16407000</v>
      </c>
      <c r="G36" s="23">
        <f>16407000+27345000</f>
        <v>43752000</v>
      </c>
      <c r="H36" s="23">
        <f t="shared" si="0"/>
        <v>60159000</v>
      </c>
      <c r="I36" s="20" t="s">
        <v>20</v>
      </c>
      <c r="J36" s="139" t="s">
        <v>3190</v>
      </c>
      <c r="K36" s="20" t="s">
        <v>12</v>
      </c>
      <c r="L36" s="148" t="s">
        <v>3322</v>
      </c>
      <c r="M36" s="20" t="s">
        <v>11</v>
      </c>
      <c r="N36" s="20" t="s">
        <v>2700</v>
      </c>
    </row>
    <row r="37" spans="1:14" s="2" customFormat="1" ht="39.6" x14ac:dyDescent="0.3">
      <c r="A37" s="20">
        <f t="shared" si="1"/>
        <v>31</v>
      </c>
      <c r="B37" s="227" t="s">
        <v>3186</v>
      </c>
      <c r="C37" s="141" t="s">
        <v>3323</v>
      </c>
      <c r="D37" s="144" t="s">
        <v>3324</v>
      </c>
      <c r="E37" s="138" t="s">
        <v>3194</v>
      </c>
      <c r="F37" s="23">
        <v>16407000</v>
      </c>
      <c r="G37" s="23"/>
      <c r="H37" s="23">
        <f t="shared" si="0"/>
        <v>16407000</v>
      </c>
      <c r="I37" s="20" t="s">
        <v>20</v>
      </c>
      <c r="J37" s="139" t="s">
        <v>3325</v>
      </c>
      <c r="K37" s="20" t="s">
        <v>12</v>
      </c>
      <c r="L37" s="148" t="s">
        <v>3326</v>
      </c>
      <c r="M37" s="20" t="s">
        <v>11</v>
      </c>
      <c r="N37" s="20" t="s">
        <v>2700</v>
      </c>
    </row>
    <row r="38" spans="1:14" s="2" customFormat="1" ht="39.6" x14ac:dyDescent="0.3">
      <c r="A38" s="20">
        <f t="shared" si="1"/>
        <v>32</v>
      </c>
      <c r="B38" s="227" t="s">
        <v>3186</v>
      </c>
      <c r="C38" s="141" t="s">
        <v>3305</v>
      </c>
      <c r="D38" s="144" t="s">
        <v>3306</v>
      </c>
      <c r="E38" s="138" t="s">
        <v>3194</v>
      </c>
      <c r="F38" s="23">
        <v>20263500</v>
      </c>
      <c r="G38" s="23">
        <v>27018000</v>
      </c>
      <c r="H38" s="23">
        <f t="shared" si="0"/>
        <v>47281500</v>
      </c>
      <c r="I38" s="20" t="s">
        <v>20</v>
      </c>
      <c r="J38" s="139" t="s">
        <v>3190</v>
      </c>
      <c r="K38" s="20" t="s">
        <v>12</v>
      </c>
      <c r="L38" s="148" t="s">
        <v>3307</v>
      </c>
      <c r="M38" s="20" t="s">
        <v>11</v>
      </c>
      <c r="N38" s="20" t="s">
        <v>2700</v>
      </c>
    </row>
    <row r="39" spans="1:14" s="2" customFormat="1" ht="39.6" x14ac:dyDescent="0.3">
      <c r="A39" s="20">
        <f t="shared" si="1"/>
        <v>33</v>
      </c>
      <c r="B39" s="227" t="s">
        <v>3186</v>
      </c>
      <c r="C39" s="141" t="s">
        <v>3292</v>
      </c>
      <c r="D39" s="144" t="s">
        <v>3293</v>
      </c>
      <c r="E39" s="138" t="s">
        <v>3262</v>
      </c>
      <c r="F39" s="23">
        <v>15300000</v>
      </c>
      <c r="G39" s="23">
        <v>20400000</v>
      </c>
      <c r="H39" s="23">
        <f t="shared" ref="H39:H70" si="2">+F39+G39</f>
        <v>35700000</v>
      </c>
      <c r="I39" s="20" t="s">
        <v>20</v>
      </c>
      <c r="J39" s="139" t="s">
        <v>3190</v>
      </c>
      <c r="K39" s="20" t="s">
        <v>12</v>
      </c>
      <c r="L39" s="145" t="s">
        <v>3294</v>
      </c>
      <c r="M39" s="20" t="s">
        <v>11</v>
      </c>
      <c r="N39" s="20" t="s">
        <v>2700</v>
      </c>
    </row>
    <row r="40" spans="1:14" s="2" customFormat="1" ht="39.6" x14ac:dyDescent="0.3">
      <c r="A40" s="20">
        <f t="shared" si="1"/>
        <v>34</v>
      </c>
      <c r="B40" s="227" t="s">
        <v>3186</v>
      </c>
      <c r="C40" s="233" t="s">
        <v>6184</v>
      </c>
      <c r="D40" s="144" t="s">
        <v>3242</v>
      </c>
      <c r="E40" s="138" t="s">
        <v>3243</v>
      </c>
      <c r="F40" s="23">
        <v>8010000</v>
      </c>
      <c r="G40" s="23"/>
      <c r="H40" s="23">
        <f t="shared" si="2"/>
        <v>8010000</v>
      </c>
      <c r="I40" s="20" t="s">
        <v>20</v>
      </c>
      <c r="J40" s="139" t="s">
        <v>3199</v>
      </c>
      <c r="K40" s="20" t="s">
        <v>12</v>
      </c>
      <c r="L40" s="145" t="s">
        <v>3244</v>
      </c>
      <c r="M40" s="20" t="s">
        <v>11</v>
      </c>
      <c r="N40" s="20" t="s">
        <v>2700</v>
      </c>
    </row>
    <row r="41" spans="1:14" s="2" customFormat="1" ht="39.6" x14ac:dyDescent="0.3">
      <c r="A41" s="20">
        <f t="shared" si="1"/>
        <v>35</v>
      </c>
      <c r="B41" s="227" t="s">
        <v>3186</v>
      </c>
      <c r="C41" s="233" t="s">
        <v>6183</v>
      </c>
      <c r="D41" s="144" t="s">
        <v>3239</v>
      </c>
      <c r="E41" s="138" t="s">
        <v>3240</v>
      </c>
      <c r="F41" s="23">
        <v>13405000</v>
      </c>
      <c r="G41" s="23"/>
      <c r="H41" s="23">
        <f t="shared" si="2"/>
        <v>13405000</v>
      </c>
      <c r="I41" s="20" t="s">
        <v>20</v>
      </c>
      <c r="J41" s="139" t="s">
        <v>3199</v>
      </c>
      <c r="K41" s="20" t="s">
        <v>12</v>
      </c>
      <c r="L41" s="145" t="s">
        <v>3241</v>
      </c>
      <c r="M41" s="20" t="s">
        <v>11</v>
      </c>
      <c r="N41" s="20" t="s">
        <v>2700</v>
      </c>
    </row>
    <row r="42" spans="1:14" s="2" customFormat="1" ht="45.6" x14ac:dyDescent="0.3">
      <c r="A42" s="20">
        <f t="shared" si="1"/>
        <v>36</v>
      </c>
      <c r="B42" s="227" t="s">
        <v>3186</v>
      </c>
      <c r="C42" s="233" t="s">
        <v>6182</v>
      </c>
      <c r="D42" s="144" t="s">
        <v>3226</v>
      </c>
      <c r="E42" s="138" t="s">
        <v>3227</v>
      </c>
      <c r="F42" s="23">
        <v>15730000</v>
      </c>
      <c r="G42" s="23"/>
      <c r="H42" s="23">
        <f t="shared" si="2"/>
        <v>15730000</v>
      </c>
      <c r="I42" s="20" t="s">
        <v>20</v>
      </c>
      <c r="J42" s="139" t="s">
        <v>3199</v>
      </c>
      <c r="K42" s="20" t="s">
        <v>12</v>
      </c>
      <c r="L42" s="145" t="s">
        <v>3228</v>
      </c>
      <c r="M42" s="20" t="s">
        <v>11</v>
      </c>
      <c r="N42" s="20" t="s">
        <v>2700</v>
      </c>
    </row>
    <row r="43" spans="1:14" s="2" customFormat="1" ht="39.6" x14ac:dyDescent="0.3">
      <c r="A43" s="20">
        <f t="shared" si="1"/>
        <v>37</v>
      </c>
      <c r="B43" s="227" t="s">
        <v>3186</v>
      </c>
      <c r="C43" s="141" t="s">
        <v>3314</v>
      </c>
      <c r="D43" s="144" t="s">
        <v>3315</v>
      </c>
      <c r="E43" s="138" t="s">
        <v>3290</v>
      </c>
      <c r="F43" s="23">
        <v>9490500</v>
      </c>
      <c r="G43" s="23"/>
      <c r="H43" s="23">
        <f t="shared" si="2"/>
        <v>9490500</v>
      </c>
      <c r="I43" s="20" t="s">
        <v>20</v>
      </c>
      <c r="J43" s="139" t="s">
        <v>3199</v>
      </c>
      <c r="K43" s="20" t="s">
        <v>12</v>
      </c>
      <c r="L43" s="148" t="s">
        <v>3316</v>
      </c>
      <c r="M43" s="20" t="s">
        <v>11</v>
      </c>
      <c r="N43" s="20" t="s">
        <v>2700</v>
      </c>
    </row>
    <row r="44" spans="1:14" s="2" customFormat="1" ht="39.6" x14ac:dyDescent="0.3">
      <c r="A44" s="20">
        <f t="shared" si="1"/>
        <v>38</v>
      </c>
      <c r="B44" s="227" t="s">
        <v>3186</v>
      </c>
      <c r="C44" s="141" t="s">
        <v>3298</v>
      </c>
      <c r="D44" s="144" t="s">
        <v>3299</v>
      </c>
      <c r="E44" s="138" t="s">
        <v>3240</v>
      </c>
      <c r="F44" s="23">
        <v>12870000</v>
      </c>
      <c r="G44" s="23"/>
      <c r="H44" s="23">
        <f t="shared" si="2"/>
        <v>12870000</v>
      </c>
      <c r="I44" s="20" t="s">
        <v>20</v>
      </c>
      <c r="J44" s="139" t="s">
        <v>3199</v>
      </c>
      <c r="K44" s="20" t="s">
        <v>12</v>
      </c>
      <c r="L44" s="145" t="s">
        <v>3300</v>
      </c>
      <c r="M44" s="20" t="s">
        <v>11</v>
      </c>
      <c r="N44" s="20" t="s">
        <v>2700</v>
      </c>
    </row>
    <row r="45" spans="1:14" s="2" customFormat="1" ht="39.6" x14ac:dyDescent="0.3">
      <c r="A45" s="20">
        <f t="shared" si="1"/>
        <v>39</v>
      </c>
      <c r="B45" s="227" t="s">
        <v>3186</v>
      </c>
      <c r="C45" s="141" t="s">
        <v>3337</v>
      </c>
      <c r="D45" s="144" t="s">
        <v>3338</v>
      </c>
      <c r="E45" s="138" t="s">
        <v>3339</v>
      </c>
      <c r="F45" s="23">
        <v>11440000</v>
      </c>
      <c r="G45" s="23"/>
      <c r="H45" s="23">
        <f t="shared" si="2"/>
        <v>11440000</v>
      </c>
      <c r="I45" s="20" t="s">
        <v>20</v>
      </c>
      <c r="J45" s="139" t="s">
        <v>3199</v>
      </c>
      <c r="K45" s="20" t="s">
        <v>12</v>
      </c>
      <c r="L45" s="148" t="s">
        <v>3340</v>
      </c>
      <c r="M45" s="20" t="s">
        <v>11</v>
      </c>
      <c r="N45" s="20" t="s">
        <v>2700</v>
      </c>
    </row>
    <row r="46" spans="1:14" s="2" customFormat="1" ht="39.6" x14ac:dyDescent="0.3">
      <c r="A46" s="20">
        <f t="shared" si="1"/>
        <v>40</v>
      </c>
      <c r="B46" s="227" t="s">
        <v>3186</v>
      </c>
      <c r="C46" s="141" t="s">
        <v>3311</v>
      </c>
      <c r="D46" s="144" t="s">
        <v>3312</v>
      </c>
      <c r="E46" s="138" t="s">
        <v>3243</v>
      </c>
      <c r="F46" s="23">
        <v>9490500</v>
      </c>
      <c r="G46" s="23"/>
      <c r="H46" s="23">
        <f t="shared" si="2"/>
        <v>9490500</v>
      </c>
      <c r="I46" s="20" t="s">
        <v>20</v>
      </c>
      <c r="J46" s="139" t="s">
        <v>3199</v>
      </c>
      <c r="K46" s="20" t="s">
        <v>12</v>
      </c>
      <c r="L46" s="148" t="s">
        <v>3313</v>
      </c>
      <c r="M46" s="20" t="s">
        <v>11</v>
      </c>
      <c r="N46" s="20" t="s">
        <v>2700</v>
      </c>
    </row>
    <row r="47" spans="1:14" s="2" customFormat="1" ht="39.6" x14ac:dyDescent="0.3">
      <c r="A47" s="20">
        <f t="shared" si="1"/>
        <v>41</v>
      </c>
      <c r="B47" s="227" t="s">
        <v>3186</v>
      </c>
      <c r="C47" s="149" t="s">
        <v>3381</v>
      </c>
      <c r="D47" s="144" t="s">
        <v>3382</v>
      </c>
      <c r="E47" s="138" t="s">
        <v>3290</v>
      </c>
      <c r="F47" s="23">
        <v>12350000</v>
      </c>
      <c r="G47" s="23"/>
      <c r="H47" s="23">
        <f t="shared" si="2"/>
        <v>12350000</v>
      </c>
      <c r="I47" s="20" t="s">
        <v>20</v>
      </c>
      <c r="J47" s="139" t="s">
        <v>3190</v>
      </c>
      <c r="K47" s="20" t="s">
        <v>12</v>
      </c>
      <c r="L47" s="148" t="s">
        <v>3383</v>
      </c>
      <c r="M47" s="20" t="s">
        <v>11</v>
      </c>
      <c r="N47" s="20" t="s">
        <v>2700</v>
      </c>
    </row>
    <row r="48" spans="1:14" s="2" customFormat="1" ht="39.6" x14ac:dyDescent="0.3">
      <c r="A48" s="20">
        <f t="shared" si="1"/>
        <v>42</v>
      </c>
      <c r="B48" s="227" t="s">
        <v>3186</v>
      </c>
      <c r="C48" s="141" t="s">
        <v>3295</v>
      </c>
      <c r="D48" s="144" t="s">
        <v>3296</v>
      </c>
      <c r="E48" s="138" t="s">
        <v>3243</v>
      </c>
      <c r="F48" s="23">
        <v>7209000</v>
      </c>
      <c r="G48" s="23"/>
      <c r="H48" s="23">
        <f t="shared" si="2"/>
        <v>7209000</v>
      </c>
      <c r="I48" s="20" t="s">
        <v>20</v>
      </c>
      <c r="J48" s="139" t="s">
        <v>3199</v>
      </c>
      <c r="K48" s="20" t="s">
        <v>12</v>
      </c>
      <c r="L48" s="145" t="s">
        <v>3297</v>
      </c>
      <c r="M48" s="20" t="s">
        <v>11</v>
      </c>
      <c r="N48" s="20" t="s">
        <v>2700</v>
      </c>
    </row>
    <row r="49" spans="1:14" s="2" customFormat="1" ht="39.6" x14ac:dyDescent="0.3">
      <c r="A49" s="20">
        <f t="shared" si="1"/>
        <v>43</v>
      </c>
      <c r="B49" s="227" t="s">
        <v>3186</v>
      </c>
      <c r="C49" s="141" t="s">
        <v>3334</v>
      </c>
      <c r="D49" s="144" t="s">
        <v>3335</v>
      </c>
      <c r="E49" s="138" t="s">
        <v>3290</v>
      </c>
      <c r="F49" s="23">
        <v>9490500</v>
      </c>
      <c r="G49" s="23"/>
      <c r="H49" s="23">
        <f t="shared" si="2"/>
        <v>9490500</v>
      </c>
      <c r="I49" s="20" t="s">
        <v>20</v>
      </c>
      <c r="J49" s="139" t="s">
        <v>3199</v>
      </c>
      <c r="K49" s="20" t="s">
        <v>12</v>
      </c>
      <c r="L49" s="148" t="s">
        <v>3336</v>
      </c>
      <c r="M49" s="20" t="s">
        <v>11</v>
      </c>
      <c r="N49" s="20" t="s">
        <v>2700</v>
      </c>
    </row>
    <row r="50" spans="1:14" s="2" customFormat="1" ht="39.6" x14ac:dyDescent="0.3">
      <c r="A50" s="20">
        <f t="shared" si="1"/>
        <v>44</v>
      </c>
      <c r="B50" s="227" t="s">
        <v>3186</v>
      </c>
      <c r="C50" s="141" t="s">
        <v>3330</v>
      </c>
      <c r="D50" s="144" t="s">
        <v>3331</v>
      </c>
      <c r="E50" s="138" t="s">
        <v>3332</v>
      </c>
      <c r="F50" s="23">
        <v>19959000</v>
      </c>
      <c r="G50" s="23">
        <f>19959000+29938500</f>
        <v>49897500</v>
      </c>
      <c r="H50" s="23">
        <f t="shared" si="2"/>
        <v>69856500</v>
      </c>
      <c r="I50" s="20" t="s">
        <v>20</v>
      </c>
      <c r="J50" s="139" t="s">
        <v>3190</v>
      </c>
      <c r="K50" s="20" t="s">
        <v>12</v>
      </c>
      <c r="L50" s="148" t="s">
        <v>3333</v>
      </c>
      <c r="M50" s="20" t="s">
        <v>11</v>
      </c>
      <c r="N50" s="20" t="s">
        <v>2700</v>
      </c>
    </row>
    <row r="51" spans="1:14" s="2" customFormat="1" ht="39.6" x14ac:dyDescent="0.3">
      <c r="A51" s="20">
        <f t="shared" si="1"/>
        <v>45</v>
      </c>
      <c r="B51" s="227" t="s">
        <v>3186</v>
      </c>
      <c r="C51" s="141" t="s">
        <v>3301</v>
      </c>
      <c r="D51" s="144" t="s">
        <v>3302</v>
      </c>
      <c r="E51" s="138" t="s">
        <v>3303</v>
      </c>
      <c r="F51" s="23">
        <v>12870000</v>
      </c>
      <c r="G51" s="23"/>
      <c r="H51" s="23">
        <f t="shared" si="2"/>
        <v>12870000</v>
      </c>
      <c r="I51" s="20" t="s">
        <v>20</v>
      </c>
      <c r="J51" s="139" t="s">
        <v>3199</v>
      </c>
      <c r="K51" s="20" t="s">
        <v>12</v>
      </c>
      <c r="L51" s="145" t="s">
        <v>3304</v>
      </c>
      <c r="M51" s="20" t="s">
        <v>11</v>
      </c>
      <c r="N51" s="20" t="s">
        <v>2700</v>
      </c>
    </row>
    <row r="52" spans="1:14" s="2" customFormat="1" ht="57" x14ac:dyDescent="0.3">
      <c r="A52" s="20">
        <f t="shared" si="1"/>
        <v>46</v>
      </c>
      <c r="B52" s="227" t="s">
        <v>3186</v>
      </c>
      <c r="C52" s="141" t="s">
        <v>3343</v>
      </c>
      <c r="D52" s="144" t="s">
        <v>3344</v>
      </c>
      <c r="E52" s="138" t="s">
        <v>3345</v>
      </c>
      <c r="F52" s="23">
        <v>25000000</v>
      </c>
      <c r="G52" s="23"/>
      <c r="H52" s="23">
        <f t="shared" si="2"/>
        <v>25000000</v>
      </c>
      <c r="I52" s="20" t="s">
        <v>20</v>
      </c>
      <c r="J52" s="139" t="s">
        <v>3190</v>
      </c>
      <c r="K52" s="20" t="s">
        <v>12</v>
      </c>
      <c r="L52" s="148" t="s">
        <v>3346</v>
      </c>
      <c r="M52" s="20" t="s">
        <v>11</v>
      </c>
      <c r="N52" s="20" t="s">
        <v>2700</v>
      </c>
    </row>
    <row r="53" spans="1:14" s="2" customFormat="1" ht="45.6" x14ac:dyDescent="0.3">
      <c r="A53" s="20">
        <f t="shared" si="1"/>
        <v>47</v>
      </c>
      <c r="B53" s="227" t="s">
        <v>3186</v>
      </c>
      <c r="C53" s="141" t="s">
        <v>3341</v>
      </c>
      <c r="D53" s="144" t="s">
        <v>3342</v>
      </c>
      <c r="E53" s="138" t="s">
        <v>3285</v>
      </c>
      <c r="F53" s="23">
        <v>19626500</v>
      </c>
      <c r="G53" s="23"/>
      <c r="H53" s="23">
        <f t="shared" si="2"/>
        <v>19626500</v>
      </c>
      <c r="I53" s="20" t="s">
        <v>20</v>
      </c>
      <c r="J53" s="139" t="s">
        <v>3190</v>
      </c>
      <c r="K53" s="20" t="s">
        <v>12</v>
      </c>
      <c r="L53" s="148" t="s">
        <v>3287</v>
      </c>
      <c r="M53" s="20" t="s">
        <v>11</v>
      </c>
      <c r="N53" s="20" t="s">
        <v>2700</v>
      </c>
    </row>
    <row r="54" spans="1:14" s="2" customFormat="1" ht="39.6" x14ac:dyDescent="0.3">
      <c r="A54" s="20">
        <f t="shared" si="1"/>
        <v>48</v>
      </c>
      <c r="B54" s="227" t="s">
        <v>3186</v>
      </c>
      <c r="C54" s="149" t="s">
        <v>3351</v>
      </c>
      <c r="D54" s="144" t="s">
        <v>3352</v>
      </c>
      <c r="E54" s="138" t="s">
        <v>3353</v>
      </c>
      <c r="F54" s="23">
        <v>21450000</v>
      </c>
      <c r="G54" s="23"/>
      <c r="H54" s="23">
        <f t="shared" si="2"/>
        <v>21450000</v>
      </c>
      <c r="I54" s="20" t="s">
        <v>20</v>
      </c>
      <c r="J54" s="139" t="s">
        <v>3190</v>
      </c>
      <c r="K54" s="20" t="s">
        <v>12</v>
      </c>
      <c r="L54" s="148" t="s">
        <v>3354</v>
      </c>
      <c r="M54" s="20" t="s">
        <v>11</v>
      </c>
      <c r="N54" s="20" t="s">
        <v>2700</v>
      </c>
    </row>
    <row r="55" spans="1:14" s="2" customFormat="1" ht="39.6" x14ac:dyDescent="0.3">
      <c r="A55" s="20">
        <f t="shared" si="1"/>
        <v>49</v>
      </c>
      <c r="B55" s="227" t="s">
        <v>3186</v>
      </c>
      <c r="C55" s="149" t="s">
        <v>3347</v>
      </c>
      <c r="D55" s="144" t="s">
        <v>3348</v>
      </c>
      <c r="E55" s="138" t="s">
        <v>3349</v>
      </c>
      <c r="F55" s="23">
        <v>29280000</v>
      </c>
      <c r="G55" s="23"/>
      <c r="H55" s="23">
        <f t="shared" si="2"/>
        <v>29280000</v>
      </c>
      <c r="I55" s="20" t="s">
        <v>20</v>
      </c>
      <c r="J55" s="139" t="s">
        <v>3190</v>
      </c>
      <c r="K55" s="20" t="s">
        <v>12</v>
      </c>
      <c r="L55" s="148" t="s">
        <v>3350</v>
      </c>
      <c r="M55" s="20" t="s">
        <v>11</v>
      </c>
      <c r="N55" s="20" t="s">
        <v>2700</v>
      </c>
    </row>
    <row r="56" spans="1:14" s="2" customFormat="1" ht="45.6" x14ac:dyDescent="0.3">
      <c r="A56" s="20">
        <f t="shared" si="1"/>
        <v>50</v>
      </c>
      <c r="B56" s="227" t="s">
        <v>3186</v>
      </c>
      <c r="C56" s="149" t="s">
        <v>3355</v>
      </c>
      <c r="D56" s="144" t="s">
        <v>3356</v>
      </c>
      <c r="E56" s="138" t="s">
        <v>3357</v>
      </c>
      <c r="F56" s="23">
        <v>23250000</v>
      </c>
      <c r="G56" s="23"/>
      <c r="H56" s="23">
        <f t="shared" si="2"/>
        <v>23250000</v>
      </c>
      <c r="I56" s="20" t="s">
        <v>20</v>
      </c>
      <c r="J56" s="139" t="s">
        <v>3190</v>
      </c>
      <c r="K56" s="20" t="s">
        <v>12</v>
      </c>
      <c r="L56" s="148" t="s">
        <v>3358</v>
      </c>
      <c r="M56" s="20" t="s">
        <v>11</v>
      </c>
      <c r="N56" s="20" t="s">
        <v>2700</v>
      </c>
    </row>
    <row r="57" spans="1:14" s="2" customFormat="1" ht="39.6" x14ac:dyDescent="0.3">
      <c r="A57" s="20">
        <f t="shared" si="1"/>
        <v>51</v>
      </c>
      <c r="B57" s="227" t="s">
        <v>3186</v>
      </c>
      <c r="C57" s="149" t="s">
        <v>3363</v>
      </c>
      <c r="D57" s="144" t="s">
        <v>3364</v>
      </c>
      <c r="E57" s="138" t="s">
        <v>3290</v>
      </c>
      <c r="F57" s="23">
        <v>20020000</v>
      </c>
      <c r="G57" s="23"/>
      <c r="H57" s="23">
        <f t="shared" si="2"/>
        <v>20020000</v>
      </c>
      <c r="I57" s="20" t="s">
        <v>20</v>
      </c>
      <c r="J57" s="139" t="s">
        <v>3190</v>
      </c>
      <c r="K57" s="20" t="s">
        <v>12</v>
      </c>
      <c r="L57" s="148" t="s">
        <v>3365</v>
      </c>
      <c r="M57" s="20" t="s">
        <v>11</v>
      </c>
      <c r="N57" s="20" t="s">
        <v>2700</v>
      </c>
    </row>
    <row r="58" spans="1:14" s="2" customFormat="1" ht="39.6" x14ac:dyDescent="0.3">
      <c r="A58" s="20">
        <f t="shared" si="1"/>
        <v>52</v>
      </c>
      <c r="B58" s="227" t="s">
        <v>3186</v>
      </c>
      <c r="C58" s="149" t="s">
        <v>3374</v>
      </c>
      <c r="D58" s="144" t="s">
        <v>3375</v>
      </c>
      <c r="E58" s="138" t="s">
        <v>3368</v>
      </c>
      <c r="F58" s="23">
        <v>18767000</v>
      </c>
      <c r="G58" s="23"/>
      <c r="H58" s="23">
        <f t="shared" si="2"/>
        <v>18767000</v>
      </c>
      <c r="I58" s="20" t="s">
        <v>20</v>
      </c>
      <c r="J58" s="139" t="s">
        <v>3190</v>
      </c>
      <c r="K58" s="20" t="s">
        <v>12</v>
      </c>
      <c r="L58" s="148" t="s">
        <v>3376</v>
      </c>
      <c r="M58" s="20" t="s">
        <v>11</v>
      </c>
      <c r="N58" s="20" t="s">
        <v>2700</v>
      </c>
    </row>
    <row r="59" spans="1:14" s="2" customFormat="1" ht="39.6" x14ac:dyDescent="0.3">
      <c r="A59" s="20">
        <f t="shared" si="1"/>
        <v>53</v>
      </c>
      <c r="B59" s="227" t="s">
        <v>3186</v>
      </c>
      <c r="C59" s="149" t="s">
        <v>3366</v>
      </c>
      <c r="D59" s="144" t="s">
        <v>3367</v>
      </c>
      <c r="E59" s="138" t="s">
        <v>3368</v>
      </c>
      <c r="F59" s="23">
        <v>20020000</v>
      </c>
      <c r="G59" s="23"/>
      <c r="H59" s="23">
        <f t="shared" si="2"/>
        <v>20020000</v>
      </c>
      <c r="I59" s="20" t="s">
        <v>20</v>
      </c>
      <c r="J59" s="139" t="s">
        <v>3190</v>
      </c>
      <c r="K59" s="20" t="s">
        <v>12</v>
      </c>
      <c r="L59" s="148" t="s">
        <v>3369</v>
      </c>
      <c r="M59" s="20" t="s">
        <v>11</v>
      </c>
      <c r="N59" s="20" t="s">
        <v>2700</v>
      </c>
    </row>
    <row r="60" spans="1:14" s="2" customFormat="1" ht="39.6" x14ac:dyDescent="0.3">
      <c r="A60" s="20">
        <f t="shared" si="1"/>
        <v>54</v>
      </c>
      <c r="B60" s="227" t="s">
        <v>3186</v>
      </c>
      <c r="C60" s="149" t="s">
        <v>3370</v>
      </c>
      <c r="D60" s="144" t="s">
        <v>3371</v>
      </c>
      <c r="E60" s="138" t="s">
        <v>3372</v>
      </c>
      <c r="F60" s="23">
        <v>38899000</v>
      </c>
      <c r="G60" s="23"/>
      <c r="H60" s="23">
        <f t="shared" si="2"/>
        <v>38899000</v>
      </c>
      <c r="I60" s="20" t="s">
        <v>20</v>
      </c>
      <c r="J60" s="139" t="s">
        <v>3190</v>
      </c>
      <c r="K60" s="20" t="s">
        <v>12</v>
      </c>
      <c r="L60" s="148" t="s">
        <v>3373</v>
      </c>
      <c r="M60" s="20" t="s">
        <v>11</v>
      </c>
      <c r="N60" s="20" t="s">
        <v>2700</v>
      </c>
    </row>
    <row r="61" spans="1:14" s="2" customFormat="1" ht="45.6" x14ac:dyDescent="0.3">
      <c r="A61" s="20">
        <f t="shared" si="1"/>
        <v>55</v>
      </c>
      <c r="B61" s="227" t="s">
        <v>3186</v>
      </c>
      <c r="C61" s="149" t="s">
        <v>3359</v>
      </c>
      <c r="D61" s="144" t="s">
        <v>3360</v>
      </c>
      <c r="E61" s="138" t="s">
        <v>3361</v>
      </c>
      <c r="F61" s="23">
        <v>31521000</v>
      </c>
      <c r="G61" s="23"/>
      <c r="H61" s="23">
        <f t="shared" si="2"/>
        <v>31521000</v>
      </c>
      <c r="I61" s="20" t="s">
        <v>20</v>
      </c>
      <c r="J61" s="139" t="s">
        <v>3190</v>
      </c>
      <c r="K61" s="20" t="s">
        <v>12</v>
      </c>
      <c r="L61" s="148" t="s">
        <v>3362</v>
      </c>
      <c r="M61" s="20" t="s">
        <v>11</v>
      </c>
      <c r="N61" s="20" t="s">
        <v>2700</v>
      </c>
    </row>
    <row r="62" spans="1:14" s="2" customFormat="1" ht="39.6" x14ac:dyDescent="0.3">
      <c r="A62" s="20">
        <f t="shared" si="1"/>
        <v>56</v>
      </c>
      <c r="B62" s="227" t="s">
        <v>3186</v>
      </c>
      <c r="C62" s="149" t="s">
        <v>3377</v>
      </c>
      <c r="D62" s="144" t="s">
        <v>3378</v>
      </c>
      <c r="E62" s="138" t="s">
        <v>3379</v>
      </c>
      <c r="F62" s="23">
        <v>14763000</v>
      </c>
      <c r="G62" s="23"/>
      <c r="H62" s="23">
        <f t="shared" si="2"/>
        <v>14763000</v>
      </c>
      <c r="I62" s="20" t="s">
        <v>20</v>
      </c>
      <c r="J62" s="139" t="s">
        <v>3190</v>
      </c>
      <c r="K62" s="20" t="s">
        <v>12</v>
      </c>
      <c r="L62" s="148" t="s">
        <v>3380</v>
      </c>
      <c r="M62" s="20" t="s">
        <v>11</v>
      </c>
      <c r="N62" s="20" t="s">
        <v>2700</v>
      </c>
    </row>
    <row r="63" spans="1:14" s="2" customFormat="1" ht="39.6" x14ac:dyDescent="0.3">
      <c r="A63" s="20">
        <f t="shared" si="1"/>
        <v>57</v>
      </c>
      <c r="B63" s="227" t="s">
        <v>3186</v>
      </c>
      <c r="C63" s="149" t="s">
        <v>3384</v>
      </c>
      <c r="D63" s="144" t="s">
        <v>3385</v>
      </c>
      <c r="E63" s="138" t="s">
        <v>3386</v>
      </c>
      <c r="F63" s="23">
        <v>33342000</v>
      </c>
      <c r="G63" s="23"/>
      <c r="H63" s="23">
        <f t="shared" si="2"/>
        <v>33342000</v>
      </c>
      <c r="I63" s="20" t="s">
        <v>20</v>
      </c>
      <c r="J63" s="139" t="s">
        <v>3190</v>
      </c>
      <c r="K63" s="20" t="s">
        <v>12</v>
      </c>
      <c r="L63" s="148" t="s">
        <v>3387</v>
      </c>
      <c r="M63" s="20" t="s">
        <v>11</v>
      </c>
      <c r="N63" s="20" t="s">
        <v>2700</v>
      </c>
    </row>
    <row r="64" spans="1:14" s="2" customFormat="1" ht="39.6" x14ac:dyDescent="0.3">
      <c r="A64" s="20">
        <f t="shared" si="1"/>
        <v>58</v>
      </c>
      <c r="B64" s="227" t="s">
        <v>3186</v>
      </c>
      <c r="C64" s="149" t="s">
        <v>3391</v>
      </c>
      <c r="D64" s="150" t="s">
        <v>3392</v>
      </c>
      <c r="E64" s="138" t="s">
        <v>3243</v>
      </c>
      <c r="F64" s="23">
        <v>9612000</v>
      </c>
      <c r="G64" s="23"/>
      <c r="H64" s="23">
        <f t="shared" si="2"/>
        <v>9612000</v>
      </c>
      <c r="I64" s="20" t="s">
        <v>20</v>
      </c>
      <c r="J64" s="139" t="s">
        <v>3190</v>
      </c>
      <c r="K64" s="20" t="s">
        <v>12</v>
      </c>
      <c r="L64" s="148" t="s">
        <v>3244</v>
      </c>
      <c r="M64" s="20" t="s">
        <v>11</v>
      </c>
      <c r="N64" s="20" t="s">
        <v>2700</v>
      </c>
    </row>
    <row r="65" spans="1:14" s="2" customFormat="1" ht="39.6" x14ac:dyDescent="0.3">
      <c r="A65" s="20">
        <f t="shared" si="1"/>
        <v>59</v>
      </c>
      <c r="B65" s="227" t="s">
        <v>3186</v>
      </c>
      <c r="C65" s="149" t="s">
        <v>3388</v>
      </c>
      <c r="D65" s="150" t="s">
        <v>3389</v>
      </c>
      <c r="E65" s="138" t="s">
        <v>3390</v>
      </c>
      <c r="F65" s="23">
        <v>16086000</v>
      </c>
      <c r="G65" s="23"/>
      <c r="H65" s="23">
        <f t="shared" si="2"/>
        <v>16086000</v>
      </c>
      <c r="I65" s="20" t="s">
        <v>20</v>
      </c>
      <c r="J65" s="139" t="s">
        <v>3190</v>
      </c>
      <c r="K65" s="20" t="s">
        <v>12</v>
      </c>
      <c r="L65" s="148" t="s">
        <v>3241</v>
      </c>
      <c r="M65" s="20" t="s">
        <v>11</v>
      </c>
      <c r="N65" s="20" t="s">
        <v>2700</v>
      </c>
    </row>
    <row r="66" spans="1:14" s="2" customFormat="1" ht="39.6" x14ac:dyDescent="0.3">
      <c r="A66" s="20">
        <f t="shared" si="1"/>
        <v>60</v>
      </c>
      <c r="B66" s="227" t="s">
        <v>3186</v>
      </c>
      <c r="C66" s="149" t="s">
        <v>3393</v>
      </c>
      <c r="D66" s="150" t="s">
        <v>3394</v>
      </c>
      <c r="E66" s="138" t="s">
        <v>3243</v>
      </c>
      <c r="F66" s="23">
        <v>12654000</v>
      </c>
      <c r="G66" s="23"/>
      <c r="H66" s="23">
        <f t="shared" si="2"/>
        <v>12654000</v>
      </c>
      <c r="I66" s="20" t="s">
        <v>20</v>
      </c>
      <c r="J66" s="139" t="s">
        <v>3190</v>
      </c>
      <c r="K66" s="20" t="s">
        <v>12</v>
      </c>
      <c r="L66" s="148" t="s">
        <v>3313</v>
      </c>
      <c r="M66" s="20" t="s">
        <v>11</v>
      </c>
      <c r="N66" s="20" t="s">
        <v>2700</v>
      </c>
    </row>
    <row r="67" spans="1:14" s="2" customFormat="1" ht="39.6" x14ac:dyDescent="0.3">
      <c r="A67" s="20">
        <f t="shared" si="1"/>
        <v>61</v>
      </c>
      <c r="B67" s="227" t="s">
        <v>3186</v>
      </c>
      <c r="C67" s="149" t="s">
        <v>3398</v>
      </c>
      <c r="D67" s="150" t="s">
        <v>3399</v>
      </c>
      <c r="E67" s="138" t="s">
        <v>3397</v>
      </c>
      <c r="F67" s="23">
        <v>17160000</v>
      </c>
      <c r="G67" s="23"/>
      <c r="H67" s="23">
        <f t="shared" si="2"/>
        <v>17160000</v>
      </c>
      <c r="I67" s="20" t="s">
        <v>20</v>
      </c>
      <c r="J67" s="139" t="s">
        <v>3190</v>
      </c>
      <c r="K67" s="20" t="s">
        <v>12</v>
      </c>
      <c r="L67" s="148" t="s">
        <v>3340</v>
      </c>
      <c r="M67" s="20" t="s">
        <v>11</v>
      </c>
      <c r="N67" s="20" t="s">
        <v>2700</v>
      </c>
    </row>
    <row r="68" spans="1:14" s="2" customFormat="1" ht="39.6" x14ac:dyDescent="0.3">
      <c r="A68" s="20">
        <f t="shared" si="1"/>
        <v>62</v>
      </c>
      <c r="B68" s="227" t="s">
        <v>3186</v>
      </c>
      <c r="C68" s="149" t="s">
        <v>3395</v>
      </c>
      <c r="D68" s="150" t="s">
        <v>3396</v>
      </c>
      <c r="E68" s="138" t="s">
        <v>3397</v>
      </c>
      <c r="F68" s="23">
        <v>17160000</v>
      </c>
      <c r="G68" s="23"/>
      <c r="H68" s="23">
        <f t="shared" si="2"/>
        <v>17160000</v>
      </c>
      <c r="I68" s="20" t="s">
        <v>20</v>
      </c>
      <c r="J68" s="139" t="s">
        <v>3190</v>
      </c>
      <c r="K68" s="20" t="s">
        <v>12</v>
      </c>
      <c r="L68" s="148" t="s">
        <v>3291</v>
      </c>
      <c r="M68" s="20" t="s">
        <v>11</v>
      </c>
      <c r="N68" s="20" t="s">
        <v>2700</v>
      </c>
    </row>
    <row r="69" spans="1:14" s="2" customFormat="1" ht="45.6" x14ac:dyDescent="0.3">
      <c r="A69" s="20">
        <f t="shared" si="1"/>
        <v>63</v>
      </c>
      <c r="B69" s="227" t="s">
        <v>3186</v>
      </c>
      <c r="C69" s="149" t="s">
        <v>3421</v>
      </c>
      <c r="D69" s="150" t="s">
        <v>3422</v>
      </c>
      <c r="E69" s="138" t="s">
        <v>3423</v>
      </c>
      <c r="F69" s="23">
        <v>13500000</v>
      </c>
      <c r="G69" s="23"/>
      <c r="H69" s="23">
        <f t="shared" si="2"/>
        <v>13500000</v>
      </c>
      <c r="I69" s="20" t="s">
        <v>20</v>
      </c>
      <c r="J69" s="139" t="s">
        <v>3417</v>
      </c>
      <c r="K69" s="20" t="s">
        <v>12</v>
      </c>
      <c r="L69" s="148" t="s">
        <v>3424</v>
      </c>
      <c r="M69" s="20" t="s">
        <v>11</v>
      </c>
      <c r="N69" s="20" t="s">
        <v>2700</v>
      </c>
    </row>
    <row r="70" spans="1:14" s="2" customFormat="1" ht="39.6" x14ac:dyDescent="0.3">
      <c r="A70" s="20">
        <f t="shared" si="1"/>
        <v>64</v>
      </c>
      <c r="B70" s="227" t="s">
        <v>3186</v>
      </c>
      <c r="C70" s="149" t="s">
        <v>3409</v>
      </c>
      <c r="D70" s="150" t="s">
        <v>3410</v>
      </c>
      <c r="E70" s="138" t="s">
        <v>3411</v>
      </c>
      <c r="F70" s="23">
        <v>16800000</v>
      </c>
      <c r="G70" s="23">
        <v>11200000</v>
      </c>
      <c r="H70" s="23">
        <f t="shared" si="2"/>
        <v>28000000</v>
      </c>
      <c r="I70" s="20" t="s">
        <v>20</v>
      </c>
      <c r="J70" s="147" t="s">
        <v>3412</v>
      </c>
      <c r="K70" s="20" t="s">
        <v>12</v>
      </c>
      <c r="L70" s="148" t="s">
        <v>3413</v>
      </c>
      <c r="M70" s="20" t="s">
        <v>11</v>
      </c>
      <c r="N70" s="20" t="s">
        <v>2700</v>
      </c>
    </row>
    <row r="71" spans="1:14" s="2" customFormat="1" ht="39.6" x14ac:dyDescent="0.3">
      <c r="A71" s="20">
        <f t="shared" si="1"/>
        <v>65</v>
      </c>
      <c r="B71" s="227" t="s">
        <v>3186</v>
      </c>
      <c r="C71" s="153" t="s">
        <v>3532</v>
      </c>
      <c r="D71" s="142" t="s">
        <v>3533</v>
      </c>
      <c r="E71" s="154" t="s">
        <v>3534</v>
      </c>
      <c r="F71" s="23">
        <v>16800000</v>
      </c>
      <c r="G71" s="23"/>
      <c r="H71" s="23">
        <f t="shared" ref="H71:H102" si="3">+F71+G71</f>
        <v>16800000</v>
      </c>
      <c r="I71" s="20" t="s">
        <v>20</v>
      </c>
      <c r="J71" s="147" t="s">
        <v>3511</v>
      </c>
      <c r="K71" s="20" t="s">
        <v>12</v>
      </c>
      <c r="L71" s="155" t="s">
        <v>3535</v>
      </c>
      <c r="M71" s="20" t="s">
        <v>11</v>
      </c>
      <c r="N71" s="20" t="s">
        <v>2700</v>
      </c>
    </row>
    <row r="72" spans="1:14" s="2" customFormat="1" ht="39.6" x14ac:dyDescent="0.3">
      <c r="A72" s="20">
        <f t="shared" si="1"/>
        <v>66</v>
      </c>
      <c r="B72" s="227" t="s">
        <v>3186</v>
      </c>
      <c r="C72" s="153" t="s">
        <v>3508</v>
      </c>
      <c r="D72" s="142" t="s">
        <v>3509</v>
      </c>
      <c r="E72" s="154" t="s">
        <v>3510</v>
      </c>
      <c r="F72" s="23">
        <v>15900000</v>
      </c>
      <c r="G72" s="23"/>
      <c r="H72" s="23">
        <f t="shared" si="3"/>
        <v>15900000</v>
      </c>
      <c r="I72" s="20" t="s">
        <v>20</v>
      </c>
      <c r="J72" s="147" t="s">
        <v>3511</v>
      </c>
      <c r="K72" s="20" t="s">
        <v>12</v>
      </c>
      <c r="L72" s="155" t="s">
        <v>3512</v>
      </c>
      <c r="M72" s="20" t="s">
        <v>11</v>
      </c>
      <c r="N72" s="20" t="s">
        <v>2700</v>
      </c>
    </row>
    <row r="73" spans="1:14" s="2" customFormat="1" ht="45.6" x14ac:dyDescent="0.3">
      <c r="A73" s="20">
        <f t="shared" ref="A73:A136" si="4">+A72+1</f>
        <v>67</v>
      </c>
      <c r="B73" s="227" t="s">
        <v>3186</v>
      </c>
      <c r="C73" s="149" t="s">
        <v>3429</v>
      </c>
      <c r="D73" s="150" t="s">
        <v>3430</v>
      </c>
      <c r="E73" s="138" t="s">
        <v>3431</v>
      </c>
      <c r="F73" s="23">
        <v>16500000</v>
      </c>
      <c r="G73" s="23"/>
      <c r="H73" s="23">
        <f t="shared" si="3"/>
        <v>16500000</v>
      </c>
      <c r="I73" s="20" t="s">
        <v>20</v>
      </c>
      <c r="J73" s="139" t="s">
        <v>3417</v>
      </c>
      <c r="K73" s="20" t="s">
        <v>12</v>
      </c>
      <c r="L73" s="148" t="s">
        <v>3432</v>
      </c>
      <c r="M73" s="20" t="s">
        <v>11</v>
      </c>
      <c r="N73" s="20" t="s">
        <v>2700</v>
      </c>
    </row>
    <row r="74" spans="1:14" s="2" customFormat="1" ht="45.6" x14ac:dyDescent="0.3">
      <c r="A74" s="20">
        <f t="shared" si="4"/>
        <v>68</v>
      </c>
      <c r="B74" s="227" t="s">
        <v>3186</v>
      </c>
      <c r="C74" s="149" t="s">
        <v>3414</v>
      </c>
      <c r="D74" s="150" t="s">
        <v>3415</v>
      </c>
      <c r="E74" s="151" t="s">
        <v>3416</v>
      </c>
      <c r="F74" s="23">
        <v>9900000</v>
      </c>
      <c r="G74" s="23"/>
      <c r="H74" s="23">
        <f t="shared" si="3"/>
        <v>9900000</v>
      </c>
      <c r="I74" s="20" t="s">
        <v>20</v>
      </c>
      <c r="J74" s="139" t="s">
        <v>3417</v>
      </c>
      <c r="K74" s="20" t="s">
        <v>12</v>
      </c>
      <c r="L74" s="148" t="s">
        <v>2147</v>
      </c>
      <c r="M74" s="20" t="s">
        <v>11</v>
      </c>
      <c r="N74" s="20" t="s">
        <v>2700</v>
      </c>
    </row>
    <row r="75" spans="1:14" s="2" customFormat="1" ht="45.6" x14ac:dyDescent="0.3">
      <c r="A75" s="20">
        <f t="shared" si="4"/>
        <v>69</v>
      </c>
      <c r="B75" s="227" t="s">
        <v>3186</v>
      </c>
      <c r="C75" s="153" t="s">
        <v>3551</v>
      </c>
      <c r="D75" s="150" t="s">
        <v>3552</v>
      </c>
      <c r="E75" s="156" t="s">
        <v>3553</v>
      </c>
      <c r="F75" s="23">
        <v>11000000</v>
      </c>
      <c r="G75" s="23"/>
      <c r="H75" s="23">
        <f t="shared" si="3"/>
        <v>11000000</v>
      </c>
      <c r="I75" s="20" t="s">
        <v>20</v>
      </c>
      <c r="J75" s="139" t="s">
        <v>3549</v>
      </c>
      <c r="K75" s="20" t="s">
        <v>12</v>
      </c>
      <c r="L75" s="157" t="s">
        <v>3554</v>
      </c>
      <c r="M75" s="20" t="s">
        <v>11</v>
      </c>
      <c r="N75" s="20" t="s">
        <v>2700</v>
      </c>
    </row>
    <row r="76" spans="1:14" s="2" customFormat="1" ht="39.6" x14ac:dyDescent="0.3">
      <c r="A76" s="20">
        <f t="shared" si="4"/>
        <v>70</v>
      </c>
      <c r="B76" s="227" t="s">
        <v>3186</v>
      </c>
      <c r="C76" s="149" t="s">
        <v>3425</v>
      </c>
      <c r="D76" s="150" t="s">
        <v>3426</v>
      </c>
      <c r="E76" s="138" t="s">
        <v>3427</v>
      </c>
      <c r="F76" s="23">
        <v>12600000</v>
      </c>
      <c r="G76" s="23"/>
      <c r="H76" s="23">
        <f t="shared" si="3"/>
        <v>12600000</v>
      </c>
      <c r="I76" s="20" t="s">
        <v>20</v>
      </c>
      <c r="J76" s="139" t="s">
        <v>3417</v>
      </c>
      <c r="K76" s="20" t="s">
        <v>12</v>
      </c>
      <c r="L76" s="148" t="s">
        <v>3428</v>
      </c>
      <c r="M76" s="20" t="s">
        <v>11</v>
      </c>
      <c r="N76" s="20" t="s">
        <v>2700</v>
      </c>
    </row>
    <row r="77" spans="1:14" s="2" customFormat="1" ht="45.6" x14ac:dyDescent="0.3">
      <c r="A77" s="20">
        <f t="shared" si="4"/>
        <v>71</v>
      </c>
      <c r="B77" s="227" t="s">
        <v>3186</v>
      </c>
      <c r="C77" s="149" t="s">
        <v>3452</v>
      </c>
      <c r="D77" s="150" t="s">
        <v>3453</v>
      </c>
      <c r="E77" s="138" t="s">
        <v>3454</v>
      </c>
      <c r="F77" s="23">
        <v>12600000</v>
      </c>
      <c r="G77" s="23"/>
      <c r="H77" s="23">
        <f t="shared" si="3"/>
        <v>12600000</v>
      </c>
      <c r="I77" s="20" t="s">
        <v>20</v>
      </c>
      <c r="J77" s="139" t="s">
        <v>3447</v>
      </c>
      <c r="K77" s="20" t="s">
        <v>12</v>
      </c>
      <c r="L77" s="148" t="s">
        <v>3455</v>
      </c>
      <c r="M77" s="20" t="s">
        <v>11</v>
      </c>
      <c r="N77" s="20" t="s">
        <v>2700</v>
      </c>
    </row>
    <row r="78" spans="1:14" s="2" customFormat="1" ht="39.6" x14ac:dyDescent="0.3">
      <c r="A78" s="20">
        <f t="shared" si="4"/>
        <v>72</v>
      </c>
      <c r="B78" s="227" t="s">
        <v>3186</v>
      </c>
      <c r="C78" s="149" t="s">
        <v>3444</v>
      </c>
      <c r="D78" s="150" t="s">
        <v>3445</v>
      </c>
      <c r="E78" s="152" t="s">
        <v>3446</v>
      </c>
      <c r="F78" s="23">
        <v>14700000</v>
      </c>
      <c r="G78" s="23"/>
      <c r="H78" s="23">
        <f t="shared" si="3"/>
        <v>14700000</v>
      </c>
      <c r="I78" s="20" t="s">
        <v>20</v>
      </c>
      <c r="J78" s="139" t="s">
        <v>3447</v>
      </c>
      <c r="K78" s="20" t="s">
        <v>12</v>
      </c>
      <c r="L78" s="148" t="s">
        <v>3448</v>
      </c>
      <c r="M78" s="20" t="s">
        <v>11</v>
      </c>
      <c r="N78" s="20" t="s">
        <v>2700</v>
      </c>
    </row>
    <row r="79" spans="1:14" s="2" customFormat="1" ht="39.6" x14ac:dyDescent="0.3">
      <c r="A79" s="20">
        <f t="shared" si="4"/>
        <v>73</v>
      </c>
      <c r="B79" s="227" t="s">
        <v>3186</v>
      </c>
      <c r="C79" s="149" t="s">
        <v>3517</v>
      </c>
      <c r="D79" s="150" t="s">
        <v>3518</v>
      </c>
      <c r="E79" s="138" t="s">
        <v>3519</v>
      </c>
      <c r="F79" s="23">
        <v>7500000</v>
      </c>
      <c r="G79" s="23"/>
      <c r="H79" s="23">
        <f t="shared" si="3"/>
        <v>7500000</v>
      </c>
      <c r="I79" s="20" t="s">
        <v>20</v>
      </c>
      <c r="J79" s="139" t="s">
        <v>3417</v>
      </c>
      <c r="K79" s="20" t="s">
        <v>12</v>
      </c>
      <c r="L79" s="148" t="s">
        <v>3520</v>
      </c>
      <c r="M79" s="20" t="s">
        <v>11</v>
      </c>
      <c r="N79" s="20" t="s">
        <v>2700</v>
      </c>
    </row>
    <row r="80" spans="1:14" s="2" customFormat="1" ht="45.6" x14ac:dyDescent="0.3">
      <c r="A80" s="20">
        <f t="shared" si="4"/>
        <v>74</v>
      </c>
      <c r="B80" s="227" t="s">
        <v>3186</v>
      </c>
      <c r="C80" s="149" t="s">
        <v>3449</v>
      </c>
      <c r="D80" s="150" t="s">
        <v>3450</v>
      </c>
      <c r="E80" s="138" t="s">
        <v>3423</v>
      </c>
      <c r="F80" s="23">
        <v>13500000</v>
      </c>
      <c r="G80" s="23"/>
      <c r="H80" s="23">
        <f t="shared" si="3"/>
        <v>13500000</v>
      </c>
      <c r="I80" s="20" t="s">
        <v>20</v>
      </c>
      <c r="J80" s="139" t="s">
        <v>3447</v>
      </c>
      <c r="K80" s="20" t="s">
        <v>12</v>
      </c>
      <c r="L80" s="148" t="s">
        <v>3451</v>
      </c>
      <c r="M80" s="20" t="s">
        <v>11</v>
      </c>
      <c r="N80" s="20" t="s">
        <v>2700</v>
      </c>
    </row>
    <row r="81" spans="1:14" s="2" customFormat="1" ht="39.6" x14ac:dyDescent="0.3">
      <c r="A81" s="20">
        <f t="shared" si="4"/>
        <v>75</v>
      </c>
      <c r="B81" s="227" t="s">
        <v>3186</v>
      </c>
      <c r="C81" s="149" t="s">
        <v>3433</v>
      </c>
      <c r="D81" s="150" t="s">
        <v>3434</v>
      </c>
      <c r="E81" s="138" t="s">
        <v>3435</v>
      </c>
      <c r="F81" s="23">
        <v>16500000</v>
      </c>
      <c r="G81" s="23"/>
      <c r="H81" s="23">
        <f t="shared" si="3"/>
        <v>16500000</v>
      </c>
      <c r="I81" s="20" t="s">
        <v>20</v>
      </c>
      <c r="J81" s="139" t="s">
        <v>3417</v>
      </c>
      <c r="K81" s="20" t="s">
        <v>12</v>
      </c>
      <c r="L81" s="148" t="s">
        <v>3436</v>
      </c>
      <c r="M81" s="20" t="s">
        <v>11</v>
      </c>
      <c r="N81" s="20" t="s">
        <v>2700</v>
      </c>
    </row>
    <row r="82" spans="1:14" s="2" customFormat="1" ht="45.6" x14ac:dyDescent="0.3">
      <c r="A82" s="20">
        <f t="shared" si="4"/>
        <v>76</v>
      </c>
      <c r="B82" s="227" t="s">
        <v>3186</v>
      </c>
      <c r="C82" s="153" t="s">
        <v>3521</v>
      </c>
      <c r="D82" s="142" t="s">
        <v>3522</v>
      </c>
      <c r="E82" s="154" t="s">
        <v>3523</v>
      </c>
      <c r="F82" s="23">
        <v>13500000</v>
      </c>
      <c r="G82" s="23"/>
      <c r="H82" s="23">
        <f t="shared" si="3"/>
        <v>13500000</v>
      </c>
      <c r="I82" s="20" t="s">
        <v>20</v>
      </c>
      <c r="J82" s="147" t="s">
        <v>3511</v>
      </c>
      <c r="K82" s="20" t="s">
        <v>12</v>
      </c>
      <c r="L82" s="155" t="s">
        <v>3524</v>
      </c>
      <c r="M82" s="20" t="s">
        <v>11</v>
      </c>
      <c r="N82" s="20" t="s">
        <v>2700</v>
      </c>
    </row>
    <row r="83" spans="1:14" s="2" customFormat="1" ht="57" x14ac:dyDescent="0.3">
      <c r="A83" s="20">
        <f t="shared" si="4"/>
        <v>77</v>
      </c>
      <c r="B83" s="227" t="s">
        <v>3186</v>
      </c>
      <c r="C83" s="149" t="s">
        <v>3504</v>
      </c>
      <c r="D83" s="150" t="s">
        <v>3505</v>
      </c>
      <c r="E83" s="138" t="s">
        <v>3506</v>
      </c>
      <c r="F83" s="23">
        <v>14400000</v>
      </c>
      <c r="G83" s="23"/>
      <c r="H83" s="23">
        <f t="shared" si="3"/>
        <v>14400000</v>
      </c>
      <c r="I83" s="20" t="s">
        <v>20</v>
      </c>
      <c r="J83" s="139" t="s">
        <v>3491</v>
      </c>
      <c r="K83" s="20" t="s">
        <v>12</v>
      </c>
      <c r="L83" s="148" t="s">
        <v>3507</v>
      </c>
      <c r="M83" s="20" t="s">
        <v>11</v>
      </c>
      <c r="N83" s="20" t="s">
        <v>2700</v>
      </c>
    </row>
    <row r="84" spans="1:14" s="2" customFormat="1" ht="45.6" x14ac:dyDescent="0.3">
      <c r="A84" s="20">
        <f t="shared" si="4"/>
        <v>78</v>
      </c>
      <c r="B84" s="227" t="s">
        <v>3186</v>
      </c>
      <c r="C84" s="153" t="s">
        <v>3513</v>
      </c>
      <c r="D84" s="142" t="s">
        <v>3514</v>
      </c>
      <c r="E84" s="154" t="s">
        <v>3515</v>
      </c>
      <c r="F84" s="23">
        <v>10500000</v>
      </c>
      <c r="G84" s="23"/>
      <c r="H84" s="23">
        <f t="shared" si="3"/>
        <v>10500000</v>
      </c>
      <c r="I84" s="20" t="s">
        <v>20</v>
      </c>
      <c r="J84" s="147" t="s">
        <v>3511</v>
      </c>
      <c r="K84" s="20" t="s">
        <v>12</v>
      </c>
      <c r="L84" s="155" t="s">
        <v>3516</v>
      </c>
      <c r="M84" s="20" t="s">
        <v>11</v>
      </c>
      <c r="N84" s="20" t="s">
        <v>2700</v>
      </c>
    </row>
    <row r="85" spans="1:14" s="2" customFormat="1" ht="39.6" x14ac:dyDescent="0.3">
      <c r="A85" s="20">
        <f t="shared" si="4"/>
        <v>79</v>
      </c>
      <c r="B85" s="227" t="s">
        <v>3186</v>
      </c>
      <c r="C85" s="149" t="s">
        <v>3456</v>
      </c>
      <c r="D85" s="150" t="s">
        <v>3457</v>
      </c>
      <c r="E85" s="138" t="s">
        <v>3458</v>
      </c>
      <c r="F85" s="23">
        <v>13500000</v>
      </c>
      <c r="G85" s="23"/>
      <c r="H85" s="23">
        <f t="shared" si="3"/>
        <v>13500000</v>
      </c>
      <c r="I85" s="20" t="s">
        <v>20</v>
      </c>
      <c r="J85" s="139" t="s">
        <v>3447</v>
      </c>
      <c r="K85" s="20" t="s">
        <v>12</v>
      </c>
      <c r="L85" s="148" t="s">
        <v>3459</v>
      </c>
      <c r="M85" s="20" t="s">
        <v>11</v>
      </c>
      <c r="N85" s="20" t="s">
        <v>2700</v>
      </c>
    </row>
    <row r="86" spans="1:14" s="2" customFormat="1" ht="45.6" x14ac:dyDescent="0.3">
      <c r="A86" s="20">
        <f t="shared" si="4"/>
        <v>80</v>
      </c>
      <c r="B86" s="227" t="s">
        <v>3186</v>
      </c>
      <c r="C86" s="153" t="s">
        <v>3525</v>
      </c>
      <c r="D86" s="142" t="s">
        <v>3526</v>
      </c>
      <c r="E86" s="154" t="s">
        <v>3527</v>
      </c>
      <c r="F86" s="23">
        <v>7500000</v>
      </c>
      <c r="G86" s="23"/>
      <c r="H86" s="23">
        <f t="shared" si="3"/>
        <v>7500000</v>
      </c>
      <c r="I86" s="20" t="s">
        <v>20</v>
      </c>
      <c r="J86" s="147" t="s">
        <v>3511</v>
      </c>
      <c r="K86" s="20" t="s">
        <v>12</v>
      </c>
      <c r="L86" s="155" t="s">
        <v>3528</v>
      </c>
      <c r="M86" s="20" t="s">
        <v>11</v>
      </c>
      <c r="N86" s="20" t="s">
        <v>2700</v>
      </c>
    </row>
    <row r="87" spans="1:14" s="2" customFormat="1" ht="39.6" x14ac:dyDescent="0.3">
      <c r="A87" s="20">
        <f t="shared" si="4"/>
        <v>81</v>
      </c>
      <c r="B87" s="227" t="s">
        <v>3186</v>
      </c>
      <c r="C87" s="149" t="s">
        <v>3472</v>
      </c>
      <c r="D87" s="150" t="s">
        <v>3473</v>
      </c>
      <c r="E87" s="138" t="s">
        <v>3474</v>
      </c>
      <c r="F87" s="23">
        <v>9600000</v>
      </c>
      <c r="G87" s="23"/>
      <c r="H87" s="23">
        <f t="shared" si="3"/>
        <v>9600000</v>
      </c>
      <c r="I87" s="20" t="s">
        <v>20</v>
      </c>
      <c r="J87" s="139" t="s">
        <v>3463</v>
      </c>
      <c r="K87" s="20" t="s">
        <v>12</v>
      </c>
      <c r="L87" s="148" t="s">
        <v>3475</v>
      </c>
      <c r="M87" s="20" t="s">
        <v>11</v>
      </c>
      <c r="N87" s="20" t="s">
        <v>2700</v>
      </c>
    </row>
    <row r="88" spans="1:14" s="2" customFormat="1" ht="39.6" x14ac:dyDescent="0.3">
      <c r="A88" s="20">
        <f t="shared" si="4"/>
        <v>82</v>
      </c>
      <c r="B88" s="227" t="s">
        <v>3186</v>
      </c>
      <c r="C88" s="149" t="s">
        <v>3501</v>
      </c>
      <c r="D88" s="150" t="s">
        <v>3502</v>
      </c>
      <c r="E88" s="138" t="s">
        <v>3495</v>
      </c>
      <c r="F88" s="23">
        <v>12000000</v>
      </c>
      <c r="G88" s="23"/>
      <c r="H88" s="23">
        <f t="shared" si="3"/>
        <v>12000000</v>
      </c>
      <c r="I88" s="20" t="s">
        <v>20</v>
      </c>
      <c r="J88" s="139" t="s">
        <v>3491</v>
      </c>
      <c r="K88" s="20" t="s">
        <v>12</v>
      </c>
      <c r="L88" s="148" t="s">
        <v>3503</v>
      </c>
      <c r="M88" s="20" t="s">
        <v>11</v>
      </c>
      <c r="N88" s="20" t="s">
        <v>2700</v>
      </c>
    </row>
    <row r="89" spans="1:14" s="2" customFormat="1" ht="45.6" x14ac:dyDescent="0.3">
      <c r="A89" s="20">
        <f t="shared" si="4"/>
        <v>83</v>
      </c>
      <c r="B89" s="227" t="s">
        <v>3186</v>
      </c>
      <c r="C89" s="149" t="s">
        <v>3460</v>
      </c>
      <c r="D89" s="150" t="s">
        <v>3461</v>
      </c>
      <c r="E89" s="138" t="s">
        <v>3462</v>
      </c>
      <c r="F89" s="23">
        <v>10500000</v>
      </c>
      <c r="G89" s="23"/>
      <c r="H89" s="23">
        <f t="shared" si="3"/>
        <v>10500000</v>
      </c>
      <c r="I89" s="20" t="s">
        <v>20</v>
      </c>
      <c r="J89" s="139" t="s">
        <v>3463</v>
      </c>
      <c r="K89" s="20" t="s">
        <v>12</v>
      </c>
      <c r="L89" s="148" t="s">
        <v>3464</v>
      </c>
      <c r="M89" s="20" t="s">
        <v>11</v>
      </c>
      <c r="N89" s="20" t="s">
        <v>2700</v>
      </c>
    </row>
    <row r="90" spans="1:14" s="2" customFormat="1" ht="39.6" x14ac:dyDescent="0.3">
      <c r="A90" s="20">
        <f t="shared" si="4"/>
        <v>84</v>
      </c>
      <c r="B90" s="227" t="s">
        <v>3186</v>
      </c>
      <c r="C90" s="149" t="s">
        <v>3465</v>
      </c>
      <c r="D90" s="150" t="s">
        <v>3466</v>
      </c>
      <c r="E90" s="138" t="s">
        <v>3467</v>
      </c>
      <c r="F90" s="23">
        <v>13500000</v>
      </c>
      <c r="G90" s="23"/>
      <c r="H90" s="23">
        <f t="shared" si="3"/>
        <v>13500000</v>
      </c>
      <c r="I90" s="20" t="s">
        <v>20</v>
      </c>
      <c r="J90" s="139" t="s">
        <v>3463</v>
      </c>
      <c r="K90" s="20" t="s">
        <v>12</v>
      </c>
      <c r="L90" s="148" t="s">
        <v>3468</v>
      </c>
      <c r="M90" s="20" t="s">
        <v>11</v>
      </c>
      <c r="N90" s="20" t="s">
        <v>2700</v>
      </c>
    </row>
    <row r="91" spans="1:14" s="2" customFormat="1" ht="39.6" x14ac:dyDescent="0.3">
      <c r="A91" s="20">
        <f t="shared" si="4"/>
        <v>85</v>
      </c>
      <c r="B91" s="227" t="s">
        <v>3186</v>
      </c>
      <c r="C91" s="149" t="s">
        <v>3493</v>
      </c>
      <c r="D91" s="150" t="s">
        <v>3494</v>
      </c>
      <c r="E91" s="138" t="s">
        <v>3495</v>
      </c>
      <c r="F91" s="23">
        <v>15000000</v>
      </c>
      <c r="G91" s="23"/>
      <c r="H91" s="23">
        <f t="shared" si="3"/>
        <v>15000000</v>
      </c>
      <c r="I91" s="20" t="s">
        <v>20</v>
      </c>
      <c r="J91" s="139" t="s">
        <v>3491</v>
      </c>
      <c r="K91" s="20" t="s">
        <v>12</v>
      </c>
      <c r="L91" s="148" t="s">
        <v>3496</v>
      </c>
      <c r="M91" s="20" t="s">
        <v>11</v>
      </c>
      <c r="N91" s="20" t="s">
        <v>2700</v>
      </c>
    </row>
    <row r="92" spans="1:14" s="2" customFormat="1" ht="45.6" x14ac:dyDescent="0.3">
      <c r="A92" s="20">
        <f t="shared" si="4"/>
        <v>86</v>
      </c>
      <c r="B92" s="227" t="s">
        <v>3186</v>
      </c>
      <c r="C92" s="149" t="s">
        <v>3497</v>
      </c>
      <c r="D92" s="150" t="s">
        <v>3498</v>
      </c>
      <c r="E92" s="138" t="s">
        <v>3499</v>
      </c>
      <c r="F92" s="23">
        <v>15000000</v>
      </c>
      <c r="G92" s="23"/>
      <c r="H92" s="23">
        <f t="shared" si="3"/>
        <v>15000000</v>
      </c>
      <c r="I92" s="20" t="s">
        <v>20</v>
      </c>
      <c r="J92" s="139" t="s">
        <v>3491</v>
      </c>
      <c r="K92" s="20" t="s">
        <v>12</v>
      </c>
      <c r="L92" s="148" t="s">
        <v>3500</v>
      </c>
      <c r="M92" s="20" t="s">
        <v>11</v>
      </c>
      <c r="N92" s="20" t="s">
        <v>2700</v>
      </c>
    </row>
    <row r="93" spans="1:14" s="2" customFormat="1" ht="45.6" x14ac:dyDescent="0.3">
      <c r="A93" s="20">
        <f t="shared" si="4"/>
        <v>87</v>
      </c>
      <c r="B93" s="227" t="s">
        <v>3186</v>
      </c>
      <c r="C93" s="149" t="s">
        <v>3480</v>
      </c>
      <c r="D93" s="150" t="s">
        <v>3481</v>
      </c>
      <c r="E93" s="138" t="s">
        <v>3482</v>
      </c>
      <c r="F93" s="23">
        <v>15000000</v>
      </c>
      <c r="G93" s="23"/>
      <c r="H93" s="23">
        <f t="shared" si="3"/>
        <v>15000000</v>
      </c>
      <c r="I93" s="20" t="s">
        <v>20</v>
      </c>
      <c r="J93" s="139" t="s">
        <v>3463</v>
      </c>
      <c r="K93" s="20" t="s">
        <v>12</v>
      </c>
      <c r="L93" s="148" t="s">
        <v>3483</v>
      </c>
      <c r="M93" s="20" t="s">
        <v>11</v>
      </c>
      <c r="N93" s="20" t="s">
        <v>2700</v>
      </c>
    </row>
    <row r="94" spans="1:14" s="2" customFormat="1" ht="45.6" x14ac:dyDescent="0.3">
      <c r="A94" s="20">
        <f t="shared" si="4"/>
        <v>88</v>
      </c>
      <c r="B94" s="227" t="s">
        <v>3186</v>
      </c>
      <c r="C94" s="149" t="s">
        <v>3437</v>
      </c>
      <c r="D94" s="150" t="s">
        <v>3438</v>
      </c>
      <c r="E94" s="138" t="s">
        <v>3439</v>
      </c>
      <c r="F94" s="23">
        <v>21000000</v>
      </c>
      <c r="G94" s="23"/>
      <c r="H94" s="23">
        <f t="shared" si="3"/>
        <v>21000000</v>
      </c>
      <c r="I94" s="20" t="s">
        <v>20</v>
      </c>
      <c r="J94" s="139" t="s">
        <v>3417</v>
      </c>
      <c r="K94" s="20" t="s">
        <v>12</v>
      </c>
      <c r="L94" s="148" t="s">
        <v>3440</v>
      </c>
      <c r="M94" s="20" t="s">
        <v>11</v>
      </c>
      <c r="N94" s="20" t="s">
        <v>2700</v>
      </c>
    </row>
    <row r="95" spans="1:14" s="2" customFormat="1" ht="45.6" x14ac:dyDescent="0.3">
      <c r="A95" s="20">
        <f t="shared" si="4"/>
        <v>89</v>
      </c>
      <c r="B95" s="227" t="s">
        <v>3186</v>
      </c>
      <c r="C95" s="149" t="s">
        <v>3476</v>
      </c>
      <c r="D95" s="150" t="s">
        <v>3477</v>
      </c>
      <c r="E95" s="138" t="s">
        <v>3478</v>
      </c>
      <c r="F95" s="23">
        <v>23100000</v>
      </c>
      <c r="G95" s="23"/>
      <c r="H95" s="23">
        <f t="shared" si="3"/>
        <v>23100000</v>
      </c>
      <c r="I95" s="20" t="s">
        <v>20</v>
      </c>
      <c r="J95" s="139" t="s">
        <v>3463</v>
      </c>
      <c r="K95" s="20" t="s">
        <v>12</v>
      </c>
      <c r="L95" s="148" t="s">
        <v>3479</v>
      </c>
      <c r="M95" s="20" t="s">
        <v>11</v>
      </c>
      <c r="N95" s="20" t="s">
        <v>2700</v>
      </c>
    </row>
    <row r="96" spans="1:14" s="2" customFormat="1" ht="45.6" x14ac:dyDescent="0.3">
      <c r="A96" s="20">
        <f t="shared" si="4"/>
        <v>90</v>
      </c>
      <c r="B96" s="227" t="s">
        <v>3186</v>
      </c>
      <c r="C96" s="149" t="s">
        <v>3484</v>
      </c>
      <c r="D96" s="150" t="s">
        <v>3485</v>
      </c>
      <c r="E96" s="138" t="s">
        <v>3486</v>
      </c>
      <c r="F96" s="23">
        <v>22500000</v>
      </c>
      <c r="G96" s="23"/>
      <c r="H96" s="23">
        <f t="shared" si="3"/>
        <v>22500000</v>
      </c>
      <c r="I96" s="20" t="s">
        <v>20</v>
      </c>
      <c r="J96" s="139" t="s">
        <v>3463</v>
      </c>
      <c r="K96" s="20" t="s">
        <v>12</v>
      </c>
      <c r="L96" s="148" t="s">
        <v>3487</v>
      </c>
      <c r="M96" s="20" t="s">
        <v>11</v>
      </c>
      <c r="N96" s="20" t="s">
        <v>2700</v>
      </c>
    </row>
    <row r="97" spans="1:14" s="2" customFormat="1" ht="39.6" x14ac:dyDescent="0.3">
      <c r="A97" s="20">
        <f t="shared" si="4"/>
        <v>91</v>
      </c>
      <c r="B97" s="227" t="s">
        <v>3186</v>
      </c>
      <c r="C97" s="149" t="s">
        <v>3488</v>
      </c>
      <c r="D97" s="150" t="s">
        <v>3489</v>
      </c>
      <c r="E97" s="138" t="s">
        <v>3490</v>
      </c>
      <c r="F97" s="23">
        <v>24000000</v>
      </c>
      <c r="G97" s="23"/>
      <c r="H97" s="23">
        <f t="shared" si="3"/>
        <v>24000000</v>
      </c>
      <c r="I97" s="20" t="s">
        <v>20</v>
      </c>
      <c r="J97" s="139" t="s">
        <v>3491</v>
      </c>
      <c r="K97" s="20" t="s">
        <v>12</v>
      </c>
      <c r="L97" s="148" t="s">
        <v>3492</v>
      </c>
      <c r="M97" s="20" t="s">
        <v>11</v>
      </c>
      <c r="N97" s="20" t="s">
        <v>2700</v>
      </c>
    </row>
    <row r="98" spans="1:14" s="2" customFormat="1" ht="45.6" x14ac:dyDescent="0.3">
      <c r="A98" s="20">
        <f t="shared" si="4"/>
        <v>92</v>
      </c>
      <c r="B98" s="227" t="s">
        <v>3186</v>
      </c>
      <c r="C98" s="153" t="s">
        <v>3578</v>
      </c>
      <c r="D98" s="150" t="s">
        <v>3579</v>
      </c>
      <c r="E98" s="156" t="s">
        <v>3580</v>
      </c>
      <c r="F98" s="23">
        <v>11000000</v>
      </c>
      <c r="G98" s="23"/>
      <c r="H98" s="23">
        <f t="shared" si="3"/>
        <v>11000000</v>
      </c>
      <c r="I98" s="20" t="s">
        <v>20</v>
      </c>
      <c r="J98" s="139" t="s">
        <v>3549</v>
      </c>
      <c r="K98" s="20" t="s">
        <v>12</v>
      </c>
      <c r="L98" s="157" t="s">
        <v>3581</v>
      </c>
      <c r="M98" s="20" t="s">
        <v>11</v>
      </c>
      <c r="N98" s="20" t="s">
        <v>2700</v>
      </c>
    </row>
    <row r="99" spans="1:14" s="2" customFormat="1" ht="39.6" x14ac:dyDescent="0.3">
      <c r="A99" s="20">
        <f t="shared" si="4"/>
        <v>93</v>
      </c>
      <c r="B99" s="227" t="s">
        <v>3186</v>
      </c>
      <c r="C99" s="153" t="s">
        <v>3529</v>
      </c>
      <c r="D99" s="142" t="s">
        <v>3530</v>
      </c>
      <c r="E99" s="154" t="s">
        <v>3435</v>
      </c>
      <c r="F99" s="23">
        <v>22500000</v>
      </c>
      <c r="G99" s="23"/>
      <c r="H99" s="23">
        <f t="shared" si="3"/>
        <v>22500000</v>
      </c>
      <c r="I99" s="20" t="s">
        <v>20</v>
      </c>
      <c r="J99" s="147" t="s">
        <v>3511</v>
      </c>
      <c r="K99" s="20" t="s">
        <v>12</v>
      </c>
      <c r="L99" s="155" t="s">
        <v>3531</v>
      </c>
      <c r="M99" s="20" t="s">
        <v>11</v>
      </c>
      <c r="N99" s="20" t="s">
        <v>2700</v>
      </c>
    </row>
    <row r="100" spans="1:14" s="2" customFormat="1" ht="39.6" x14ac:dyDescent="0.3">
      <c r="A100" s="20">
        <f t="shared" si="4"/>
        <v>94</v>
      </c>
      <c r="B100" s="227" t="s">
        <v>3186</v>
      </c>
      <c r="C100" s="149" t="s">
        <v>3469</v>
      </c>
      <c r="D100" s="150" t="s">
        <v>3470</v>
      </c>
      <c r="E100" s="138" t="s">
        <v>3435</v>
      </c>
      <c r="F100" s="23">
        <v>24000000</v>
      </c>
      <c r="G100" s="23"/>
      <c r="H100" s="23">
        <f t="shared" si="3"/>
        <v>24000000</v>
      </c>
      <c r="I100" s="20" t="s">
        <v>20</v>
      </c>
      <c r="J100" s="139" t="s">
        <v>3463</v>
      </c>
      <c r="K100" s="20" t="s">
        <v>12</v>
      </c>
      <c r="L100" s="148" t="s">
        <v>3471</v>
      </c>
      <c r="M100" s="20" t="s">
        <v>11</v>
      </c>
      <c r="N100" s="20" t="s">
        <v>2700</v>
      </c>
    </row>
    <row r="101" spans="1:14" s="2" customFormat="1" ht="39.6" x14ac:dyDescent="0.3">
      <c r="A101" s="20">
        <f t="shared" si="4"/>
        <v>95</v>
      </c>
      <c r="B101" s="227" t="s">
        <v>3186</v>
      </c>
      <c r="C101" s="149" t="s">
        <v>3441</v>
      </c>
      <c r="D101" s="150" t="s">
        <v>3442</v>
      </c>
      <c r="E101" s="138" t="s">
        <v>3435</v>
      </c>
      <c r="F101" s="23">
        <v>13500000</v>
      </c>
      <c r="G101" s="23"/>
      <c r="H101" s="23">
        <f t="shared" si="3"/>
        <v>13500000</v>
      </c>
      <c r="I101" s="20" t="s">
        <v>20</v>
      </c>
      <c r="J101" s="139" t="s">
        <v>3417</v>
      </c>
      <c r="K101" s="20" t="s">
        <v>12</v>
      </c>
      <c r="L101" s="148" t="s">
        <v>3443</v>
      </c>
      <c r="M101" s="20" t="s">
        <v>11</v>
      </c>
      <c r="N101" s="20" t="s">
        <v>2700</v>
      </c>
    </row>
    <row r="102" spans="1:14" s="2" customFormat="1" ht="39.6" x14ac:dyDescent="0.3">
      <c r="A102" s="20">
        <f t="shared" si="4"/>
        <v>96</v>
      </c>
      <c r="B102" s="227" t="s">
        <v>3186</v>
      </c>
      <c r="C102" s="149" t="s">
        <v>3400</v>
      </c>
      <c r="D102" s="150" t="s">
        <v>3401</v>
      </c>
      <c r="E102" s="138" t="s">
        <v>3368</v>
      </c>
      <c r="F102" s="23">
        <v>15730000</v>
      </c>
      <c r="G102" s="23"/>
      <c r="H102" s="23">
        <f t="shared" si="3"/>
        <v>15730000</v>
      </c>
      <c r="I102" s="20" t="s">
        <v>20</v>
      </c>
      <c r="J102" s="139" t="s">
        <v>3190</v>
      </c>
      <c r="K102" s="20" t="s">
        <v>12</v>
      </c>
      <c r="L102" s="148" t="s">
        <v>3228</v>
      </c>
      <c r="M102" s="20" t="s">
        <v>11</v>
      </c>
      <c r="N102" s="20" t="s">
        <v>2700</v>
      </c>
    </row>
    <row r="103" spans="1:14" s="2" customFormat="1" ht="39.6" x14ac:dyDescent="0.3">
      <c r="A103" s="20">
        <f t="shared" si="4"/>
        <v>97</v>
      </c>
      <c r="B103" s="227" t="s">
        <v>3186</v>
      </c>
      <c r="C103" s="149" t="s">
        <v>3402</v>
      </c>
      <c r="D103" s="150" t="s">
        <v>3403</v>
      </c>
      <c r="E103" s="138" t="s">
        <v>3368</v>
      </c>
      <c r="F103" s="23">
        <v>15730000</v>
      </c>
      <c r="G103" s="23"/>
      <c r="H103" s="23">
        <f t="shared" ref="H103:H134" si="5">+F103+G103</f>
        <v>15730000</v>
      </c>
      <c r="I103" s="20" t="s">
        <v>20</v>
      </c>
      <c r="J103" s="139" t="s">
        <v>3190</v>
      </c>
      <c r="K103" s="20" t="s">
        <v>12</v>
      </c>
      <c r="L103" s="148" t="s">
        <v>3300</v>
      </c>
      <c r="M103" s="20" t="s">
        <v>11</v>
      </c>
      <c r="N103" s="20" t="s">
        <v>2700</v>
      </c>
    </row>
    <row r="104" spans="1:14" s="2" customFormat="1" ht="39.6" x14ac:dyDescent="0.3">
      <c r="A104" s="20">
        <f t="shared" si="4"/>
        <v>98</v>
      </c>
      <c r="B104" s="227" t="s">
        <v>3186</v>
      </c>
      <c r="C104" s="149" t="s">
        <v>3404</v>
      </c>
      <c r="D104" s="150" t="s">
        <v>3405</v>
      </c>
      <c r="E104" s="138" t="s">
        <v>3406</v>
      </c>
      <c r="F104" s="23">
        <v>11599500</v>
      </c>
      <c r="G104" s="23"/>
      <c r="H104" s="23">
        <f t="shared" si="5"/>
        <v>11599500</v>
      </c>
      <c r="I104" s="20" t="s">
        <v>20</v>
      </c>
      <c r="J104" s="139" t="s">
        <v>3190</v>
      </c>
      <c r="K104" s="20" t="s">
        <v>12</v>
      </c>
      <c r="L104" s="148" t="s">
        <v>3200</v>
      </c>
      <c r="M104" s="20" t="s">
        <v>11</v>
      </c>
      <c r="N104" s="20" t="s">
        <v>2700</v>
      </c>
    </row>
    <row r="105" spans="1:14" s="2" customFormat="1" ht="39.6" x14ac:dyDescent="0.3">
      <c r="A105" s="20">
        <f t="shared" si="4"/>
        <v>99</v>
      </c>
      <c r="B105" s="227" t="s">
        <v>3186</v>
      </c>
      <c r="C105" s="149" t="s">
        <v>3407</v>
      </c>
      <c r="D105" s="150" t="s">
        <v>3408</v>
      </c>
      <c r="E105" s="138" t="s">
        <v>3240</v>
      </c>
      <c r="F105" s="23">
        <v>15730000</v>
      </c>
      <c r="G105" s="23"/>
      <c r="H105" s="23">
        <f t="shared" si="5"/>
        <v>15730000</v>
      </c>
      <c r="I105" s="20" t="s">
        <v>20</v>
      </c>
      <c r="J105" s="139" t="s">
        <v>3190</v>
      </c>
      <c r="K105" s="20" t="s">
        <v>12</v>
      </c>
      <c r="L105" s="148" t="s">
        <v>3304</v>
      </c>
      <c r="M105" s="20" t="s">
        <v>11</v>
      </c>
      <c r="N105" s="20" t="s">
        <v>2700</v>
      </c>
    </row>
    <row r="106" spans="1:14" s="2" customFormat="1" ht="39.6" x14ac:dyDescent="0.3">
      <c r="A106" s="20">
        <f t="shared" si="4"/>
        <v>100</v>
      </c>
      <c r="B106" s="227" t="s">
        <v>3186</v>
      </c>
      <c r="C106" s="149" t="s">
        <v>3418</v>
      </c>
      <c r="D106" s="150" t="s">
        <v>3419</v>
      </c>
      <c r="E106" s="138" t="s">
        <v>3420</v>
      </c>
      <c r="F106" s="23">
        <v>10545000</v>
      </c>
      <c r="G106" s="23"/>
      <c r="H106" s="23">
        <f t="shared" si="5"/>
        <v>10545000</v>
      </c>
      <c r="I106" s="20" t="s">
        <v>20</v>
      </c>
      <c r="J106" s="139" t="s">
        <v>3190</v>
      </c>
      <c r="K106" s="20" t="s">
        <v>12</v>
      </c>
      <c r="L106" s="148" t="s">
        <v>3316</v>
      </c>
      <c r="M106" s="20" t="s">
        <v>11</v>
      </c>
      <c r="N106" s="20" t="s">
        <v>2700</v>
      </c>
    </row>
    <row r="107" spans="1:14" s="2" customFormat="1" ht="39.6" x14ac:dyDescent="0.3">
      <c r="A107" s="20">
        <f t="shared" si="4"/>
        <v>101</v>
      </c>
      <c r="B107" s="227" t="s">
        <v>3186</v>
      </c>
      <c r="C107" s="153" t="s">
        <v>3539</v>
      </c>
      <c r="D107" s="142" t="s">
        <v>3540</v>
      </c>
      <c r="E107" s="154" t="s">
        <v>3495</v>
      </c>
      <c r="F107" s="23">
        <v>10300000</v>
      </c>
      <c r="G107" s="23"/>
      <c r="H107" s="23">
        <f t="shared" si="5"/>
        <v>10300000</v>
      </c>
      <c r="I107" s="20" t="s">
        <v>20</v>
      </c>
      <c r="J107" s="147" t="s">
        <v>3511</v>
      </c>
      <c r="K107" s="20" t="s">
        <v>12</v>
      </c>
      <c r="L107" s="155" t="s">
        <v>3541</v>
      </c>
      <c r="M107" s="20" t="s">
        <v>11</v>
      </c>
      <c r="N107" s="20" t="s">
        <v>2700</v>
      </c>
    </row>
    <row r="108" spans="1:14" s="2" customFormat="1" ht="39.6" x14ac:dyDescent="0.3">
      <c r="A108" s="20">
        <f t="shared" si="4"/>
        <v>102</v>
      </c>
      <c r="B108" s="227" t="s">
        <v>3186</v>
      </c>
      <c r="C108" s="153" t="s">
        <v>3536</v>
      </c>
      <c r="D108" s="142" t="s">
        <v>3537</v>
      </c>
      <c r="E108" s="154" t="s">
        <v>3495</v>
      </c>
      <c r="F108" s="23">
        <v>5700000</v>
      </c>
      <c r="G108" s="23"/>
      <c r="H108" s="23">
        <f t="shared" si="5"/>
        <v>5700000</v>
      </c>
      <c r="I108" s="20" t="s">
        <v>20</v>
      </c>
      <c r="J108" s="147" t="s">
        <v>3511</v>
      </c>
      <c r="K108" s="20" t="s">
        <v>12</v>
      </c>
      <c r="L108" s="155" t="s">
        <v>3538</v>
      </c>
      <c r="M108" s="20" t="s">
        <v>11</v>
      </c>
      <c r="N108" s="20" t="s">
        <v>2700</v>
      </c>
    </row>
    <row r="109" spans="1:14" s="2" customFormat="1" ht="45.6" x14ac:dyDescent="0.3">
      <c r="A109" s="20">
        <f t="shared" si="4"/>
        <v>103</v>
      </c>
      <c r="B109" s="227" t="s">
        <v>3186</v>
      </c>
      <c r="C109" s="153" t="s">
        <v>3542</v>
      </c>
      <c r="D109" s="142" t="s">
        <v>3543</v>
      </c>
      <c r="E109" s="154" t="s">
        <v>3544</v>
      </c>
      <c r="F109" s="23">
        <v>9200000</v>
      </c>
      <c r="G109" s="23"/>
      <c r="H109" s="23">
        <f t="shared" si="5"/>
        <v>9200000</v>
      </c>
      <c r="I109" s="20" t="s">
        <v>20</v>
      </c>
      <c r="J109" s="147" t="s">
        <v>3511</v>
      </c>
      <c r="K109" s="20" t="s">
        <v>12</v>
      </c>
      <c r="L109" s="155" t="s">
        <v>3545</v>
      </c>
      <c r="M109" s="20" t="s">
        <v>11</v>
      </c>
      <c r="N109" s="20" t="s">
        <v>2700</v>
      </c>
    </row>
    <row r="110" spans="1:14" s="2" customFormat="1" ht="39.6" x14ac:dyDescent="0.3">
      <c r="A110" s="20">
        <f t="shared" si="4"/>
        <v>104</v>
      </c>
      <c r="B110" s="227" t="s">
        <v>3186</v>
      </c>
      <c r="C110" s="153" t="s">
        <v>3546</v>
      </c>
      <c r="D110" s="150" t="s">
        <v>3547</v>
      </c>
      <c r="E110" s="156" t="s">
        <v>3548</v>
      </c>
      <c r="F110" s="23">
        <v>4400000</v>
      </c>
      <c r="G110" s="23"/>
      <c r="H110" s="23">
        <f t="shared" si="5"/>
        <v>4400000</v>
      </c>
      <c r="I110" s="20" t="s">
        <v>20</v>
      </c>
      <c r="J110" s="139" t="s">
        <v>3549</v>
      </c>
      <c r="K110" s="20" t="s">
        <v>12</v>
      </c>
      <c r="L110" s="157" t="s">
        <v>3550</v>
      </c>
      <c r="M110" s="20" t="s">
        <v>11</v>
      </c>
      <c r="N110" s="20" t="s">
        <v>2700</v>
      </c>
    </row>
    <row r="111" spans="1:14" s="2" customFormat="1" ht="45.6" x14ac:dyDescent="0.3">
      <c r="A111" s="20">
        <f t="shared" si="4"/>
        <v>105</v>
      </c>
      <c r="B111" s="227" t="s">
        <v>3186</v>
      </c>
      <c r="C111" s="153" t="s">
        <v>3555</v>
      </c>
      <c r="D111" s="158" t="s">
        <v>3556</v>
      </c>
      <c r="E111" s="156" t="s">
        <v>3416</v>
      </c>
      <c r="F111" s="23">
        <v>26400000</v>
      </c>
      <c r="G111" s="23"/>
      <c r="H111" s="23">
        <f t="shared" si="5"/>
        <v>26400000</v>
      </c>
      <c r="I111" s="20" t="s">
        <v>20</v>
      </c>
      <c r="J111" s="139" t="s">
        <v>3549</v>
      </c>
      <c r="K111" s="20" t="s">
        <v>12</v>
      </c>
      <c r="L111" s="157" t="s">
        <v>2147</v>
      </c>
      <c r="M111" s="20" t="s">
        <v>11</v>
      </c>
      <c r="N111" s="20" t="s">
        <v>2700</v>
      </c>
    </row>
    <row r="112" spans="1:14" s="2" customFormat="1" ht="45.6" x14ac:dyDescent="0.3">
      <c r="A112" s="20">
        <f t="shared" si="4"/>
        <v>106</v>
      </c>
      <c r="B112" s="227" t="s">
        <v>3186</v>
      </c>
      <c r="C112" s="153" t="s">
        <v>3557</v>
      </c>
      <c r="D112" s="158" t="s">
        <v>3558</v>
      </c>
      <c r="E112" s="156" t="s">
        <v>3423</v>
      </c>
      <c r="F112" s="23">
        <v>36000000</v>
      </c>
      <c r="G112" s="23"/>
      <c r="H112" s="23">
        <f t="shared" si="5"/>
        <v>36000000</v>
      </c>
      <c r="I112" s="20" t="s">
        <v>20</v>
      </c>
      <c r="J112" s="139" t="s">
        <v>3549</v>
      </c>
      <c r="K112" s="20" t="s">
        <v>12</v>
      </c>
      <c r="L112" s="157" t="s">
        <v>3424</v>
      </c>
      <c r="M112" s="20" t="s">
        <v>11</v>
      </c>
      <c r="N112" s="20" t="s">
        <v>2700</v>
      </c>
    </row>
    <row r="113" spans="1:14" s="2" customFormat="1" ht="39.6" x14ac:dyDescent="0.3">
      <c r="A113" s="20">
        <f t="shared" si="4"/>
        <v>107</v>
      </c>
      <c r="B113" s="227" t="s">
        <v>3186</v>
      </c>
      <c r="C113" s="153" t="s">
        <v>3559</v>
      </c>
      <c r="D113" s="158" t="s">
        <v>3560</v>
      </c>
      <c r="E113" s="156" t="s">
        <v>3427</v>
      </c>
      <c r="F113" s="23">
        <v>33600000</v>
      </c>
      <c r="G113" s="23"/>
      <c r="H113" s="23">
        <f t="shared" si="5"/>
        <v>33600000</v>
      </c>
      <c r="I113" s="20" t="s">
        <v>20</v>
      </c>
      <c r="J113" s="139" t="s">
        <v>3549</v>
      </c>
      <c r="K113" s="20" t="s">
        <v>12</v>
      </c>
      <c r="L113" s="157" t="s">
        <v>3428</v>
      </c>
      <c r="M113" s="20" t="s">
        <v>11</v>
      </c>
      <c r="N113" s="20" t="s">
        <v>2700</v>
      </c>
    </row>
    <row r="114" spans="1:14" s="2" customFormat="1" ht="45.6" x14ac:dyDescent="0.3">
      <c r="A114" s="20">
        <f t="shared" si="4"/>
        <v>108</v>
      </c>
      <c r="B114" s="227" t="s">
        <v>3186</v>
      </c>
      <c r="C114" s="153" t="s">
        <v>3561</v>
      </c>
      <c r="D114" s="158" t="s">
        <v>3562</v>
      </c>
      <c r="E114" s="156" t="s">
        <v>3431</v>
      </c>
      <c r="F114" s="23">
        <v>44000000</v>
      </c>
      <c r="G114" s="23"/>
      <c r="H114" s="23">
        <f t="shared" si="5"/>
        <v>44000000</v>
      </c>
      <c r="I114" s="20" t="s">
        <v>20</v>
      </c>
      <c r="J114" s="139" t="s">
        <v>3549</v>
      </c>
      <c r="K114" s="20" t="s">
        <v>12</v>
      </c>
      <c r="L114" s="157" t="s">
        <v>3432</v>
      </c>
      <c r="M114" s="20" t="s">
        <v>11</v>
      </c>
      <c r="N114" s="20" t="s">
        <v>2700</v>
      </c>
    </row>
    <row r="115" spans="1:14" s="2" customFormat="1" ht="39.6" x14ac:dyDescent="0.3">
      <c r="A115" s="20">
        <f t="shared" si="4"/>
        <v>109</v>
      </c>
      <c r="B115" s="227" t="s">
        <v>3186</v>
      </c>
      <c r="C115" s="153" t="s">
        <v>3563</v>
      </c>
      <c r="D115" s="158" t="s">
        <v>3564</v>
      </c>
      <c r="E115" s="156" t="s">
        <v>3435</v>
      </c>
      <c r="F115" s="23">
        <v>44000000</v>
      </c>
      <c r="G115" s="23"/>
      <c r="H115" s="23">
        <f t="shared" si="5"/>
        <v>44000000</v>
      </c>
      <c r="I115" s="20" t="s">
        <v>20</v>
      </c>
      <c r="J115" s="139" t="s">
        <v>3549</v>
      </c>
      <c r="K115" s="20" t="s">
        <v>12</v>
      </c>
      <c r="L115" s="157" t="s">
        <v>3436</v>
      </c>
      <c r="M115" s="20" t="s">
        <v>11</v>
      </c>
      <c r="N115" s="20" t="s">
        <v>2700</v>
      </c>
    </row>
    <row r="116" spans="1:14" s="2" customFormat="1" ht="45.6" x14ac:dyDescent="0.3">
      <c r="A116" s="20">
        <f t="shared" si="4"/>
        <v>110</v>
      </c>
      <c r="B116" s="227" t="s">
        <v>3186</v>
      </c>
      <c r="C116" s="153" t="s">
        <v>3565</v>
      </c>
      <c r="D116" s="158" t="s">
        <v>3566</v>
      </c>
      <c r="E116" s="156" t="s">
        <v>3439</v>
      </c>
      <c r="F116" s="23">
        <v>56000000</v>
      </c>
      <c r="G116" s="23"/>
      <c r="H116" s="23">
        <f t="shared" si="5"/>
        <v>56000000</v>
      </c>
      <c r="I116" s="20" t="s">
        <v>20</v>
      </c>
      <c r="J116" s="139" t="s">
        <v>3549</v>
      </c>
      <c r="K116" s="20" t="s">
        <v>12</v>
      </c>
      <c r="L116" s="157" t="s">
        <v>3440</v>
      </c>
      <c r="M116" s="20" t="s">
        <v>11</v>
      </c>
      <c r="N116" s="20" t="s">
        <v>2700</v>
      </c>
    </row>
    <row r="117" spans="1:14" s="4" customFormat="1" ht="39.6" x14ac:dyDescent="0.3">
      <c r="A117" s="20">
        <f t="shared" si="4"/>
        <v>111</v>
      </c>
      <c r="B117" s="227" t="s">
        <v>3186</v>
      </c>
      <c r="C117" s="153" t="s">
        <v>3567</v>
      </c>
      <c r="D117" s="158" t="s">
        <v>3568</v>
      </c>
      <c r="E117" s="156" t="s">
        <v>3435</v>
      </c>
      <c r="F117" s="23">
        <v>36000000</v>
      </c>
      <c r="G117" s="23"/>
      <c r="H117" s="23">
        <f t="shared" si="5"/>
        <v>36000000</v>
      </c>
      <c r="I117" s="20" t="s">
        <v>20</v>
      </c>
      <c r="J117" s="139" t="s">
        <v>3549</v>
      </c>
      <c r="K117" s="20" t="s">
        <v>12</v>
      </c>
      <c r="L117" s="157" t="s">
        <v>3443</v>
      </c>
      <c r="M117" s="20" t="s">
        <v>11</v>
      </c>
      <c r="N117" s="20" t="s">
        <v>2700</v>
      </c>
    </row>
    <row r="118" spans="1:14" s="4" customFormat="1" ht="39.6" x14ac:dyDescent="0.3">
      <c r="A118" s="20">
        <f t="shared" si="4"/>
        <v>112</v>
      </c>
      <c r="B118" s="227" t="s">
        <v>3186</v>
      </c>
      <c r="C118" s="153" t="s">
        <v>3569</v>
      </c>
      <c r="D118" s="158" t="s">
        <v>3570</v>
      </c>
      <c r="E118" s="156" t="s">
        <v>3519</v>
      </c>
      <c r="F118" s="23">
        <v>20000000</v>
      </c>
      <c r="G118" s="23"/>
      <c r="H118" s="23">
        <f t="shared" si="5"/>
        <v>20000000</v>
      </c>
      <c r="I118" s="20" t="s">
        <v>20</v>
      </c>
      <c r="J118" s="139" t="s">
        <v>3549</v>
      </c>
      <c r="K118" s="20" t="s">
        <v>12</v>
      </c>
      <c r="L118" s="157" t="s">
        <v>3520</v>
      </c>
      <c r="M118" s="20" t="s">
        <v>11</v>
      </c>
      <c r="N118" s="20" t="s">
        <v>2700</v>
      </c>
    </row>
    <row r="119" spans="1:14" s="4" customFormat="1" ht="39.6" x14ac:dyDescent="0.3">
      <c r="A119" s="20">
        <f t="shared" si="4"/>
        <v>113</v>
      </c>
      <c r="B119" s="227" t="s">
        <v>3186</v>
      </c>
      <c r="C119" s="153" t="s">
        <v>3574</v>
      </c>
      <c r="D119" s="150" t="s">
        <v>3575</v>
      </c>
      <c r="E119" s="156" t="s">
        <v>3576</v>
      </c>
      <c r="F119" s="23">
        <v>33600000</v>
      </c>
      <c r="G119" s="23"/>
      <c r="H119" s="23">
        <f t="shared" si="5"/>
        <v>33600000</v>
      </c>
      <c r="I119" s="20" t="s">
        <v>20</v>
      </c>
      <c r="J119" s="139" t="s">
        <v>3549</v>
      </c>
      <c r="K119" s="20" t="s">
        <v>12</v>
      </c>
      <c r="L119" s="157" t="s">
        <v>3577</v>
      </c>
      <c r="M119" s="20" t="s">
        <v>11</v>
      </c>
      <c r="N119" s="20" t="s">
        <v>2700</v>
      </c>
    </row>
    <row r="120" spans="1:14" s="4" customFormat="1" ht="39.6" x14ac:dyDescent="0.3">
      <c r="A120" s="20">
        <f t="shared" si="4"/>
        <v>114</v>
      </c>
      <c r="B120" s="227" t="s">
        <v>3186</v>
      </c>
      <c r="C120" s="153" t="s">
        <v>3582</v>
      </c>
      <c r="D120" s="150" t="s">
        <v>3583</v>
      </c>
      <c r="E120" s="152" t="s">
        <v>3446</v>
      </c>
      <c r="F120" s="23">
        <v>37695000</v>
      </c>
      <c r="G120" s="23"/>
      <c r="H120" s="23">
        <f t="shared" si="5"/>
        <v>37695000</v>
      </c>
      <c r="I120" s="20" t="s">
        <v>20</v>
      </c>
      <c r="J120" s="139" t="s">
        <v>3549</v>
      </c>
      <c r="K120" s="20" t="s">
        <v>12</v>
      </c>
      <c r="L120" s="157" t="s">
        <v>3448</v>
      </c>
      <c r="M120" s="20" t="s">
        <v>11</v>
      </c>
      <c r="N120" s="20" t="s">
        <v>2700</v>
      </c>
    </row>
    <row r="121" spans="1:14" s="4" customFormat="1" ht="45.6" x14ac:dyDescent="0.3">
      <c r="A121" s="20">
        <f t="shared" si="4"/>
        <v>115</v>
      </c>
      <c r="B121" s="227" t="s">
        <v>3186</v>
      </c>
      <c r="C121" s="153" t="s">
        <v>3584</v>
      </c>
      <c r="D121" s="150" t="s">
        <v>3585</v>
      </c>
      <c r="E121" s="138" t="s">
        <v>3423</v>
      </c>
      <c r="F121" s="23">
        <v>33975000</v>
      </c>
      <c r="G121" s="23"/>
      <c r="H121" s="23">
        <f t="shared" si="5"/>
        <v>33975000</v>
      </c>
      <c r="I121" s="20" t="s">
        <v>20</v>
      </c>
      <c r="J121" s="139" t="s">
        <v>3549</v>
      </c>
      <c r="K121" s="20" t="s">
        <v>12</v>
      </c>
      <c r="L121" s="157" t="s">
        <v>3451</v>
      </c>
      <c r="M121" s="20" t="s">
        <v>11</v>
      </c>
      <c r="N121" s="20" t="s">
        <v>2700</v>
      </c>
    </row>
    <row r="122" spans="1:14" s="4" customFormat="1" ht="39.6" x14ac:dyDescent="0.3">
      <c r="A122" s="20">
        <f t="shared" si="4"/>
        <v>116</v>
      </c>
      <c r="B122" s="227" t="s">
        <v>3186</v>
      </c>
      <c r="C122" s="153" t="s">
        <v>3678</v>
      </c>
      <c r="D122" s="150" t="s">
        <v>3679</v>
      </c>
      <c r="E122" s="167" t="s">
        <v>3680</v>
      </c>
      <c r="F122" s="23">
        <v>24500000</v>
      </c>
      <c r="G122" s="23"/>
      <c r="H122" s="23">
        <f t="shared" si="5"/>
        <v>24500000</v>
      </c>
      <c r="I122" s="20" t="s">
        <v>20</v>
      </c>
      <c r="J122" s="139" t="s">
        <v>3549</v>
      </c>
      <c r="K122" s="20" t="s">
        <v>12</v>
      </c>
      <c r="L122" s="157" t="s">
        <v>3681</v>
      </c>
      <c r="M122" s="20" t="s">
        <v>11</v>
      </c>
      <c r="N122" s="20" t="s">
        <v>2700</v>
      </c>
    </row>
    <row r="123" spans="1:14" s="4" customFormat="1" ht="39.6" x14ac:dyDescent="0.3">
      <c r="A123" s="20">
        <f t="shared" si="4"/>
        <v>117</v>
      </c>
      <c r="B123" s="227" t="s">
        <v>3186</v>
      </c>
      <c r="C123" s="153" t="s">
        <v>3586</v>
      </c>
      <c r="D123" s="150" t="s">
        <v>3587</v>
      </c>
      <c r="E123" s="138" t="s">
        <v>3458</v>
      </c>
      <c r="F123" s="23">
        <v>33975000</v>
      </c>
      <c r="G123" s="23"/>
      <c r="H123" s="23">
        <f t="shared" si="5"/>
        <v>33975000</v>
      </c>
      <c r="I123" s="20" t="s">
        <v>20</v>
      </c>
      <c r="J123" s="139" t="s">
        <v>3549</v>
      </c>
      <c r="K123" s="20" t="s">
        <v>12</v>
      </c>
      <c r="L123" s="157" t="s">
        <v>3459</v>
      </c>
      <c r="M123" s="20" t="s">
        <v>11</v>
      </c>
      <c r="N123" s="20" t="s">
        <v>2700</v>
      </c>
    </row>
    <row r="124" spans="1:14" s="4" customFormat="1" ht="45.6" x14ac:dyDescent="0.3">
      <c r="A124" s="20">
        <f t="shared" si="4"/>
        <v>118</v>
      </c>
      <c r="B124" s="227" t="s">
        <v>3186</v>
      </c>
      <c r="C124" s="153" t="s">
        <v>3590</v>
      </c>
      <c r="D124" s="159" t="s">
        <v>3591</v>
      </c>
      <c r="E124" s="160" t="s">
        <v>3462</v>
      </c>
      <c r="F124" s="23">
        <v>22200000</v>
      </c>
      <c r="G124" s="23"/>
      <c r="H124" s="23">
        <f t="shared" si="5"/>
        <v>22200000</v>
      </c>
      <c r="I124" s="20" t="s">
        <v>20</v>
      </c>
      <c r="J124" s="161" t="s">
        <v>3592</v>
      </c>
      <c r="K124" s="20" t="s">
        <v>12</v>
      </c>
      <c r="L124" s="162" t="s">
        <v>3593</v>
      </c>
      <c r="M124" s="20" t="s">
        <v>11</v>
      </c>
      <c r="N124" s="20" t="s">
        <v>2700</v>
      </c>
    </row>
    <row r="125" spans="1:14" s="4" customFormat="1" ht="39.6" x14ac:dyDescent="0.3">
      <c r="A125" s="20">
        <f t="shared" si="4"/>
        <v>119</v>
      </c>
      <c r="B125" s="227" t="s">
        <v>3186</v>
      </c>
      <c r="C125" s="153" t="s">
        <v>3588</v>
      </c>
      <c r="D125" s="159" t="s">
        <v>3589</v>
      </c>
      <c r="E125" s="160" t="s">
        <v>3467</v>
      </c>
      <c r="F125" s="23">
        <v>30600000</v>
      </c>
      <c r="G125" s="23"/>
      <c r="H125" s="23">
        <f t="shared" si="5"/>
        <v>30600000</v>
      </c>
      <c r="I125" s="20" t="s">
        <v>20</v>
      </c>
      <c r="J125" s="161" t="s">
        <v>3549</v>
      </c>
      <c r="K125" s="20" t="s">
        <v>12</v>
      </c>
      <c r="L125" s="162" t="s">
        <v>3319</v>
      </c>
      <c r="M125" s="20" t="s">
        <v>11</v>
      </c>
      <c r="N125" s="20" t="s">
        <v>2700</v>
      </c>
    </row>
    <row r="126" spans="1:14" s="4" customFormat="1" ht="39.6" x14ac:dyDescent="0.3">
      <c r="A126" s="20">
        <f t="shared" si="4"/>
        <v>120</v>
      </c>
      <c r="B126" s="227" t="s">
        <v>3186</v>
      </c>
      <c r="C126" s="153" t="s">
        <v>3639</v>
      </c>
      <c r="D126" s="150" t="s">
        <v>3640</v>
      </c>
      <c r="E126" s="167" t="s">
        <v>3641</v>
      </c>
      <c r="F126" s="23">
        <v>31500000</v>
      </c>
      <c r="G126" s="23"/>
      <c r="H126" s="23">
        <f t="shared" si="5"/>
        <v>31500000</v>
      </c>
      <c r="I126" s="20" t="s">
        <v>20</v>
      </c>
      <c r="J126" s="139" t="s">
        <v>3549</v>
      </c>
      <c r="K126" s="20" t="s">
        <v>12</v>
      </c>
      <c r="L126" s="157" t="s">
        <v>3642</v>
      </c>
      <c r="M126" s="20" t="s">
        <v>11</v>
      </c>
      <c r="N126" s="20" t="s">
        <v>2700</v>
      </c>
    </row>
    <row r="127" spans="1:14" s="4" customFormat="1" ht="39.6" x14ac:dyDescent="0.3">
      <c r="A127" s="20">
        <f t="shared" si="4"/>
        <v>121</v>
      </c>
      <c r="B127" s="227" t="s">
        <v>3186</v>
      </c>
      <c r="C127" s="153" t="s">
        <v>3636</v>
      </c>
      <c r="D127" s="150" t="s">
        <v>3637</v>
      </c>
      <c r="E127" s="168" t="s">
        <v>3638</v>
      </c>
      <c r="F127" s="23">
        <v>49571000</v>
      </c>
      <c r="G127" s="23"/>
      <c r="H127" s="23">
        <f t="shared" si="5"/>
        <v>49571000</v>
      </c>
      <c r="I127" s="20" t="s">
        <v>20</v>
      </c>
      <c r="J127" s="139" t="s">
        <v>3549</v>
      </c>
      <c r="K127" s="20" t="s">
        <v>12</v>
      </c>
      <c r="L127" s="157" t="s">
        <v>3333</v>
      </c>
      <c r="M127" s="20" t="s">
        <v>11</v>
      </c>
      <c r="N127" s="20" t="s">
        <v>2700</v>
      </c>
    </row>
    <row r="128" spans="1:14" s="4" customFormat="1" ht="45.6" x14ac:dyDescent="0.3">
      <c r="A128" s="20">
        <f t="shared" si="4"/>
        <v>122</v>
      </c>
      <c r="B128" s="227" t="s">
        <v>3186</v>
      </c>
      <c r="C128" s="153" t="s">
        <v>3594</v>
      </c>
      <c r="D128" s="150" t="s">
        <v>3595</v>
      </c>
      <c r="E128" s="138" t="s">
        <v>3478</v>
      </c>
      <c r="F128" s="23">
        <v>25550000</v>
      </c>
      <c r="G128" s="23"/>
      <c r="H128" s="23">
        <f t="shared" si="5"/>
        <v>25550000</v>
      </c>
      <c r="I128" s="20" t="s">
        <v>20</v>
      </c>
      <c r="J128" s="139" t="s">
        <v>3549</v>
      </c>
      <c r="K128" s="20" t="s">
        <v>12</v>
      </c>
      <c r="L128" s="157" t="s">
        <v>3464</v>
      </c>
      <c r="M128" s="20" t="s">
        <v>11</v>
      </c>
      <c r="N128" s="20" t="s">
        <v>2700</v>
      </c>
    </row>
    <row r="129" spans="1:14" s="4" customFormat="1" ht="45.6" x14ac:dyDescent="0.3">
      <c r="A129" s="20">
        <f t="shared" si="4"/>
        <v>123</v>
      </c>
      <c r="B129" s="227" t="s">
        <v>3186</v>
      </c>
      <c r="C129" s="153" t="s">
        <v>3596</v>
      </c>
      <c r="D129" s="150" t="s">
        <v>3597</v>
      </c>
      <c r="E129" s="138" t="s">
        <v>3482</v>
      </c>
      <c r="F129" s="23">
        <v>32800000</v>
      </c>
      <c r="G129" s="23"/>
      <c r="H129" s="23">
        <f t="shared" si="5"/>
        <v>32800000</v>
      </c>
      <c r="I129" s="20" t="s">
        <v>20</v>
      </c>
      <c r="J129" s="139" t="s">
        <v>3549</v>
      </c>
      <c r="K129" s="20" t="s">
        <v>12</v>
      </c>
      <c r="L129" s="157" t="s">
        <v>3468</v>
      </c>
      <c r="M129" s="20" t="s">
        <v>11</v>
      </c>
      <c r="N129" s="20" t="s">
        <v>2700</v>
      </c>
    </row>
    <row r="130" spans="1:14" s="4" customFormat="1" ht="45.6" x14ac:dyDescent="0.3">
      <c r="A130" s="20">
        <f t="shared" si="4"/>
        <v>124</v>
      </c>
      <c r="B130" s="227" t="s">
        <v>3186</v>
      </c>
      <c r="C130" s="153" t="s">
        <v>3598</v>
      </c>
      <c r="D130" s="150" t="s">
        <v>3599</v>
      </c>
      <c r="E130" s="138" t="s">
        <v>3486</v>
      </c>
      <c r="F130" s="23">
        <v>58400000</v>
      </c>
      <c r="G130" s="23"/>
      <c r="H130" s="23">
        <f t="shared" si="5"/>
        <v>58400000</v>
      </c>
      <c r="I130" s="20" t="s">
        <v>20</v>
      </c>
      <c r="J130" s="139" t="s">
        <v>3549</v>
      </c>
      <c r="K130" s="20" t="s">
        <v>12</v>
      </c>
      <c r="L130" s="157" t="s">
        <v>3471</v>
      </c>
      <c r="M130" s="20" t="s">
        <v>11</v>
      </c>
      <c r="N130" s="20" t="s">
        <v>2700</v>
      </c>
    </row>
    <row r="131" spans="1:14" s="4" customFormat="1" ht="39.6" x14ac:dyDescent="0.3">
      <c r="A131" s="20">
        <f t="shared" si="4"/>
        <v>125</v>
      </c>
      <c r="B131" s="227" t="s">
        <v>3186</v>
      </c>
      <c r="C131" s="153" t="s">
        <v>3600</v>
      </c>
      <c r="D131" s="150" t="s">
        <v>3601</v>
      </c>
      <c r="E131" s="138" t="s">
        <v>3490</v>
      </c>
      <c r="F131" s="23">
        <v>23500000</v>
      </c>
      <c r="G131" s="23"/>
      <c r="H131" s="23">
        <f t="shared" si="5"/>
        <v>23500000</v>
      </c>
      <c r="I131" s="20" t="s">
        <v>20</v>
      </c>
      <c r="J131" s="139" t="s">
        <v>3549</v>
      </c>
      <c r="K131" s="20" t="s">
        <v>12</v>
      </c>
      <c r="L131" s="157" t="s">
        <v>3475</v>
      </c>
      <c r="M131" s="20" t="s">
        <v>11</v>
      </c>
      <c r="N131" s="20" t="s">
        <v>2700</v>
      </c>
    </row>
    <row r="132" spans="1:14" s="4" customFormat="1" ht="39.6" x14ac:dyDescent="0.3">
      <c r="A132" s="20">
        <f t="shared" si="4"/>
        <v>126</v>
      </c>
      <c r="B132" s="227" t="s">
        <v>3186</v>
      </c>
      <c r="C132" s="153" t="s">
        <v>3602</v>
      </c>
      <c r="D132" s="150" t="s">
        <v>3603</v>
      </c>
      <c r="E132" s="138" t="s">
        <v>3495</v>
      </c>
      <c r="F132" s="23">
        <v>61600000</v>
      </c>
      <c r="G132" s="23"/>
      <c r="H132" s="23">
        <f t="shared" si="5"/>
        <v>61600000</v>
      </c>
      <c r="I132" s="20" t="s">
        <v>20</v>
      </c>
      <c r="J132" s="139" t="s">
        <v>3549</v>
      </c>
      <c r="K132" s="20" t="s">
        <v>12</v>
      </c>
      <c r="L132" s="157" t="s">
        <v>3479</v>
      </c>
      <c r="M132" s="20" t="s">
        <v>11</v>
      </c>
      <c r="N132" s="20" t="s">
        <v>2700</v>
      </c>
    </row>
    <row r="133" spans="1:14" s="4" customFormat="1" ht="45.6" x14ac:dyDescent="0.3">
      <c r="A133" s="20">
        <f t="shared" si="4"/>
        <v>127</v>
      </c>
      <c r="B133" s="227" t="s">
        <v>3186</v>
      </c>
      <c r="C133" s="153" t="s">
        <v>3604</v>
      </c>
      <c r="D133" s="150" t="s">
        <v>3605</v>
      </c>
      <c r="E133" s="138" t="s">
        <v>3499</v>
      </c>
      <c r="F133" s="23">
        <v>36800000</v>
      </c>
      <c r="G133" s="23"/>
      <c r="H133" s="23">
        <f t="shared" si="5"/>
        <v>36800000</v>
      </c>
      <c r="I133" s="20" t="s">
        <v>20</v>
      </c>
      <c r="J133" s="139" t="s">
        <v>3549</v>
      </c>
      <c r="K133" s="20" t="s">
        <v>12</v>
      </c>
      <c r="L133" s="157" t="s">
        <v>3483</v>
      </c>
      <c r="M133" s="20" t="s">
        <v>11</v>
      </c>
      <c r="N133" s="20" t="s">
        <v>2700</v>
      </c>
    </row>
    <row r="134" spans="1:14" s="4" customFormat="1" ht="45.6" x14ac:dyDescent="0.3">
      <c r="A134" s="20">
        <f t="shared" si="4"/>
        <v>128</v>
      </c>
      <c r="B134" s="227" t="s">
        <v>3186</v>
      </c>
      <c r="C134" s="153" t="s">
        <v>3606</v>
      </c>
      <c r="D134" s="150" t="s">
        <v>3607</v>
      </c>
      <c r="E134" s="138" t="s">
        <v>3486</v>
      </c>
      <c r="F134" s="23">
        <v>54900000</v>
      </c>
      <c r="G134" s="23"/>
      <c r="H134" s="23">
        <f t="shared" si="5"/>
        <v>54900000</v>
      </c>
      <c r="I134" s="20" t="s">
        <v>20</v>
      </c>
      <c r="J134" s="139" t="s">
        <v>3549</v>
      </c>
      <c r="K134" s="20" t="s">
        <v>12</v>
      </c>
      <c r="L134" s="157" t="s">
        <v>3487</v>
      </c>
      <c r="M134" s="20" t="s">
        <v>11</v>
      </c>
      <c r="N134" s="20" t="s">
        <v>2700</v>
      </c>
    </row>
    <row r="135" spans="1:14" s="4" customFormat="1" ht="39.6" x14ac:dyDescent="0.3">
      <c r="A135" s="20">
        <f t="shared" si="4"/>
        <v>129</v>
      </c>
      <c r="B135" s="227" t="s">
        <v>3186</v>
      </c>
      <c r="C135" s="153" t="s">
        <v>3608</v>
      </c>
      <c r="D135" s="150" t="s">
        <v>3609</v>
      </c>
      <c r="E135" s="138" t="s">
        <v>3490</v>
      </c>
      <c r="F135" s="23">
        <v>58400000</v>
      </c>
      <c r="G135" s="23"/>
      <c r="H135" s="23">
        <f t="shared" ref="H135:H156" si="6">+F135+G135</f>
        <v>58400000</v>
      </c>
      <c r="I135" s="20" t="s">
        <v>20</v>
      </c>
      <c r="J135" s="139" t="s">
        <v>3549</v>
      </c>
      <c r="K135" s="20" t="s">
        <v>12</v>
      </c>
      <c r="L135" s="157" t="s">
        <v>3492</v>
      </c>
      <c r="M135" s="20" t="s">
        <v>11</v>
      </c>
      <c r="N135" s="20" t="s">
        <v>2700</v>
      </c>
    </row>
    <row r="136" spans="1:14" s="4" customFormat="1" ht="39.6" x14ac:dyDescent="0.3">
      <c r="A136" s="20">
        <f t="shared" si="4"/>
        <v>130</v>
      </c>
      <c r="B136" s="227" t="s">
        <v>3186</v>
      </c>
      <c r="C136" s="153" t="s">
        <v>3610</v>
      </c>
      <c r="D136" s="150" t="s">
        <v>3611</v>
      </c>
      <c r="E136" s="138" t="s">
        <v>3495</v>
      </c>
      <c r="F136" s="23">
        <v>36800000</v>
      </c>
      <c r="G136" s="23"/>
      <c r="H136" s="23">
        <f t="shared" si="6"/>
        <v>36800000</v>
      </c>
      <c r="I136" s="20" t="s">
        <v>20</v>
      </c>
      <c r="J136" s="139" t="s">
        <v>3549</v>
      </c>
      <c r="K136" s="20" t="s">
        <v>12</v>
      </c>
      <c r="L136" s="183" t="s">
        <v>3496</v>
      </c>
      <c r="M136" s="20" t="s">
        <v>11</v>
      </c>
      <c r="N136" s="20" t="s">
        <v>2700</v>
      </c>
    </row>
    <row r="137" spans="1:14" s="4" customFormat="1" ht="79.8" customHeight="1" x14ac:dyDescent="0.3">
      <c r="A137" s="20">
        <f t="shared" ref="A137:A156" si="7">+A136+1</f>
        <v>131</v>
      </c>
      <c r="B137" s="227" t="s">
        <v>3186</v>
      </c>
      <c r="C137" s="153" t="s">
        <v>3643</v>
      </c>
      <c r="D137" s="150" t="s">
        <v>3644</v>
      </c>
      <c r="E137" s="167" t="s">
        <v>3645</v>
      </c>
      <c r="F137" s="23">
        <v>17500000</v>
      </c>
      <c r="G137" s="23"/>
      <c r="H137" s="23">
        <f t="shared" si="6"/>
        <v>17500000</v>
      </c>
      <c r="I137" s="20" t="s">
        <v>20</v>
      </c>
      <c r="J137" s="139" t="s">
        <v>3549</v>
      </c>
      <c r="K137" s="20" t="s">
        <v>12</v>
      </c>
      <c r="L137" s="183" t="s">
        <v>3516</v>
      </c>
      <c r="M137" s="20" t="s">
        <v>11</v>
      </c>
      <c r="N137" s="20" t="s">
        <v>2700</v>
      </c>
    </row>
    <row r="138" spans="1:14" s="4" customFormat="1" ht="40.799999999999997" x14ac:dyDescent="0.3">
      <c r="A138" s="20">
        <f t="shared" si="7"/>
        <v>132</v>
      </c>
      <c r="B138" s="227" t="s">
        <v>3186</v>
      </c>
      <c r="C138" s="153" t="s">
        <v>3618</v>
      </c>
      <c r="D138" s="150" t="s">
        <v>3619</v>
      </c>
      <c r="E138" s="167" t="s">
        <v>3620</v>
      </c>
      <c r="F138" s="23">
        <v>31500000</v>
      </c>
      <c r="G138" s="23"/>
      <c r="H138" s="23">
        <f t="shared" si="6"/>
        <v>31500000</v>
      </c>
      <c r="I138" s="20" t="s">
        <v>20</v>
      </c>
      <c r="J138" s="139" t="s">
        <v>3549</v>
      </c>
      <c r="K138" s="20" t="s">
        <v>12</v>
      </c>
      <c r="L138" s="157" t="s">
        <v>3621</v>
      </c>
      <c r="M138" s="20" t="s">
        <v>11</v>
      </c>
      <c r="N138" s="20" t="s">
        <v>2700</v>
      </c>
    </row>
    <row r="139" spans="1:14" s="4" customFormat="1" ht="39.6" x14ac:dyDescent="0.3">
      <c r="A139" s="20">
        <f t="shared" si="7"/>
        <v>133</v>
      </c>
      <c r="B139" s="227" t="s">
        <v>3186</v>
      </c>
      <c r="C139" s="153" t="s">
        <v>3622</v>
      </c>
      <c r="D139" s="150" t="s">
        <v>3623</v>
      </c>
      <c r="E139" s="167" t="s">
        <v>3527</v>
      </c>
      <c r="F139" s="23">
        <v>17500000</v>
      </c>
      <c r="G139" s="23"/>
      <c r="H139" s="23">
        <f t="shared" si="6"/>
        <v>17500000</v>
      </c>
      <c r="I139" s="20" t="s">
        <v>20</v>
      </c>
      <c r="J139" s="139" t="s">
        <v>3549</v>
      </c>
      <c r="K139" s="20" t="s">
        <v>12</v>
      </c>
      <c r="L139" s="157" t="s">
        <v>3624</v>
      </c>
      <c r="M139" s="20" t="s">
        <v>11</v>
      </c>
      <c r="N139" s="20" t="s">
        <v>2700</v>
      </c>
    </row>
    <row r="140" spans="1:14" s="4" customFormat="1" ht="39.6" x14ac:dyDescent="0.3">
      <c r="A140" s="20">
        <f t="shared" si="7"/>
        <v>134</v>
      </c>
      <c r="B140" s="227" t="s">
        <v>3186</v>
      </c>
      <c r="C140" s="153" t="s">
        <v>3631</v>
      </c>
      <c r="D140" s="150" t="s">
        <v>3632</v>
      </c>
      <c r="E140" s="168" t="s">
        <v>3495</v>
      </c>
      <c r="F140" s="23">
        <v>30100000</v>
      </c>
      <c r="G140" s="23"/>
      <c r="H140" s="23">
        <f t="shared" si="6"/>
        <v>30100000</v>
      </c>
      <c r="I140" s="20" t="s">
        <v>20</v>
      </c>
      <c r="J140" s="139" t="s">
        <v>3549</v>
      </c>
      <c r="K140" s="20" t="s">
        <v>12</v>
      </c>
      <c r="L140" s="157" t="s">
        <v>3541</v>
      </c>
      <c r="M140" s="20" t="s">
        <v>11</v>
      </c>
      <c r="N140" s="20" t="s">
        <v>2700</v>
      </c>
    </row>
    <row r="141" spans="1:14" s="4" customFormat="1" ht="39.6" x14ac:dyDescent="0.3">
      <c r="A141" s="20">
        <f t="shared" si="7"/>
        <v>135</v>
      </c>
      <c r="B141" s="227" t="s">
        <v>3186</v>
      </c>
      <c r="C141" s="153" t="s">
        <v>3625</v>
      </c>
      <c r="D141" s="150" t="s">
        <v>3626</v>
      </c>
      <c r="E141" s="167" t="s">
        <v>3627</v>
      </c>
      <c r="F141" s="23">
        <v>39200000</v>
      </c>
      <c r="G141" s="23"/>
      <c r="H141" s="23">
        <f t="shared" si="6"/>
        <v>39200000</v>
      </c>
      <c r="I141" s="20" t="s">
        <v>20</v>
      </c>
      <c r="J141" s="139" t="s">
        <v>3549</v>
      </c>
      <c r="K141" s="20" t="s">
        <v>12</v>
      </c>
      <c r="L141" s="157" t="s">
        <v>3535</v>
      </c>
      <c r="M141" s="20" t="s">
        <v>11</v>
      </c>
      <c r="N141" s="20" t="s">
        <v>2700</v>
      </c>
    </row>
    <row r="142" spans="1:14" s="4" customFormat="1" ht="39.6" x14ac:dyDescent="0.3">
      <c r="A142" s="20">
        <f t="shared" si="7"/>
        <v>136</v>
      </c>
      <c r="B142" s="227" t="s">
        <v>3186</v>
      </c>
      <c r="C142" s="153" t="s">
        <v>3628</v>
      </c>
      <c r="D142" s="150" t="s">
        <v>3629</v>
      </c>
      <c r="E142" s="167" t="s">
        <v>3630</v>
      </c>
      <c r="F142" s="23">
        <v>17500000</v>
      </c>
      <c r="G142" s="23"/>
      <c r="H142" s="23">
        <f t="shared" si="6"/>
        <v>17500000</v>
      </c>
      <c r="I142" s="20" t="s">
        <v>20</v>
      </c>
      <c r="J142" s="139" t="s">
        <v>3549</v>
      </c>
      <c r="K142" s="20" t="s">
        <v>12</v>
      </c>
      <c r="L142" s="157" t="s">
        <v>3538</v>
      </c>
      <c r="M142" s="20" t="s">
        <v>11</v>
      </c>
      <c r="N142" s="20" t="s">
        <v>2700</v>
      </c>
    </row>
    <row r="143" spans="1:14" s="4" customFormat="1" ht="39.6" x14ac:dyDescent="0.3">
      <c r="A143" s="20">
        <f t="shared" si="7"/>
        <v>137</v>
      </c>
      <c r="B143" s="227" t="s">
        <v>3186</v>
      </c>
      <c r="C143" s="153" t="s">
        <v>3633</v>
      </c>
      <c r="D143" s="150" t="s">
        <v>3634</v>
      </c>
      <c r="E143" s="167" t="s">
        <v>3548</v>
      </c>
      <c r="F143" s="23">
        <v>15400000</v>
      </c>
      <c r="G143" s="23"/>
      <c r="H143" s="23">
        <f t="shared" si="6"/>
        <v>15400000</v>
      </c>
      <c r="I143" s="20" t="s">
        <v>20</v>
      </c>
      <c r="J143" s="139" t="s">
        <v>3549</v>
      </c>
      <c r="K143" s="20" t="s">
        <v>12</v>
      </c>
      <c r="L143" s="157" t="s">
        <v>3635</v>
      </c>
      <c r="M143" s="20" t="s">
        <v>11</v>
      </c>
      <c r="N143" s="20" t="s">
        <v>2700</v>
      </c>
    </row>
    <row r="144" spans="1:14" s="4" customFormat="1" ht="39.6" x14ac:dyDescent="0.3">
      <c r="A144" s="20">
        <f t="shared" si="7"/>
        <v>138</v>
      </c>
      <c r="B144" s="227" t="s">
        <v>3186</v>
      </c>
      <c r="C144" s="153" t="s">
        <v>3646</v>
      </c>
      <c r="D144" s="150" t="s">
        <v>3647</v>
      </c>
      <c r="E144" s="239" t="s">
        <v>3648</v>
      </c>
      <c r="F144" s="23">
        <v>39200000</v>
      </c>
      <c r="G144" s="23"/>
      <c r="H144" s="23">
        <f t="shared" si="6"/>
        <v>39200000</v>
      </c>
      <c r="I144" s="20" t="s">
        <v>20</v>
      </c>
      <c r="J144" s="139" t="s">
        <v>3549</v>
      </c>
      <c r="K144" s="20" t="s">
        <v>12</v>
      </c>
      <c r="L144" s="157" t="s">
        <v>3554</v>
      </c>
      <c r="M144" s="20" t="s">
        <v>11</v>
      </c>
      <c r="N144" s="20" t="s">
        <v>2700</v>
      </c>
    </row>
    <row r="145" spans="1:14" s="4" customFormat="1" ht="39.6" x14ac:dyDescent="0.3">
      <c r="A145" s="20">
        <f t="shared" si="7"/>
        <v>139</v>
      </c>
      <c r="B145" s="227" t="s">
        <v>3186</v>
      </c>
      <c r="C145" s="153" t="s">
        <v>3649</v>
      </c>
      <c r="D145" s="150" t="s">
        <v>3650</v>
      </c>
      <c r="E145" s="167" t="s">
        <v>3580</v>
      </c>
      <c r="F145" s="169">
        <v>17500000</v>
      </c>
      <c r="G145" s="23"/>
      <c r="H145" s="23">
        <f t="shared" si="6"/>
        <v>17500000</v>
      </c>
      <c r="I145" s="20" t="s">
        <v>20</v>
      </c>
      <c r="J145" s="139" t="s">
        <v>3549</v>
      </c>
      <c r="K145" s="20" t="s">
        <v>12</v>
      </c>
      <c r="L145" s="157" t="s">
        <v>3651</v>
      </c>
      <c r="M145" s="20" t="s">
        <v>11</v>
      </c>
      <c r="N145" s="20" t="s">
        <v>2700</v>
      </c>
    </row>
    <row r="146" spans="1:14" s="4" customFormat="1" ht="39.6" x14ac:dyDescent="0.3">
      <c r="A146" s="20">
        <f t="shared" si="7"/>
        <v>140</v>
      </c>
      <c r="B146" s="227" t="s">
        <v>3186</v>
      </c>
      <c r="C146" s="153" t="s">
        <v>3571</v>
      </c>
      <c r="D146" s="150" t="s">
        <v>3572</v>
      </c>
      <c r="E146" s="156" t="s">
        <v>3411</v>
      </c>
      <c r="F146" s="169">
        <v>43500000</v>
      </c>
      <c r="G146" s="23"/>
      <c r="H146" s="23">
        <f t="shared" si="6"/>
        <v>43500000</v>
      </c>
      <c r="I146" s="20" t="s">
        <v>20</v>
      </c>
      <c r="J146" s="139" t="s">
        <v>3549</v>
      </c>
      <c r="K146" s="20" t="s">
        <v>12</v>
      </c>
      <c r="L146" s="157" t="s">
        <v>3573</v>
      </c>
      <c r="M146" s="20" t="s">
        <v>11</v>
      </c>
      <c r="N146" s="20" t="s">
        <v>2700</v>
      </c>
    </row>
    <row r="147" spans="1:14" s="4" customFormat="1" ht="39.6" x14ac:dyDescent="0.3">
      <c r="A147" s="20">
        <f t="shared" si="7"/>
        <v>141</v>
      </c>
      <c r="B147" s="227" t="s">
        <v>3186</v>
      </c>
      <c r="C147" s="153" t="s">
        <v>3671</v>
      </c>
      <c r="D147" s="150" t="s">
        <v>3672</v>
      </c>
      <c r="E147" s="167" t="s">
        <v>3666</v>
      </c>
      <c r="F147" s="169">
        <v>35000000</v>
      </c>
      <c r="G147" s="23"/>
      <c r="H147" s="23">
        <f t="shared" si="6"/>
        <v>35000000</v>
      </c>
      <c r="I147" s="20" t="s">
        <v>20</v>
      </c>
      <c r="J147" s="139" t="s">
        <v>3549</v>
      </c>
      <c r="K147" s="20" t="s">
        <v>12</v>
      </c>
      <c r="L147" s="157" t="s">
        <v>3673</v>
      </c>
      <c r="M147" s="20" t="s">
        <v>11</v>
      </c>
      <c r="N147" s="20" t="s">
        <v>2700</v>
      </c>
    </row>
    <row r="148" spans="1:14" s="4" customFormat="1" ht="39.6" x14ac:dyDescent="0.3">
      <c r="A148" s="20">
        <f t="shared" si="7"/>
        <v>142</v>
      </c>
      <c r="B148" s="227" t="s">
        <v>3186</v>
      </c>
      <c r="C148" s="153" t="s">
        <v>3668</v>
      </c>
      <c r="D148" s="150" t="s">
        <v>3669</v>
      </c>
      <c r="E148" s="167" t="s">
        <v>3658</v>
      </c>
      <c r="F148" s="169">
        <v>36400000</v>
      </c>
      <c r="G148" s="23"/>
      <c r="H148" s="23">
        <f t="shared" si="6"/>
        <v>36400000</v>
      </c>
      <c r="I148" s="20" t="s">
        <v>20</v>
      </c>
      <c r="J148" s="139" t="s">
        <v>3549</v>
      </c>
      <c r="K148" s="20" t="s">
        <v>12</v>
      </c>
      <c r="L148" s="157" t="s">
        <v>3670</v>
      </c>
      <c r="M148" s="20" t="s">
        <v>11</v>
      </c>
      <c r="N148" s="20" t="s">
        <v>2700</v>
      </c>
    </row>
    <row r="149" spans="1:14" s="4" customFormat="1" ht="39.6" x14ac:dyDescent="0.3">
      <c r="A149" s="20">
        <f t="shared" si="7"/>
        <v>143</v>
      </c>
      <c r="B149" s="227" t="s">
        <v>3186</v>
      </c>
      <c r="C149" s="153" t="s">
        <v>3664</v>
      </c>
      <c r="D149" s="150" t="s">
        <v>3665</v>
      </c>
      <c r="E149" s="170" t="s">
        <v>3666</v>
      </c>
      <c r="F149" s="23">
        <v>35000000</v>
      </c>
      <c r="G149" s="23"/>
      <c r="H149" s="23">
        <f t="shared" si="6"/>
        <v>35000000</v>
      </c>
      <c r="I149" s="20" t="s">
        <v>20</v>
      </c>
      <c r="J149" s="139" t="s">
        <v>3549</v>
      </c>
      <c r="K149" s="20" t="s">
        <v>12</v>
      </c>
      <c r="L149" s="157" t="s">
        <v>3667</v>
      </c>
      <c r="M149" s="20" t="s">
        <v>11</v>
      </c>
      <c r="N149" s="20" t="s">
        <v>2700</v>
      </c>
    </row>
    <row r="150" spans="1:14" s="4" customFormat="1" ht="40.799999999999997" x14ac:dyDescent="0.3">
      <c r="A150" s="20">
        <f t="shared" si="7"/>
        <v>144</v>
      </c>
      <c r="B150" s="227" t="s">
        <v>3186</v>
      </c>
      <c r="C150" s="153" t="s">
        <v>3674</v>
      </c>
      <c r="D150" s="150" t="s">
        <v>3675</v>
      </c>
      <c r="E150" s="167" t="s">
        <v>3676</v>
      </c>
      <c r="F150" s="23">
        <v>49000000</v>
      </c>
      <c r="G150" s="23"/>
      <c r="H150" s="23">
        <f t="shared" si="6"/>
        <v>49000000</v>
      </c>
      <c r="I150" s="20" t="s">
        <v>20</v>
      </c>
      <c r="J150" s="139" t="s">
        <v>3549</v>
      </c>
      <c r="K150" s="20" t="s">
        <v>12</v>
      </c>
      <c r="L150" s="157" t="s">
        <v>3677</v>
      </c>
      <c r="M150" s="20" t="s">
        <v>11</v>
      </c>
      <c r="N150" s="20" t="s">
        <v>2700</v>
      </c>
    </row>
    <row r="151" spans="1:14" s="4" customFormat="1" ht="39.6" x14ac:dyDescent="0.3">
      <c r="A151" s="20">
        <f t="shared" si="7"/>
        <v>145</v>
      </c>
      <c r="B151" s="227" t="s">
        <v>3186</v>
      </c>
      <c r="C151" s="153" t="s">
        <v>3652</v>
      </c>
      <c r="D151" s="150" t="s">
        <v>3653</v>
      </c>
      <c r="E151" s="167" t="s">
        <v>3654</v>
      </c>
      <c r="F151" s="23">
        <v>25900000</v>
      </c>
      <c r="G151" s="23"/>
      <c r="H151" s="23">
        <f t="shared" si="6"/>
        <v>25900000</v>
      </c>
      <c r="I151" s="20" t="s">
        <v>20</v>
      </c>
      <c r="J151" s="139" t="s">
        <v>3549</v>
      </c>
      <c r="K151" s="20" t="s">
        <v>12</v>
      </c>
      <c r="L151" s="157" t="s">
        <v>3655</v>
      </c>
      <c r="M151" s="20" t="s">
        <v>11</v>
      </c>
      <c r="N151" s="20" t="s">
        <v>2700</v>
      </c>
    </row>
    <row r="152" spans="1:14" s="4" customFormat="1" ht="39.6" x14ac:dyDescent="0.3">
      <c r="A152" s="20">
        <f t="shared" si="7"/>
        <v>146</v>
      </c>
      <c r="B152" s="227" t="s">
        <v>3186</v>
      </c>
      <c r="C152" s="153" t="s">
        <v>3660</v>
      </c>
      <c r="D152" s="150" t="s">
        <v>3661</v>
      </c>
      <c r="E152" s="167" t="s">
        <v>3662</v>
      </c>
      <c r="F152" s="23">
        <v>36400000</v>
      </c>
      <c r="G152" s="23"/>
      <c r="H152" s="23">
        <f t="shared" si="6"/>
        <v>36400000</v>
      </c>
      <c r="I152" s="20" t="s">
        <v>20</v>
      </c>
      <c r="J152" s="139" t="s">
        <v>3549</v>
      </c>
      <c r="K152" s="20" t="s">
        <v>12</v>
      </c>
      <c r="L152" s="157" t="s">
        <v>3663</v>
      </c>
      <c r="M152" s="20" t="s">
        <v>11</v>
      </c>
      <c r="N152" s="20" t="s">
        <v>2700</v>
      </c>
    </row>
    <row r="153" spans="1:14" s="4" customFormat="1" ht="39.6" x14ac:dyDescent="0.3">
      <c r="A153" s="20">
        <f t="shared" si="7"/>
        <v>147</v>
      </c>
      <c r="B153" s="227" t="s">
        <v>3186</v>
      </c>
      <c r="C153" s="153" t="s">
        <v>3656</v>
      </c>
      <c r="D153" s="150" t="s">
        <v>3657</v>
      </c>
      <c r="E153" s="167" t="s">
        <v>3658</v>
      </c>
      <c r="F153" s="23">
        <v>53900000</v>
      </c>
      <c r="G153" s="23"/>
      <c r="H153" s="23">
        <f t="shared" si="6"/>
        <v>53900000</v>
      </c>
      <c r="I153" s="20" t="s">
        <v>20</v>
      </c>
      <c r="J153" s="139" t="s">
        <v>3549</v>
      </c>
      <c r="K153" s="20" t="s">
        <v>12</v>
      </c>
      <c r="L153" s="157" t="s">
        <v>3659</v>
      </c>
      <c r="M153" s="20" t="s">
        <v>11</v>
      </c>
      <c r="N153" s="20" t="s">
        <v>2700</v>
      </c>
    </row>
    <row r="154" spans="1:14" s="4" customFormat="1" ht="68.400000000000006" x14ac:dyDescent="0.3">
      <c r="A154" s="20">
        <f t="shared" si="7"/>
        <v>148</v>
      </c>
      <c r="B154" s="227" t="s">
        <v>3186</v>
      </c>
      <c r="C154" s="233" t="s">
        <v>6188</v>
      </c>
      <c r="D154" s="163" t="s">
        <v>3612</v>
      </c>
      <c r="E154" s="138" t="s">
        <v>3613</v>
      </c>
      <c r="F154" s="23">
        <v>101150000</v>
      </c>
      <c r="G154" s="23"/>
      <c r="H154" s="23">
        <f t="shared" si="6"/>
        <v>101150000</v>
      </c>
      <c r="I154" s="20" t="s">
        <v>20</v>
      </c>
      <c r="J154" s="139" t="s">
        <v>3190</v>
      </c>
      <c r="K154" s="20" t="s">
        <v>13</v>
      </c>
      <c r="L154" s="241" t="s">
        <v>3614</v>
      </c>
      <c r="M154" s="20" t="s">
        <v>11</v>
      </c>
      <c r="N154" s="20" t="s">
        <v>2700</v>
      </c>
    </row>
    <row r="155" spans="1:14" s="4" customFormat="1" ht="40.799999999999997" customHeight="1" x14ac:dyDescent="0.2">
      <c r="A155" s="20">
        <f t="shared" si="7"/>
        <v>149</v>
      </c>
      <c r="B155" s="227" t="s">
        <v>3186</v>
      </c>
      <c r="C155" s="233" t="s">
        <v>6189</v>
      </c>
      <c r="D155" s="164" t="s">
        <v>3615</v>
      </c>
      <c r="E155" s="165" t="s">
        <v>3616</v>
      </c>
      <c r="F155" s="23">
        <v>449727000</v>
      </c>
      <c r="G155" s="23"/>
      <c r="H155" s="23">
        <f t="shared" si="6"/>
        <v>449727000</v>
      </c>
      <c r="I155" s="20" t="s">
        <v>20</v>
      </c>
      <c r="J155" s="139" t="s">
        <v>3190</v>
      </c>
      <c r="K155" s="20" t="s">
        <v>13</v>
      </c>
      <c r="L155" s="240" t="s">
        <v>3617</v>
      </c>
      <c r="M155" s="20" t="s">
        <v>11</v>
      </c>
      <c r="N155" s="20" t="s">
        <v>2700</v>
      </c>
    </row>
    <row r="156" spans="1:14" s="4" customFormat="1" ht="39.6" x14ac:dyDescent="0.3">
      <c r="A156" s="20">
        <f t="shared" si="7"/>
        <v>150</v>
      </c>
      <c r="B156" s="227" t="s">
        <v>3186</v>
      </c>
      <c r="C156" s="233" t="s">
        <v>3196</v>
      </c>
      <c r="D156" s="142" t="s">
        <v>3197</v>
      </c>
      <c r="E156" s="138" t="s">
        <v>3198</v>
      </c>
      <c r="F156" s="23">
        <v>11599500</v>
      </c>
      <c r="G156" s="23"/>
      <c r="H156" s="23">
        <f t="shared" si="6"/>
        <v>11599500</v>
      </c>
      <c r="I156" s="20" t="s">
        <v>20</v>
      </c>
      <c r="J156" s="139" t="s">
        <v>3199</v>
      </c>
      <c r="K156" s="20" t="s">
        <v>12</v>
      </c>
      <c r="L156" s="143" t="s">
        <v>3200</v>
      </c>
      <c r="M156" s="20" t="s">
        <v>11</v>
      </c>
      <c r="N156" s="20" t="s">
        <v>2700</v>
      </c>
    </row>
  </sheetData>
  <sortState ref="C7:N156">
    <sortCondition ref="C7:C156"/>
  </sortState>
  <mergeCells count="2">
    <mergeCell ref="A1:B5"/>
    <mergeCell ref="C1:N5"/>
  </mergeCells>
  <conditionalFormatting sqref="C7:C156">
    <cfRule type="duplicateValues" dxfId="39" priority="1"/>
    <cfRule type="duplicateValues" dxfId="38" priority="2"/>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'C:\Users\Heapaz\AppData\Local\Temp\[Formato Publicación Contratos Pagina Web GTI 2021.xlsx]Listas'!#REF!</xm:f>
          </x14:formula1>
          <xm:sqref>B7:B156</xm:sqref>
        </x14:dataValidation>
        <x14:dataValidation type="list" allowBlank="1" showInputMessage="1" showErrorMessage="1">
          <x14:formula1>
            <xm:f>'C:\Users\Heapaz\AppData\Local\Temp\[Formato Publicación Contratos Pagina Web GTI 2021 V2.xlsx]Listas'!#REF!</xm:f>
          </x14:formula1>
          <xm:sqref>M7:M156 K7:K156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N131"/>
  <sheetViews>
    <sheetView zoomScaleNormal="100" workbookViewId="0">
      <pane ySplit="6" topLeftCell="A20" activePane="bottomLeft" state="frozen"/>
      <selection activeCell="C11" sqref="C11"/>
      <selection pane="bottomLeft" activeCell="C23" sqref="C23"/>
    </sheetView>
  </sheetViews>
  <sheetFormatPr baseColWidth="10" defaultRowHeight="14.4" x14ac:dyDescent="0.3"/>
  <cols>
    <col min="1" max="1" width="7.33203125" style="14" customWidth="1"/>
    <col min="2" max="2" width="25.109375" style="14" customWidth="1"/>
    <col min="3" max="3" width="19.44140625" style="14" customWidth="1"/>
    <col min="4" max="4" width="18.6640625" style="15" customWidth="1"/>
    <col min="5" max="5" width="58.21875" style="16" customWidth="1"/>
    <col min="6" max="8" width="16.77734375" style="15" customWidth="1"/>
    <col min="9" max="9" width="14.21875" style="14" customWidth="1"/>
    <col min="10" max="10" width="13.5546875" style="15" customWidth="1"/>
    <col min="11" max="11" width="15.33203125" style="15" customWidth="1"/>
    <col min="12" max="12" width="33.21875" style="15" customWidth="1"/>
    <col min="13" max="13" width="19" style="14" customWidth="1"/>
    <col min="14" max="14" width="18.77734375" style="16" customWidth="1"/>
  </cols>
  <sheetData>
    <row r="1" spans="1:14" x14ac:dyDescent="0.3">
      <c r="A1" s="305"/>
      <c r="B1" s="305"/>
      <c r="C1" s="303" t="s">
        <v>27</v>
      </c>
      <c r="D1" s="303"/>
      <c r="E1" s="303"/>
      <c r="F1" s="303"/>
      <c r="G1" s="303"/>
      <c r="H1" s="303"/>
      <c r="I1" s="303"/>
      <c r="J1" s="303"/>
      <c r="K1" s="303"/>
      <c r="L1" s="303"/>
      <c r="M1" s="303"/>
      <c r="N1" s="303"/>
    </row>
    <row r="2" spans="1:14" x14ac:dyDescent="0.3">
      <c r="A2" s="305"/>
      <c r="B2" s="305"/>
      <c r="C2" s="303"/>
      <c r="D2" s="303"/>
      <c r="E2" s="303"/>
      <c r="F2" s="303"/>
      <c r="G2" s="303"/>
      <c r="H2" s="303"/>
      <c r="I2" s="303"/>
      <c r="J2" s="303"/>
      <c r="K2" s="303"/>
      <c r="L2" s="303"/>
      <c r="M2" s="303"/>
      <c r="N2" s="303"/>
    </row>
    <row r="3" spans="1:14" x14ac:dyDescent="0.3">
      <c r="A3" s="305"/>
      <c r="B3" s="305"/>
      <c r="C3" s="303"/>
      <c r="D3" s="303"/>
      <c r="E3" s="303"/>
      <c r="F3" s="303"/>
      <c r="G3" s="303"/>
      <c r="H3" s="303"/>
      <c r="I3" s="303"/>
      <c r="J3" s="303"/>
      <c r="K3" s="303"/>
      <c r="L3" s="303"/>
      <c r="M3" s="303"/>
      <c r="N3" s="303"/>
    </row>
    <row r="4" spans="1:14" x14ac:dyDescent="0.3">
      <c r="A4" s="305"/>
      <c r="B4" s="305"/>
      <c r="C4" s="303"/>
      <c r="D4" s="303"/>
      <c r="E4" s="303"/>
      <c r="F4" s="303"/>
      <c r="G4" s="303"/>
      <c r="H4" s="303"/>
      <c r="I4" s="303"/>
      <c r="J4" s="303"/>
      <c r="K4" s="303"/>
      <c r="L4" s="303"/>
      <c r="M4" s="303"/>
      <c r="N4" s="303"/>
    </row>
    <row r="5" spans="1:14" x14ac:dyDescent="0.3">
      <c r="A5" s="306"/>
      <c r="B5" s="306"/>
      <c r="C5" s="304"/>
      <c r="D5" s="304"/>
      <c r="E5" s="304"/>
      <c r="F5" s="304"/>
      <c r="G5" s="304"/>
      <c r="H5" s="304"/>
      <c r="I5" s="304"/>
      <c r="J5" s="304"/>
      <c r="K5" s="304"/>
      <c r="L5" s="304"/>
      <c r="M5" s="304"/>
      <c r="N5" s="304"/>
    </row>
    <row r="6" spans="1:14" s="3" customFormat="1" ht="43.5" customHeight="1" x14ac:dyDescent="0.3">
      <c r="A6" s="6" t="s">
        <v>9</v>
      </c>
      <c r="B6" s="6" t="s">
        <v>8</v>
      </c>
      <c r="C6" s="6" t="s">
        <v>7</v>
      </c>
      <c r="D6" s="6" t="s">
        <v>512</v>
      </c>
      <c r="E6" s="6" t="s">
        <v>4</v>
      </c>
      <c r="F6" s="6" t="s">
        <v>22</v>
      </c>
      <c r="G6" s="6" t="s">
        <v>23</v>
      </c>
      <c r="H6" s="6" t="s">
        <v>24</v>
      </c>
      <c r="I6" s="6" t="s">
        <v>2</v>
      </c>
      <c r="J6" s="6" t="s">
        <v>26</v>
      </c>
      <c r="K6" s="6" t="s">
        <v>5</v>
      </c>
      <c r="L6" s="6" t="s">
        <v>6</v>
      </c>
      <c r="M6" s="6" t="s">
        <v>21</v>
      </c>
      <c r="N6" s="6" t="s">
        <v>3</v>
      </c>
    </row>
    <row r="7" spans="1:14" s="2" customFormat="1" ht="105.6" x14ac:dyDescent="0.3">
      <c r="A7" s="7">
        <v>1</v>
      </c>
      <c r="B7" s="12" t="s">
        <v>18</v>
      </c>
      <c r="C7" s="7" t="s">
        <v>55</v>
      </c>
      <c r="D7" s="8" t="s">
        <v>56</v>
      </c>
      <c r="E7" s="19" t="s">
        <v>57</v>
      </c>
      <c r="F7" s="11">
        <v>30568852</v>
      </c>
      <c r="G7" s="13">
        <v>0</v>
      </c>
      <c r="H7" s="13">
        <f t="shared" ref="H7:H38" si="0">+F7+G7</f>
        <v>30568852</v>
      </c>
      <c r="I7" s="7" t="s">
        <v>386</v>
      </c>
      <c r="J7" s="17">
        <v>44246</v>
      </c>
      <c r="K7" s="7" t="s">
        <v>12</v>
      </c>
      <c r="L7" s="10" t="s">
        <v>398</v>
      </c>
      <c r="M7" s="12" t="s">
        <v>388</v>
      </c>
      <c r="N7" s="12" t="s">
        <v>389</v>
      </c>
    </row>
    <row r="8" spans="1:14" s="2" customFormat="1" ht="79.2" x14ac:dyDescent="0.3">
      <c r="A8" s="7">
        <f>+A7+1</f>
        <v>2</v>
      </c>
      <c r="B8" s="12" t="s">
        <v>18</v>
      </c>
      <c r="C8" s="7" t="s">
        <v>28</v>
      </c>
      <c r="D8" s="8" t="s">
        <v>29</v>
      </c>
      <c r="E8" s="19" t="s">
        <v>30</v>
      </c>
      <c r="F8" s="11">
        <v>21447159</v>
      </c>
      <c r="G8" s="13">
        <v>23429628</v>
      </c>
      <c r="H8" s="13">
        <f t="shared" si="0"/>
        <v>44876787</v>
      </c>
      <c r="I8" s="7" t="s">
        <v>385</v>
      </c>
      <c r="J8" s="17">
        <v>44561</v>
      </c>
      <c r="K8" s="7" t="s">
        <v>12</v>
      </c>
      <c r="L8" s="10" t="s">
        <v>387</v>
      </c>
      <c r="M8" s="12" t="s">
        <v>388</v>
      </c>
      <c r="N8" s="12" t="s">
        <v>389</v>
      </c>
    </row>
    <row r="9" spans="1:14" s="2" customFormat="1" ht="39.6" x14ac:dyDescent="0.3">
      <c r="A9" s="7">
        <f t="shared" ref="A9:A72" si="1">+A8+1</f>
        <v>3</v>
      </c>
      <c r="B9" s="12" t="s">
        <v>18</v>
      </c>
      <c r="C9" s="7" t="s">
        <v>46</v>
      </c>
      <c r="D9" s="8" t="s">
        <v>47</v>
      </c>
      <c r="E9" s="19" t="s">
        <v>48</v>
      </c>
      <c r="F9" s="11">
        <v>17440621</v>
      </c>
      <c r="G9" s="13">
        <v>19026132</v>
      </c>
      <c r="H9" s="13">
        <f t="shared" si="0"/>
        <v>36466753</v>
      </c>
      <c r="I9" s="7" t="s">
        <v>385</v>
      </c>
      <c r="J9" s="17">
        <v>44561</v>
      </c>
      <c r="K9" s="7" t="s">
        <v>12</v>
      </c>
      <c r="L9" s="10" t="s">
        <v>395</v>
      </c>
      <c r="M9" s="12" t="s">
        <v>388</v>
      </c>
      <c r="N9" s="12" t="s">
        <v>389</v>
      </c>
    </row>
    <row r="10" spans="1:14" s="2" customFormat="1" ht="39.6" x14ac:dyDescent="0.3">
      <c r="A10" s="7">
        <f t="shared" si="1"/>
        <v>4</v>
      </c>
      <c r="B10" s="12" t="s">
        <v>18</v>
      </c>
      <c r="C10" s="7" t="s">
        <v>258</v>
      </c>
      <c r="D10" s="8" t="s">
        <v>259</v>
      </c>
      <c r="E10" s="19" t="s">
        <v>260</v>
      </c>
      <c r="F10" s="11">
        <v>27789865</v>
      </c>
      <c r="G10" s="13">
        <v>33347838.5</v>
      </c>
      <c r="H10" s="13">
        <f t="shared" si="0"/>
        <v>61137703.5</v>
      </c>
      <c r="I10" s="7" t="s">
        <v>385</v>
      </c>
      <c r="J10" s="17">
        <v>44561</v>
      </c>
      <c r="K10" s="7" t="s">
        <v>12</v>
      </c>
      <c r="L10" s="10" t="s">
        <v>468</v>
      </c>
      <c r="M10" s="12" t="s">
        <v>388</v>
      </c>
      <c r="N10" s="12" t="s">
        <v>389</v>
      </c>
    </row>
    <row r="11" spans="1:14" s="2" customFormat="1" ht="39.6" x14ac:dyDescent="0.3">
      <c r="A11" s="7">
        <f t="shared" si="1"/>
        <v>5</v>
      </c>
      <c r="B11" s="12" t="s">
        <v>18</v>
      </c>
      <c r="C11" s="7" t="s">
        <v>31</v>
      </c>
      <c r="D11" s="8" t="s">
        <v>32</v>
      </c>
      <c r="E11" s="19" t="s">
        <v>33</v>
      </c>
      <c r="F11" s="11">
        <v>30568852</v>
      </c>
      <c r="G11" s="13">
        <v>30568852</v>
      </c>
      <c r="H11" s="13">
        <f t="shared" si="0"/>
        <v>61137704</v>
      </c>
      <c r="I11" s="7" t="s">
        <v>386</v>
      </c>
      <c r="J11" s="17">
        <v>44545</v>
      </c>
      <c r="K11" s="7" t="s">
        <v>12</v>
      </c>
      <c r="L11" s="10" t="s">
        <v>390</v>
      </c>
      <c r="M11" s="12" t="s">
        <v>388</v>
      </c>
      <c r="N11" s="12" t="s">
        <v>389</v>
      </c>
    </row>
    <row r="12" spans="1:14" s="2" customFormat="1" ht="39.6" x14ac:dyDescent="0.3">
      <c r="A12" s="7">
        <f t="shared" si="1"/>
        <v>6</v>
      </c>
      <c r="B12" s="12" t="s">
        <v>18</v>
      </c>
      <c r="C12" s="7" t="s">
        <v>166</v>
      </c>
      <c r="D12" s="8" t="s">
        <v>167</v>
      </c>
      <c r="E12" s="19" t="s">
        <v>168</v>
      </c>
      <c r="F12" s="11">
        <v>20571940</v>
      </c>
      <c r="G12" s="13">
        <v>24686328</v>
      </c>
      <c r="H12" s="13">
        <f t="shared" si="0"/>
        <v>45258268</v>
      </c>
      <c r="I12" s="7" t="s">
        <v>385</v>
      </c>
      <c r="J12" s="17">
        <v>44561</v>
      </c>
      <c r="K12" s="7" t="s">
        <v>12</v>
      </c>
      <c r="L12" s="10" t="s">
        <v>437</v>
      </c>
      <c r="M12" s="12" t="s">
        <v>388</v>
      </c>
      <c r="N12" s="12" t="s">
        <v>389</v>
      </c>
    </row>
    <row r="13" spans="1:14" s="2" customFormat="1" ht="52.8" x14ac:dyDescent="0.3">
      <c r="A13" s="7">
        <f t="shared" si="1"/>
        <v>7</v>
      </c>
      <c r="B13" s="12" t="s">
        <v>18</v>
      </c>
      <c r="C13" s="7" t="s">
        <v>172</v>
      </c>
      <c r="D13" s="8" t="s">
        <v>173</v>
      </c>
      <c r="E13" s="19" t="s">
        <v>174</v>
      </c>
      <c r="F13" s="11">
        <v>16908945</v>
      </c>
      <c r="G13" s="13">
        <v>20290734.5</v>
      </c>
      <c r="H13" s="13">
        <f t="shared" si="0"/>
        <v>37199679.5</v>
      </c>
      <c r="I13" s="7" t="s">
        <v>385</v>
      </c>
      <c r="J13" s="17">
        <v>44561</v>
      </c>
      <c r="K13" s="7" t="s">
        <v>12</v>
      </c>
      <c r="L13" s="10" t="s">
        <v>439</v>
      </c>
      <c r="M13" s="12" t="s">
        <v>388</v>
      </c>
      <c r="N13" s="12" t="s">
        <v>389</v>
      </c>
    </row>
    <row r="14" spans="1:14" s="2" customFormat="1" ht="66" x14ac:dyDescent="0.3">
      <c r="A14" s="7">
        <f t="shared" si="1"/>
        <v>8</v>
      </c>
      <c r="B14" s="12" t="s">
        <v>18</v>
      </c>
      <c r="C14" s="7" t="s">
        <v>34</v>
      </c>
      <c r="D14" s="8" t="s">
        <v>35</v>
      </c>
      <c r="E14" s="19" t="s">
        <v>36</v>
      </c>
      <c r="F14" s="11">
        <v>25143481</v>
      </c>
      <c r="G14" s="13">
        <v>22857710</v>
      </c>
      <c r="H14" s="13">
        <f t="shared" si="0"/>
        <v>48001191</v>
      </c>
      <c r="I14" s="7" t="s">
        <v>386</v>
      </c>
      <c r="J14" s="17">
        <v>44530</v>
      </c>
      <c r="K14" s="7" t="s">
        <v>12</v>
      </c>
      <c r="L14" s="10" t="s">
        <v>391</v>
      </c>
      <c r="M14" s="12" t="s">
        <v>388</v>
      </c>
      <c r="N14" s="12" t="s">
        <v>389</v>
      </c>
    </row>
    <row r="15" spans="1:14" s="2" customFormat="1" ht="39.6" x14ac:dyDescent="0.3">
      <c r="A15" s="7">
        <f t="shared" si="1"/>
        <v>9</v>
      </c>
      <c r="B15" s="12" t="s">
        <v>18</v>
      </c>
      <c r="C15" s="7" t="s">
        <v>110</v>
      </c>
      <c r="D15" s="8" t="s">
        <v>111</v>
      </c>
      <c r="E15" s="19" t="s">
        <v>112</v>
      </c>
      <c r="F15" s="11">
        <v>15221370</v>
      </c>
      <c r="G15" s="13">
        <v>18265644</v>
      </c>
      <c r="H15" s="13">
        <f t="shared" si="0"/>
        <v>33487014</v>
      </c>
      <c r="I15" s="7" t="s">
        <v>385</v>
      </c>
      <c r="J15" s="17">
        <v>44561</v>
      </c>
      <c r="K15" s="7" t="s">
        <v>12</v>
      </c>
      <c r="L15" s="10" t="s">
        <v>417</v>
      </c>
      <c r="M15" s="12" t="s">
        <v>388</v>
      </c>
      <c r="N15" s="12" t="s">
        <v>389</v>
      </c>
    </row>
    <row r="16" spans="1:14" s="2" customFormat="1" ht="52.8" x14ac:dyDescent="0.3">
      <c r="A16" s="7">
        <f t="shared" si="1"/>
        <v>10</v>
      </c>
      <c r="B16" s="12" t="s">
        <v>18</v>
      </c>
      <c r="C16" s="7" t="s">
        <v>87</v>
      </c>
      <c r="D16" s="8" t="s">
        <v>88</v>
      </c>
      <c r="E16" s="19" t="s">
        <v>89</v>
      </c>
      <c r="F16" s="11">
        <v>10548070</v>
      </c>
      <c r="G16" s="13">
        <v>11602877</v>
      </c>
      <c r="H16" s="13">
        <f t="shared" si="0"/>
        <v>22150947</v>
      </c>
      <c r="I16" s="7" t="s">
        <v>386</v>
      </c>
      <c r="J16" s="17">
        <v>44545</v>
      </c>
      <c r="K16" s="7" t="s">
        <v>12</v>
      </c>
      <c r="L16" s="10" t="s">
        <v>409</v>
      </c>
      <c r="M16" s="12" t="s">
        <v>388</v>
      </c>
      <c r="N16" s="12" t="s">
        <v>389</v>
      </c>
    </row>
    <row r="17" spans="1:14" s="2" customFormat="1" ht="52.8" x14ac:dyDescent="0.3">
      <c r="A17" s="7">
        <f t="shared" si="1"/>
        <v>11</v>
      </c>
      <c r="B17" s="12" t="s">
        <v>18</v>
      </c>
      <c r="C17" s="7" t="s">
        <v>61</v>
      </c>
      <c r="D17" s="8" t="s">
        <v>62</v>
      </c>
      <c r="E17" s="19" t="s">
        <v>63</v>
      </c>
      <c r="F17" s="11">
        <v>30568852</v>
      </c>
      <c r="G17" s="13">
        <v>33347838</v>
      </c>
      <c r="H17" s="13">
        <f t="shared" si="0"/>
        <v>63916690</v>
      </c>
      <c r="I17" s="7" t="s">
        <v>385</v>
      </c>
      <c r="J17" s="17">
        <v>44561</v>
      </c>
      <c r="K17" s="7" t="s">
        <v>12</v>
      </c>
      <c r="L17" s="10" t="s">
        <v>400</v>
      </c>
      <c r="M17" s="12" t="s">
        <v>388</v>
      </c>
      <c r="N17" s="12" t="s">
        <v>389</v>
      </c>
    </row>
    <row r="18" spans="1:14" s="2" customFormat="1" ht="52.8" x14ac:dyDescent="0.3">
      <c r="A18" s="7">
        <f t="shared" si="1"/>
        <v>12</v>
      </c>
      <c r="B18" s="12" t="s">
        <v>18</v>
      </c>
      <c r="C18" s="7" t="s">
        <v>64</v>
      </c>
      <c r="D18" s="8" t="s">
        <v>65</v>
      </c>
      <c r="E18" s="19" t="s">
        <v>63</v>
      </c>
      <c r="F18" s="11">
        <v>30568852</v>
      </c>
      <c r="G18" s="13">
        <v>30568851.5</v>
      </c>
      <c r="H18" s="13">
        <f t="shared" si="0"/>
        <v>61137703.5</v>
      </c>
      <c r="I18" s="7" t="s">
        <v>386</v>
      </c>
      <c r="J18" s="17">
        <v>44545</v>
      </c>
      <c r="K18" s="7" t="s">
        <v>12</v>
      </c>
      <c r="L18" s="10" t="s">
        <v>401</v>
      </c>
      <c r="M18" s="12" t="s">
        <v>388</v>
      </c>
      <c r="N18" s="12" t="s">
        <v>389</v>
      </c>
    </row>
    <row r="19" spans="1:14" s="2" customFormat="1" ht="52.8" x14ac:dyDescent="0.3">
      <c r="A19" s="7">
        <f t="shared" si="1"/>
        <v>13</v>
      </c>
      <c r="B19" s="12" t="s">
        <v>18</v>
      </c>
      <c r="C19" s="7" t="s">
        <v>58</v>
      </c>
      <c r="D19" s="8" t="s">
        <v>59</v>
      </c>
      <c r="E19" s="19" t="s">
        <v>60</v>
      </c>
      <c r="F19" s="11">
        <v>30568852</v>
      </c>
      <c r="G19" s="13">
        <v>33347838.5</v>
      </c>
      <c r="H19" s="13">
        <f t="shared" si="0"/>
        <v>63916690.5</v>
      </c>
      <c r="I19" s="7" t="s">
        <v>385</v>
      </c>
      <c r="J19" s="17">
        <v>44561</v>
      </c>
      <c r="K19" s="7" t="s">
        <v>12</v>
      </c>
      <c r="L19" s="10" t="s">
        <v>399</v>
      </c>
      <c r="M19" s="12" t="s">
        <v>388</v>
      </c>
      <c r="N19" s="12" t="s">
        <v>389</v>
      </c>
    </row>
    <row r="20" spans="1:14" s="2" customFormat="1" ht="52.8" x14ac:dyDescent="0.3">
      <c r="A20" s="7">
        <f t="shared" si="1"/>
        <v>14</v>
      </c>
      <c r="B20" s="12" t="s">
        <v>18</v>
      </c>
      <c r="C20" s="7" t="s">
        <v>66</v>
      </c>
      <c r="D20" s="8" t="s">
        <v>67</v>
      </c>
      <c r="E20" s="19" t="s">
        <v>68</v>
      </c>
      <c r="F20" s="11">
        <v>37180605</v>
      </c>
      <c r="G20" s="13">
        <v>40560660</v>
      </c>
      <c r="H20" s="13">
        <f t="shared" si="0"/>
        <v>77741265</v>
      </c>
      <c r="I20" s="7" t="s">
        <v>385</v>
      </c>
      <c r="J20" s="17">
        <v>44561</v>
      </c>
      <c r="K20" s="7" t="s">
        <v>12</v>
      </c>
      <c r="L20" s="10" t="s">
        <v>402</v>
      </c>
      <c r="M20" s="12" t="s">
        <v>388</v>
      </c>
      <c r="N20" s="12" t="s">
        <v>389</v>
      </c>
    </row>
    <row r="21" spans="1:14" s="2" customFormat="1" ht="52.8" x14ac:dyDescent="0.3">
      <c r="A21" s="7">
        <f t="shared" si="1"/>
        <v>15</v>
      </c>
      <c r="B21" s="12" t="s">
        <v>18</v>
      </c>
      <c r="C21" s="7" t="s">
        <v>69</v>
      </c>
      <c r="D21" s="8" t="s">
        <v>70</v>
      </c>
      <c r="E21" s="19" t="s">
        <v>71</v>
      </c>
      <c r="F21" s="11">
        <v>23946175</v>
      </c>
      <c r="G21" s="13">
        <v>23946175</v>
      </c>
      <c r="H21" s="13">
        <f t="shared" si="0"/>
        <v>47892350</v>
      </c>
      <c r="I21" s="7" t="s">
        <v>386</v>
      </c>
      <c r="J21" s="17">
        <v>44545</v>
      </c>
      <c r="K21" s="7" t="s">
        <v>12</v>
      </c>
      <c r="L21" s="10" t="s">
        <v>403</v>
      </c>
      <c r="M21" s="12" t="s">
        <v>388</v>
      </c>
      <c r="N21" s="12" t="s">
        <v>389</v>
      </c>
    </row>
    <row r="22" spans="1:14" s="2" customFormat="1" ht="39.6" x14ac:dyDescent="0.3">
      <c r="A22" s="7">
        <f t="shared" si="1"/>
        <v>16</v>
      </c>
      <c r="B22" s="12" t="s">
        <v>18</v>
      </c>
      <c r="C22" s="7" t="s">
        <v>49</v>
      </c>
      <c r="D22" s="8" t="s">
        <v>50</v>
      </c>
      <c r="E22" s="19" t="s">
        <v>51</v>
      </c>
      <c r="F22" s="11">
        <v>30568852</v>
      </c>
      <c r="G22" s="13">
        <v>30568852</v>
      </c>
      <c r="H22" s="13">
        <f t="shared" si="0"/>
        <v>61137704</v>
      </c>
      <c r="I22" s="7" t="s">
        <v>386</v>
      </c>
      <c r="J22" s="17">
        <v>44545</v>
      </c>
      <c r="K22" s="7" t="s">
        <v>12</v>
      </c>
      <c r="L22" s="10" t="s">
        <v>396</v>
      </c>
      <c r="M22" s="12" t="s">
        <v>388</v>
      </c>
      <c r="N22" s="12" t="s">
        <v>389</v>
      </c>
    </row>
    <row r="23" spans="1:14" s="2" customFormat="1" ht="39.6" x14ac:dyDescent="0.3">
      <c r="A23" s="7">
        <f t="shared" si="1"/>
        <v>17</v>
      </c>
      <c r="B23" s="12" t="s">
        <v>18</v>
      </c>
      <c r="C23" s="7" t="s">
        <v>75</v>
      </c>
      <c r="D23" s="8" t="s">
        <v>76</v>
      </c>
      <c r="E23" s="19" t="s">
        <v>77</v>
      </c>
      <c r="F23" s="11">
        <v>27789865</v>
      </c>
      <c r="G23" s="13">
        <v>33347838</v>
      </c>
      <c r="H23" s="13">
        <f t="shared" si="0"/>
        <v>61137703</v>
      </c>
      <c r="I23" s="7" t="s">
        <v>386</v>
      </c>
      <c r="J23" s="17">
        <v>44545</v>
      </c>
      <c r="K23" s="7" t="s">
        <v>12</v>
      </c>
      <c r="L23" s="10" t="s">
        <v>405</v>
      </c>
      <c r="M23" s="12" t="s">
        <v>388</v>
      </c>
      <c r="N23" s="12" t="s">
        <v>389</v>
      </c>
    </row>
    <row r="24" spans="1:14" s="2" customFormat="1" ht="39.6" x14ac:dyDescent="0.3">
      <c r="A24" s="7">
        <f t="shared" si="1"/>
        <v>18</v>
      </c>
      <c r="B24" s="12" t="s">
        <v>18</v>
      </c>
      <c r="C24" s="7" t="s">
        <v>72</v>
      </c>
      <c r="D24" s="8" t="s">
        <v>73</v>
      </c>
      <c r="E24" s="19" t="s">
        <v>74</v>
      </c>
      <c r="F24" s="11">
        <v>14747035</v>
      </c>
      <c r="G24" s="13">
        <v>16087674</v>
      </c>
      <c r="H24" s="13">
        <f t="shared" si="0"/>
        <v>30834709</v>
      </c>
      <c r="I24" s="7" t="s">
        <v>385</v>
      </c>
      <c r="J24" s="17">
        <v>44561</v>
      </c>
      <c r="K24" s="7" t="s">
        <v>12</v>
      </c>
      <c r="L24" s="10" t="s">
        <v>404</v>
      </c>
      <c r="M24" s="12" t="s">
        <v>388</v>
      </c>
      <c r="N24" s="12" t="s">
        <v>389</v>
      </c>
    </row>
    <row r="25" spans="1:14" s="2" customFormat="1" ht="39.6" x14ac:dyDescent="0.3">
      <c r="A25" s="7">
        <f t="shared" si="1"/>
        <v>19</v>
      </c>
      <c r="B25" s="12" t="s">
        <v>18</v>
      </c>
      <c r="C25" s="7" t="s">
        <v>81</v>
      </c>
      <c r="D25" s="8" t="s">
        <v>82</v>
      </c>
      <c r="E25" s="19" t="s">
        <v>83</v>
      </c>
      <c r="F25" s="11">
        <v>10548070</v>
      </c>
      <c r="G25" s="13">
        <v>12657684</v>
      </c>
      <c r="H25" s="13">
        <f t="shared" si="0"/>
        <v>23205754</v>
      </c>
      <c r="I25" s="7" t="s">
        <v>385</v>
      </c>
      <c r="J25" s="17">
        <v>44561</v>
      </c>
      <c r="K25" s="7" t="s">
        <v>12</v>
      </c>
      <c r="L25" s="10" t="s">
        <v>407</v>
      </c>
      <c r="M25" s="12" t="s">
        <v>388</v>
      </c>
      <c r="N25" s="12" t="s">
        <v>389</v>
      </c>
    </row>
    <row r="26" spans="1:14" s="2" customFormat="1" ht="52.8" x14ac:dyDescent="0.3">
      <c r="A26" s="7">
        <f t="shared" si="1"/>
        <v>20</v>
      </c>
      <c r="B26" s="12" t="s">
        <v>18</v>
      </c>
      <c r="C26" s="7" t="s">
        <v>37</v>
      </c>
      <c r="D26" s="8" t="s">
        <v>38</v>
      </c>
      <c r="E26" s="19" t="s">
        <v>39</v>
      </c>
      <c r="F26" s="11">
        <v>15730655</v>
      </c>
      <c r="G26" s="13">
        <v>17160714</v>
      </c>
      <c r="H26" s="13">
        <f t="shared" si="0"/>
        <v>32891369</v>
      </c>
      <c r="I26" s="7" t="s">
        <v>385</v>
      </c>
      <c r="J26" s="17">
        <v>44561</v>
      </c>
      <c r="K26" s="7" t="s">
        <v>12</v>
      </c>
      <c r="L26" s="10" t="s">
        <v>392</v>
      </c>
      <c r="M26" s="12" t="s">
        <v>388</v>
      </c>
      <c r="N26" s="12" t="s">
        <v>389</v>
      </c>
    </row>
    <row r="27" spans="1:14" s="2" customFormat="1" ht="79.2" x14ac:dyDescent="0.3">
      <c r="A27" s="7">
        <f t="shared" si="1"/>
        <v>21</v>
      </c>
      <c r="B27" s="12" t="s">
        <v>18</v>
      </c>
      <c r="C27" s="7" t="s">
        <v>40</v>
      </c>
      <c r="D27" s="8" t="s">
        <v>41</v>
      </c>
      <c r="E27" s="19" t="s">
        <v>42</v>
      </c>
      <c r="F27" s="11">
        <v>23429628</v>
      </c>
      <c r="G27" s="13">
        <v>21477159</v>
      </c>
      <c r="H27" s="13">
        <f t="shared" si="0"/>
        <v>44906787</v>
      </c>
      <c r="I27" s="7" t="s">
        <v>386</v>
      </c>
      <c r="J27" s="17">
        <v>44545</v>
      </c>
      <c r="K27" s="7" t="s">
        <v>12</v>
      </c>
      <c r="L27" s="10" t="s">
        <v>393</v>
      </c>
      <c r="M27" s="12" t="s">
        <v>388</v>
      </c>
      <c r="N27" s="12" t="s">
        <v>389</v>
      </c>
    </row>
    <row r="28" spans="1:14" s="2" customFormat="1" ht="52.8" x14ac:dyDescent="0.3">
      <c r="A28" s="7">
        <f t="shared" si="1"/>
        <v>22</v>
      </c>
      <c r="B28" s="12" t="s">
        <v>18</v>
      </c>
      <c r="C28" s="7" t="s">
        <v>52</v>
      </c>
      <c r="D28" s="8" t="s">
        <v>53</v>
      </c>
      <c r="E28" s="19" t="s">
        <v>54</v>
      </c>
      <c r="F28" s="11">
        <v>26667333</v>
      </c>
      <c r="G28" s="13">
        <v>17143286</v>
      </c>
      <c r="H28" s="13">
        <f t="shared" si="0"/>
        <v>43810619</v>
      </c>
      <c r="I28" s="7" t="s">
        <v>386</v>
      </c>
      <c r="J28" s="17">
        <v>44545</v>
      </c>
      <c r="K28" s="7" t="s">
        <v>12</v>
      </c>
      <c r="L28" s="10" t="s">
        <v>397</v>
      </c>
      <c r="M28" s="12" t="s">
        <v>388</v>
      </c>
      <c r="N28" s="12" t="s">
        <v>389</v>
      </c>
    </row>
    <row r="29" spans="1:14" s="2" customFormat="1" ht="52.8" x14ac:dyDescent="0.3">
      <c r="A29" s="7">
        <f t="shared" si="1"/>
        <v>23</v>
      </c>
      <c r="B29" s="12" t="s">
        <v>18</v>
      </c>
      <c r="C29" s="7" t="s">
        <v>43</v>
      </c>
      <c r="D29" s="8" t="s">
        <v>44</v>
      </c>
      <c r="E29" s="19" t="s">
        <v>45</v>
      </c>
      <c r="F29" s="11">
        <v>15238476</v>
      </c>
      <c r="G29" s="13">
        <v>7619238</v>
      </c>
      <c r="H29" s="13">
        <f t="shared" si="0"/>
        <v>22857714</v>
      </c>
      <c r="I29" s="7" t="s">
        <v>386</v>
      </c>
      <c r="J29" s="17">
        <v>44377</v>
      </c>
      <c r="K29" s="7" t="s">
        <v>12</v>
      </c>
      <c r="L29" s="10" t="s">
        <v>394</v>
      </c>
      <c r="M29" s="12" t="s">
        <v>388</v>
      </c>
      <c r="N29" s="12" t="s">
        <v>389</v>
      </c>
    </row>
    <row r="30" spans="1:14" s="2" customFormat="1" ht="39.6" x14ac:dyDescent="0.3">
      <c r="A30" s="7">
        <f t="shared" si="1"/>
        <v>24</v>
      </c>
      <c r="B30" s="12" t="s">
        <v>18</v>
      </c>
      <c r="C30" s="7" t="s">
        <v>78</v>
      </c>
      <c r="D30" s="8" t="s">
        <v>79</v>
      </c>
      <c r="E30" s="19" t="s">
        <v>80</v>
      </c>
      <c r="F30" s="11">
        <v>30568852</v>
      </c>
      <c r="G30" s="13">
        <v>33347838</v>
      </c>
      <c r="H30" s="13">
        <f t="shared" si="0"/>
        <v>63916690</v>
      </c>
      <c r="I30" s="7" t="s">
        <v>385</v>
      </c>
      <c r="J30" s="17">
        <v>44561</v>
      </c>
      <c r="K30" s="7" t="s">
        <v>12</v>
      </c>
      <c r="L30" s="10" t="s">
        <v>406</v>
      </c>
      <c r="M30" s="12" t="s">
        <v>388</v>
      </c>
      <c r="N30" s="12" t="s">
        <v>389</v>
      </c>
    </row>
    <row r="31" spans="1:14" s="2" customFormat="1" ht="39.6" x14ac:dyDescent="0.3">
      <c r="A31" s="7">
        <f t="shared" si="1"/>
        <v>25</v>
      </c>
      <c r="B31" s="12" t="s">
        <v>18</v>
      </c>
      <c r="C31" s="7" t="s">
        <v>113</v>
      </c>
      <c r="D31" s="8" t="s">
        <v>114</v>
      </c>
      <c r="E31" s="19" t="s">
        <v>115</v>
      </c>
      <c r="F31" s="11">
        <v>17440621</v>
      </c>
      <c r="G31" s="13">
        <v>19026132</v>
      </c>
      <c r="H31" s="13">
        <f t="shared" si="0"/>
        <v>36466753</v>
      </c>
      <c r="I31" s="7" t="s">
        <v>385</v>
      </c>
      <c r="J31" s="17">
        <v>44561</v>
      </c>
      <c r="K31" s="7" t="s">
        <v>12</v>
      </c>
      <c r="L31" s="10" t="s">
        <v>418</v>
      </c>
      <c r="M31" s="12" t="s">
        <v>388</v>
      </c>
      <c r="N31" s="12" t="s">
        <v>389</v>
      </c>
    </row>
    <row r="32" spans="1:14" s="2" customFormat="1" ht="39.6" x14ac:dyDescent="0.3">
      <c r="A32" s="7">
        <f t="shared" si="1"/>
        <v>26</v>
      </c>
      <c r="B32" s="12" t="s">
        <v>18</v>
      </c>
      <c r="C32" s="7" t="s">
        <v>119</v>
      </c>
      <c r="D32" s="8" t="s">
        <v>120</v>
      </c>
      <c r="E32" s="19" t="s">
        <v>121</v>
      </c>
      <c r="F32" s="11">
        <v>21477159</v>
      </c>
      <c r="G32" s="13">
        <v>23429628</v>
      </c>
      <c r="H32" s="13">
        <f t="shared" si="0"/>
        <v>44906787</v>
      </c>
      <c r="I32" s="7" t="s">
        <v>385</v>
      </c>
      <c r="J32" s="17">
        <v>44561</v>
      </c>
      <c r="K32" s="7" t="s">
        <v>12</v>
      </c>
      <c r="L32" s="10" t="s">
        <v>420</v>
      </c>
      <c r="M32" s="12" t="s">
        <v>388</v>
      </c>
      <c r="N32" s="12" t="s">
        <v>389</v>
      </c>
    </row>
    <row r="33" spans="1:14" s="2" customFormat="1" ht="52.8" x14ac:dyDescent="0.3">
      <c r="A33" s="7">
        <f t="shared" si="1"/>
        <v>27</v>
      </c>
      <c r="B33" s="12" t="s">
        <v>18</v>
      </c>
      <c r="C33" s="7" t="s">
        <v>243</v>
      </c>
      <c r="D33" s="8" t="s">
        <v>244</v>
      </c>
      <c r="E33" s="19" t="s">
        <v>245</v>
      </c>
      <c r="F33" s="11">
        <v>14300595</v>
      </c>
      <c r="G33" s="13">
        <v>15730655</v>
      </c>
      <c r="H33" s="13">
        <f t="shared" si="0"/>
        <v>30031250</v>
      </c>
      <c r="I33" s="7" t="s">
        <v>386</v>
      </c>
      <c r="J33" s="17">
        <v>44545</v>
      </c>
      <c r="K33" s="7" t="s">
        <v>12</v>
      </c>
      <c r="L33" s="10" t="s">
        <v>463</v>
      </c>
      <c r="M33" s="12" t="s">
        <v>388</v>
      </c>
      <c r="N33" s="12" t="s">
        <v>389</v>
      </c>
    </row>
    <row r="34" spans="1:14" s="2" customFormat="1" ht="66" x14ac:dyDescent="0.3">
      <c r="A34" s="7">
        <f t="shared" si="1"/>
        <v>28</v>
      </c>
      <c r="B34" s="12" t="s">
        <v>18</v>
      </c>
      <c r="C34" s="7" t="s">
        <v>216</v>
      </c>
      <c r="D34" s="8" t="s">
        <v>217</v>
      </c>
      <c r="E34" s="19" t="s">
        <v>218</v>
      </c>
      <c r="F34" s="11">
        <v>27789865</v>
      </c>
      <c r="G34" s="13">
        <v>27789865</v>
      </c>
      <c r="H34" s="13">
        <f t="shared" si="0"/>
        <v>55579730</v>
      </c>
      <c r="I34" s="7" t="s">
        <v>386</v>
      </c>
      <c r="J34" s="17">
        <v>44530</v>
      </c>
      <c r="K34" s="7" t="s">
        <v>12</v>
      </c>
      <c r="L34" s="10" t="s">
        <v>454</v>
      </c>
      <c r="M34" s="12" t="s">
        <v>388</v>
      </c>
      <c r="N34" s="12" t="s">
        <v>389</v>
      </c>
    </row>
    <row r="35" spans="1:14" s="2" customFormat="1" ht="79.2" x14ac:dyDescent="0.3">
      <c r="A35" s="7">
        <f t="shared" si="1"/>
        <v>29</v>
      </c>
      <c r="B35" s="12" t="s">
        <v>18</v>
      </c>
      <c r="C35" s="7" t="s">
        <v>210</v>
      </c>
      <c r="D35" s="8" t="s">
        <v>211</v>
      </c>
      <c r="E35" s="19" t="s">
        <v>212</v>
      </c>
      <c r="F35" s="11">
        <v>20571940</v>
      </c>
      <c r="G35" s="13">
        <v>24686328</v>
      </c>
      <c r="H35" s="13">
        <f t="shared" si="0"/>
        <v>45258268</v>
      </c>
      <c r="I35" s="7" t="s">
        <v>385</v>
      </c>
      <c r="J35" s="17">
        <v>44561</v>
      </c>
      <c r="K35" s="7" t="s">
        <v>12</v>
      </c>
      <c r="L35" s="10" t="s">
        <v>452</v>
      </c>
      <c r="M35" s="12" t="s">
        <v>388</v>
      </c>
      <c r="N35" s="12" t="s">
        <v>389</v>
      </c>
    </row>
    <row r="36" spans="1:14" s="2" customFormat="1" ht="39.6" x14ac:dyDescent="0.3">
      <c r="A36" s="7">
        <f t="shared" si="1"/>
        <v>30</v>
      </c>
      <c r="B36" s="12" t="s">
        <v>18</v>
      </c>
      <c r="C36" s="7" t="s">
        <v>252</v>
      </c>
      <c r="D36" s="8" t="s">
        <v>253</v>
      </c>
      <c r="E36" s="19" t="s">
        <v>254</v>
      </c>
      <c r="F36" s="11">
        <v>15221370</v>
      </c>
      <c r="G36" s="13">
        <v>15221370</v>
      </c>
      <c r="H36" s="13">
        <f t="shared" si="0"/>
        <v>30442740</v>
      </c>
      <c r="I36" s="7" t="s">
        <v>386</v>
      </c>
      <c r="J36" s="17">
        <v>44530</v>
      </c>
      <c r="K36" s="7" t="s">
        <v>12</v>
      </c>
      <c r="L36" s="10" t="s">
        <v>466</v>
      </c>
      <c r="M36" s="12" t="s">
        <v>388</v>
      </c>
      <c r="N36" s="12" t="s">
        <v>389</v>
      </c>
    </row>
    <row r="37" spans="1:14" s="2" customFormat="1" ht="79.2" x14ac:dyDescent="0.3">
      <c r="A37" s="7">
        <f t="shared" si="1"/>
        <v>31</v>
      </c>
      <c r="B37" s="12" t="s">
        <v>18</v>
      </c>
      <c r="C37" s="7" t="s">
        <v>122</v>
      </c>
      <c r="D37" s="8" t="s">
        <v>123</v>
      </c>
      <c r="E37" s="19" t="s">
        <v>124</v>
      </c>
      <c r="F37" s="11">
        <v>25143481</v>
      </c>
      <c r="G37" s="13">
        <v>25143481</v>
      </c>
      <c r="H37" s="13">
        <f t="shared" si="0"/>
        <v>50286962</v>
      </c>
      <c r="I37" s="7" t="s">
        <v>386</v>
      </c>
      <c r="J37" s="17">
        <v>44545</v>
      </c>
      <c r="K37" s="7" t="s">
        <v>12</v>
      </c>
      <c r="L37" s="10" t="s">
        <v>421</v>
      </c>
      <c r="M37" s="12" t="s">
        <v>388</v>
      </c>
      <c r="N37" s="12" t="s">
        <v>389</v>
      </c>
    </row>
    <row r="38" spans="1:14" s="2" customFormat="1" ht="39.6" x14ac:dyDescent="0.3">
      <c r="A38" s="7">
        <f t="shared" si="1"/>
        <v>32</v>
      </c>
      <c r="B38" s="12" t="s">
        <v>18</v>
      </c>
      <c r="C38" s="7" t="s">
        <v>267</v>
      </c>
      <c r="D38" s="8" t="s">
        <v>268</v>
      </c>
      <c r="E38" s="19" t="s">
        <v>269</v>
      </c>
      <c r="F38" s="11">
        <v>10548070</v>
      </c>
      <c r="G38" s="13">
        <v>11602877</v>
      </c>
      <c r="H38" s="13">
        <f t="shared" si="0"/>
        <v>22150947</v>
      </c>
      <c r="I38" s="7" t="s">
        <v>386</v>
      </c>
      <c r="J38" s="17">
        <v>44545</v>
      </c>
      <c r="K38" s="7" t="s">
        <v>12</v>
      </c>
      <c r="L38" s="10" t="s">
        <v>471</v>
      </c>
      <c r="M38" s="12" t="s">
        <v>388</v>
      </c>
      <c r="N38" s="12" t="s">
        <v>389</v>
      </c>
    </row>
    <row r="39" spans="1:14" s="2" customFormat="1" ht="52.8" x14ac:dyDescent="0.3">
      <c r="A39" s="7">
        <f t="shared" si="1"/>
        <v>33</v>
      </c>
      <c r="B39" s="12" t="s">
        <v>18</v>
      </c>
      <c r="C39" s="7" t="s">
        <v>297</v>
      </c>
      <c r="D39" s="8" t="s">
        <v>298</v>
      </c>
      <c r="E39" s="19" t="s">
        <v>299</v>
      </c>
      <c r="F39" s="11">
        <v>14269599</v>
      </c>
      <c r="G39" s="13">
        <v>0</v>
      </c>
      <c r="H39" s="13">
        <f t="shared" ref="H39:H70" si="2">+F39+G39</f>
        <v>14269599</v>
      </c>
      <c r="I39" s="7" t="s">
        <v>386</v>
      </c>
      <c r="J39" s="17">
        <v>44377</v>
      </c>
      <c r="K39" s="7" t="s">
        <v>12</v>
      </c>
      <c r="L39" s="10" t="s">
        <v>482</v>
      </c>
      <c r="M39" s="12" t="s">
        <v>388</v>
      </c>
      <c r="N39" s="12" t="s">
        <v>389</v>
      </c>
    </row>
    <row r="40" spans="1:14" s="2" customFormat="1" ht="39.6" x14ac:dyDescent="0.3">
      <c r="A40" s="7">
        <f t="shared" si="1"/>
        <v>34</v>
      </c>
      <c r="B40" s="12" t="s">
        <v>18</v>
      </c>
      <c r="C40" s="7" t="s">
        <v>273</v>
      </c>
      <c r="D40" s="8" t="s">
        <v>274</v>
      </c>
      <c r="E40" s="19" t="s">
        <v>275</v>
      </c>
      <c r="F40" s="11">
        <v>13699233</v>
      </c>
      <c r="G40" s="13">
        <v>16743507</v>
      </c>
      <c r="H40" s="13">
        <f t="shared" si="2"/>
        <v>30442740</v>
      </c>
      <c r="I40" s="7" t="s">
        <v>386</v>
      </c>
      <c r="J40" s="17">
        <v>44545</v>
      </c>
      <c r="K40" s="7" t="s">
        <v>12</v>
      </c>
      <c r="L40" s="10" t="s">
        <v>473</v>
      </c>
      <c r="M40" s="12" t="s">
        <v>388</v>
      </c>
      <c r="N40" s="12" t="s">
        <v>389</v>
      </c>
    </row>
    <row r="41" spans="1:14" s="2" customFormat="1" ht="39.6" x14ac:dyDescent="0.3">
      <c r="A41" s="7">
        <f t="shared" si="1"/>
        <v>35</v>
      </c>
      <c r="B41" s="12" t="s">
        <v>18</v>
      </c>
      <c r="C41" s="7" t="s">
        <v>283</v>
      </c>
      <c r="D41" s="8" t="s">
        <v>284</v>
      </c>
      <c r="E41" s="19" t="s">
        <v>285</v>
      </c>
      <c r="F41" s="11">
        <v>25010878</v>
      </c>
      <c r="G41" s="13">
        <v>30568852</v>
      </c>
      <c r="H41" s="13">
        <f t="shared" si="2"/>
        <v>55579730</v>
      </c>
      <c r="I41" s="7" t="s">
        <v>386</v>
      </c>
      <c r="J41" s="17">
        <v>44545</v>
      </c>
      <c r="K41" s="7" t="s">
        <v>12</v>
      </c>
      <c r="L41" s="10" t="s">
        <v>477</v>
      </c>
      <c r="M41" s="12" t="s">
        <v>388</v>
      </c>
      <c r="N41" s="12" t="s">
        <v>389</v>
      </c>
    </row>
    <row r="42" spans="1:14" s="2" customFormat="1" ht="39.6" x14ac:dyDescent="0.3">
      <c r="A42" s="7">
        <f t="shared" si="1"/>
        <v>36</v>
      </c>
      <c r="B42" s="12" t="s">
        <v>18</v>
      </c>
      <c r="C42" s="7" t="s">
        <v>201</v>
      </c>
      <c r="D42" s="8" t="s">
        <v>202</v>
      </c>
      <c r="E42" s="19" t="s">
        <v>203</v>
      </c>
      <c r="F42" s="11">
        <v>13406395</v>
      </c>
      <c r="G42" s="13">
        <v>14747034.5</v>
      </c>
      <c r="H42" s="13">
        <f t="shared" si="2"/>
        <v>28153429.5</v>
      </c>
      <c r="I42" s="7" t="s">
        <v>386</v>
      </c>
      <c r="J42" s="17">
        <v>44545</v>
      </c>
      <c r="K42" s="7" t="s">
        <v>12</v>
      </c>
      <c r="L42" s="10" t="s">
        <v>449</v>
      </c>
      <c r="M42" s="12" t="s">
        <v>388</v>
      </c>
      <c r="N42" s="12" t="s">
        <v>389</v>
      </c>
    </row>
    <row r="43" spans="1:14" s="2" customFormat="1" ht="39.6" x14ac:dyDescent="0.3">
      <c r="A43" s="7">
        <f t="shared" si="1"/>
        <v>37</v>
      </c>
      <c r="B43" s="12" t="s">
        <v>18</v>
      </c>
      <c r="C43" s="7" t="s">
        <v>160</v>
      </c>
      <c r="D43" s="8" t="s">
        <v>161</v>
      </c>
      <c r="E43" s="19" t="s">
        <v>162</v>
      </c>
      <c r="F43" s="11">
        <v>15221370</v>
      </c>
      <c r="G43" s="13">
        <v>18265644</v>
      </c>
      <c r="H43" s="13">
        <f t="shared" si="2"/>
        <v>33487014</v>
      </c>
      <c r="I43" s="7" t="s">
        <v>385</v>
      </c>
      <c r="J43" s="17">
        <v>44561</v>
      </c>
      <c r="K43" s="7" t="s">
        <v>12</v>
      </c>
      <c r="L43" s="10" t="s">
        <v>435</v>
      </c>
      <c r="M43" s="12" t="s">
        <v>388</v>
      </c>
      <c r="N43" s="12" t="s">
        <v>389</v>
      </c>
    </row>
    <row r="44" spans="1:14" s="2" customFormat="1" ht="39.6" x14ac:dyDescent="0.3">
      <c r="A44" s="7">
        <f t="shared" si="1"/>
        <v>38</v>
      </c>
      <c r="B44" s="12" t="s">
        <v>18</v>
      </c>
      <c r="C44" s="7" t="s">
        <v>276</v>
      </c>
      <c r="D44" s="8" t="s">
        <v>277</v>
      </c>
      <c r="E44" s="19" t="s">
        <v>275</v>
      </c>
      <c r="F44" s="11">
        <v>18514746</v>
      </c>
      <c r="G44" s="13">
        <v>22629134</v>
      </c>
      <c r="H44" s="13">
        <f t="shared" si="2"/>
        <v>41143880</v>
      </c>
      <c r="I44" s="7" t="s">
        <v>386</v>
      </c>
      <c r="J44" s="17">
        <v>44545</v>
      </c>
      <c r="K44" s="7" t="s">
        <v>12</v>
      </c>
      <c r="L44" s="10" t="s">
        <v>474</v>
      </c>
      <c r="M44" s="12" t="s">
        <v>388</v>
      </c>
      <c r="N44" s="12" t="s">
        <v>389</v>
      </c>
    </row>
    <row r="45" spans="1:14" s="2" customFormat="1" ht="39.6" x14ac:dyDescent="0.3">
      <c r="A45" s="7">
        <f t="shared" si="1"/>
        <v>39</v>
      </c>
      <c r="B45" s="12" t="s">
        <v>18</v>
      </c>
      <c r="C45" s="7" t="s">
        <v>213</v>
      </c>
      <c r="D45" s="8" t="s">
        <v>214</v>
      </c>
      <c r="E45" s="19" t="s">
        <v>215</v>
      </c>
      <c r="F45" s="11">
        <v>15855110</v>
      </c>
      <c r="G45" s="13">
        <v>19026132</v>
      </c>
      <c r="H45" s="13">
        <f t="shared" si="2"/>
        <v>34881242</v>
      </c>
      <c r="I45" s="7" t="s">
        <v>385</v>
      </c>
      <c r="J45" s="17">
        <v>44561</v>
      </c>
      <c r="K45" s="7" t="s">
        <v>12</v>
      </c>
      <c r="L45" s="10" t="s">
        <v>453</v>
      </c>
      <c r="M45" s="12" t="s">
        <v>388</v>
      </c>
      <c r="N45" s="12" t="s">
        <v>389</v>
      </c>
    </row>
    <row r="46" spans="1:14" s="2" customFormat="1" ht="79.2" x14ac:dyDescent="0.3">
      <c r="A46" s="7">
        <f t="shared" si="1"/>
        <v>40</v>
      </c>
      <c r="B46" s="12" t="s">
        <v>18</v>
      </c>
      <c r="C46" s="7" t="s">
        <v>246</v>
      </c>
      <c r="D46" s="8" t="s">
        <v>247</v>
      </c>
      <c r="E46" s="19" t="s">
        <v>248</v>
      </c>
      <c r="F46" s="11">
        <v>19524690</v>
      </c>
      <c r="G46" s="13">
        <v>21477159</v>
      </c>
      <c r="H46" s="13">
        <f t="shared" si="2"/>
        <v>41001849</v>
      </c>
      <c r="I46" s="7" t="s">
        <v>386</v>
      </c>
      <c r="J46" s="17">
        <v>44545</v>
      </c>
      <c r="K46" s="7" t="s">
        <v>12</v>
      </c>
      <c r="L46" s="10" t="s">
        <v>464</v>
      </c>
      <c r="M46" s="12" t="s">
        <v>388</v>
      </c>
      <c r="N46" s="12" t="s">
        <v>389</v>
      </c>
    </row>
    <row r="47" spans="1:14" s="2" customFormat="1" ht="39.6" x14ac:dyDescent="0.3">
      <c r="A47" s="7">
        <f t="shared" si="1"/>
        <v>41</v>
      </c>
      <c r="B47" s="12" t="s">
        <v>18</v>
      </c>
      <c r="C47" s="7" t="s">
        <v>158</v>
      </c>
      <c r="D47" s="8" t="s">
        <v>159</v>
      </c>
      <c r="E47" s="19" t="s">
        <v>157</v>
      </c>
      <c r="F47" s="11">
        <v>27789865</v>
      </c>
      <c r="G47" s="13">
        <v>33347838</v>
      </c>
      <c r="H47" s="13">
        <f t="shared" si="2"/>
        <v>61137703</v>
      </c>
      <c r="I47" s="7" t="s">
        <v>385</v>
      </c>
      <c r="J47" s="17">
        <v>44561</v>
      </c>
      <c r="K47" s="7" t="s">
        <v>12</v>
      </c>
      <c r="L47" s="10" t="s">
        <v>434</v>
      </c>
      <c r="M47" s="12" t="s">
        <v>388</v>
      </c>
      <c r="N47" s="12" t="s">
        <v>389</v>
      </c>
    </row>
    <row r="48" spans="1:14" s="2" customFormat="1" ht="52.8" x14ac:dyDescent="0.3">
      <c r="A48" s="7">
        <f t="shared" si="1"/>
        <v>42</v>
      </c>
      <c r="B48" s="12" t="s">
        <v>18</v>
      </c>
      <c r="C48" s="7" t="s">
        <v>178</v>
      </c>
      <c r="D48" s="8" t="s">
        <v>179</v>
      </c>
      <c r="E48" s="19" t="s">
        <v>180</v>
      </c>
      <c r="F48" s="11">
        <v>27789865</v>
      </c>
      <c r="G48" s="13">
        <v>30568852</v>
      </c>
      <c r="H48" s="13">
        <f t="shared" si="2"/>
        <v>58358717</v>
      </c>
      <c r="I48" s="7" t="s">
        <v>386</v>
      </c>
      <c r="J48" s="17">
        <v>44545</v>
      </c>
      <c r="K48" s="7" t="s">
        <v>12</v>
      </c>
      <c r="L48" s="10" t="s">
        <v>441</v>
      </c>
      <c r="M48" s="12" t="s">
        <v>388</v>
      </c>
      <c r="N48" s="12" t="s">
        <v>389</v>
      </c>
    </row>
    <row r="49" spans="1:14" s="2" customFormat="1" ht="39.6" x14ac:dyDescent="0.3">
      <c r="A49" s="7">
        <f t="shared" si="1"/>
        <v>43</v>
      </c>
      <c r="B49" s="12" t="s">
        <v>18</v>
      </c>
      <c r="C49" s="7" t="s">
        <v>163</v>
      </c>
      <c r="D49" s="8" t="s">
        <v>164</v>
      </c>
      <c r="E49" s="19" t="s">
        <v>165</v>
      </c>
      <c r="F49" s="11">
        <v>27789865</v>
      </c>
      <c r="G49" s="13">
        <v>30568852</v>
      </c>
      <c r="H49" s="13">
        <f t="shared" si="2"/>
        <v>58358717</v>
      </c>
      <c r="I49" s="7" t="s">
        <v>386</v>
      </c>
      <c r="J49" s="17">
        <v>44545</v>
      </c>
      <c r="K49" s="7" t="s">
        <v>12</v>
      </c>
      <c r="L49" s="10" t="s">
        <v>436</v>
      </c>
      <c r="M49" s="12" t="s">
        <v>388</v>
      </c>
      <c r="N49" s="12" t="s">
        <v>389</v>
      </c>
    </row>
    <row r="50" spans="1:14" s="2" customFormat="1" ht="79.2" x14ac:dyDescent="0.3">
      <c r="A50" s="7">
        <f t="shared" si="1"/>
        <v>44</v>
      </c>
      <c r="B50" s="12" t="s">
        <v>18</v>
      </c>
      <c r="C50" s="7" t="s">
        <v>169</v>
      </c>
      <c r="D50" s="8" t="s">
        <v>170</v>
      </c>
      <c r="E50" s="19" t="s">
        <v>171</v>
      </c>
      <c r="F50" s="11">
        <v>33800550</v>
      </c>
      <c r="G50" s="13">
        <v>40560660</v>
      </c>
      <c r="H50" s="13">
        <f t="shared" si="2"/>
        <v>74361210</v>
      </c>
      <c r="I50" s="7" t="s">
        <v>385</v>
      </c>
      <c r="J50" s="17">
        <v>44561</v>
      </c>
      <c r="K50" s="7" t="s">
        <v>12</v>
      </c>
      <c r="L50" s="10" t="s">
        <v>438</v>
      </c>
      <c r="M50" s="12" t="s">
        <v>388</v>
      </c>
      <c r="N50" s="12" t="s">
        <v>389</v>
      </c>
    </row>
    <row r="51" spans="1:14" s="2" customFormat="1" ht="66" x14ac:dyDescent="0.3">
      <c r="A51" s="7">
        <f t="shared" si="1"/>
        <v>45</v>
      </c>
      <c r="B51" s="12" t="s">
        <v>18</v>
      </c>
      <c r="C51" s="7" t="s">
        <v>219</v>
      </c>
      <c r="D51" s="8" t="s">
        <v>220</v>
      </c>
      <c r="E51" s="19" t="s">
        <v>221</v>
      </c>
      <c r="F51" s="11">
        <v>47224915</v>
      </c>
      <c r="G51" s="13">
        <v>0</v>
      </c>
      <c r="H51" s="13">
        <f t="shared" si="2"/>
        <v>47224915</v>
      </c>
      <c r="I51" s="7" t="s">
        <v>386</v>
      </c>
      <c r="J51" s="17">
        <v>44253</v>
      </c>
      <c r="K51" s="7" t="s">
        <v>12</v>
      </c>
      <c r="L51" s="10" t="s">
        <v>455</v>
      </c>
      <c r="M51" s="12" t="s">
        <v>388</v>
      </c>
      <c r="N51" s="12" t="s">
        <v>389</v>
      </c>
    </row>
    <row r="52" spans="1:14" s="2" customFormat="1" ht="39.6" x14ac:dyDescent="0.3">
      <c r="A52" s="7">
        <f t="shared" si="1"/>
        <v>46</v>
      </c>
      <c r="B52" s="12" t="s">
        <v>18</v>
      </c>
      <c r="C52" s="7" t="s">
        <v>125</v>
      </c>
      <c r="D52" s="8" t="s">
        <v>126</v>
      </c>
      <c r="E52" s="19" t="s">
        <v>127</v>
      </c>
      <c r="F52" s="11">
        <v>27789865</v>
      </c>
      <c r="G52" s="13">
        <v>33347838</v>
      </c>
      <c r="H52" s="13">
        <f t="shared" si="2"/>
        <v>61137703</v>
      </c>
      <c r="I52" s="7" t="s">
        <v>385</v>
      </c>
      <c r="J52" s="17">
        <v>44561</v>
      </c>
      <c r="K52" s="7" t="s">
        <v>12</v>
      </c>
      <c r="L52" s="10" t="s">
        <v>422</v>
      </c>
      <c r="M52" s="12" t="s">
        <v>388</v>
      </c>
      <c r="N52" s="12" t="s">
        <v>389</v>
      </c>
    </row>
    <row r="53" spans="1:14" s="2" customFormat="1" ht="39.6" x14ac:dyDescent="0.3">
      <c r="A53" s="7">
        <f t="shared" si="1"/>
        <v>47</v>
      </c>
      <c r="B53" s="12" t="s">
        <v>18</v>
      </c>
      <c r="C53" s="7" t="s">
        <v>155</v>
      </c>
      <c r="D53" s="8" t="s">
        <v>156</v>
      </c>
      <c r="E53" s="19" t="s">
        <v>157</v>
      </c>
      <c r="F53" s="11">
        <v>27789865</v>
      </c>
      <c r="G53" s="13">
        <v>33347838</v>
      </c>
      <c r="H53" s="13">
        <f t="shared" si="2"/>
        <v>61137703</v>
      </c>
      <c r="I53" s="7" t="s">
        <v>385</v>
      </c>
      <c r="J53" s="17">
        <v>44561</v>
      </c>
      <c r="K53" s="7" t="s">
        <v>12</v>
      </c>
      <c r="L53" s="10" t="s">
        <v>433</v>
      </c>
      <c r="M53" s="12" t="s">
        <v>388</v>
      </c>
      <c r="N53" s="12" t="s">
        <v>389</v>
      </c>
    </row>
    <row r="54" spans="1:14" s="2" customFormat="1" ht="79.2" x14ac:dyDescent="0.3">
      <c r="A54" s="7">
        <f t="shared" si="1"/>
        <v>48</v>
      </c>
      <c r="B54" s="12" t="s">
        <v>18</v>
      </c>
      <c r="C54" s="7" t="s">
        <v>131</v>
      </c>
      <c r="D54" s="8" t="s">
        <v>132</v>
      </c>
      <c r="E54" s="19" t="s">
        <v>133</v>
      </c>
      <c r="F54" s="11">
        <v>27789865</v>
      </c>
      <c r="G54" s="13">
        <v>33347838</v>
      </c>
      <c r="H54" s="13">
        <f t="shared" si="2"/>
        <v>61137703</v>
      </c>
      <c r="I54" s="7" t="s">
        <v>385</v>
      </c>
      <c r="J54" s="17">
        <v>44561</v>
      </c>
      <c r="K54" s="7" t="s">
        <v>12</v>
      </c>
      <c r="L54" s="10" t="s">
        <v>424</v>
      </c>
      <c r="M54" s="12" t="s">
        <v>388</v>
      </c>
      <c r="N54" s="12" t="s">
        <v>389</v>
      </c>
    </row>
    <row r="55" spans="1:14" s="2" customFormat="1" ht="66" x14ac:dyDescent="0.3">
      <c r="A55" s="7">
        <f t="shared" si="1"/>
        <v>49</v>
      </c>
      <c r="B55" s="12" t="s">
        <v>18</v>
      </c>
      <c r="C55" s="7" t="s">
        <v>139</v>
      </c>
      <c r="D55" s="8" t="s">
        <v>140</v>
      </c>
      <c r="E55" s="19" t="s">
        <v>138</v>
      </c>
      <c r="F55" s="11">
        <v>10548070</v>
      </c>
      <c r="G55" s="13">
        <v>12657684</v>
      </c>
      <c r="H55" s="13">
        <f t="shared" si="2"/>
        <v>23205754</v>
      </c>
      <c r="I55" s="7" t="s">
        <v>385</v>
      </c>
      <c r="J55" s="17">
        <v>44561</v>
      </c>
      <c r="K55" s="7" t="s">
        <v>12</v>
      </c>
      <c r="L55" s="10" t="s">
        <v>427</v>
      </c>
      <c r="M55" s="12" t="s">
        <v>388</v>
      </c>
      <c r="N55" s="12" t="s">
        <v>389</v>
      </c>
    </row>
    <row r="56" spans="1:14" s="2" customFormat="1" ht="66" x14ac:dyDescent="0.3">
      <c r="A56" s="7">
        <f t="shared" si="1"/>
        <v>50</v>
      </c>
      <c r="B56" s="12" t="s">
        <v>18</v>
      </c>
      <c r="C56" s="7" t="s">
        <v>136</v>
      </c>
      <c r="D56" s="8" t="s">
        <v>137</v>
      </c>
      <c r="E56" s="19" t="s">
        <v>138</v>
      </c>
      <c r="F56" s="11">
        <v>13406395</v>
      </c>
      <c r="G56" s="13">
        <v>16087674</v>
      </c>
      <c r="H56" s="13">
        <f t="shared" si="2"/>
        <v>29494069</v>
      </c>
      <c r="I56" s="7" t="s">
        <v>385</v>
      </c>
      <c r="J56" s="17">
        <v>44561</v>
      </c>
      <c r="K56" s="7" t="s">
        <v>12</v>
      </c>
      <c r="L56" s="10" t="s">
        <v>426</v>
      </c>
      <c r="M56" s="12" t="s">
        <v>388</v>
      </c>
      <c r="N56" s="12" t="s">
        <v>389</v>
      </c>
    </row>
    <row r="57" spans="1:14" s="2" customFormat="1" ht="52.8" x14ac:dyDescent="0.3">
      <c r="A57" s="7">
        <f t="shared" si="1"/>
        <v>51</v>
      </c>
      <c r="B57" s="12" t="s">
        <v>18</v>
      </c>
      <c r="C57" s="7" t="s">
        <v>181</v>
      </c>
      <c r="D57" s="8" t="s">
        <v>182</v>
      </c>
      <c r="E57" s="19" t="s">
        <v>183</v>
      </c>
      <c r="F57" s="11">
        <v>16908945</v>
      </c>
      <c r="G57" s="13">
        <v>20290734.5</v>
      </c>
      <c r="H57" s="13">
        <f t="shared" si="2"/>
        <v>37199679.5</v>
      </c>
      <c r="I57" s="7" t="s">
        <v>385</v>
      </c>
      <c r="J57" s="17">
        <v>44561</v>
      </c>
      <c r="K57" s="7" t="s">
        <v>12</v>
      </c>
      <c r="L57" s="10" t="s">
        <v>442</v>
      </c>
      <c r="M57" s="12" t="s">
        <v>388</v>
      </c>
      <c r="N57" s="12" t="s">
        <v>389</v>
      </c>
    </row>
    <row r="58" spans="1:14" s="2" customFormat="1" ht="79.2" x14ac:dyDescent="0.3">
      <c r="A58" s="7">
        <f t="shared" si="1"/>
        <v>52</v>
      </c>
      <c r="B58" s="12" t="s">
        <v>18</v>
      </c>
      <c r="C58" s="7" t="s">
        <v>141</v>
      </c>
      <c r="D58" s="8" t="s">
        <v>142</v>
      </c>
      <c r="E58" s="19" t="s">
        <v>143</v>
      </c>
      <c r="F58" s="11">
        <v>27789865</v>
      </c>
      <c r="G58" s="13">
        <v>0</v>
      </c>
      <c r="H58" s="13">
        <f t="shared" si="2"/>
        <v>27789865</v>
      </c>
      <c r="I58" s="7" t="s">
        <v>386</v>
      </c>
      <c r="J58" s="17">
        <v>44330</v>
      </c>
      <c r="K58" s="7" t="s">
        <v>12</v>
      </c>
      <c r="L58" s="10" t="s">
        <v>428</v>
      </c>
      <c r="M58" s="12" t="s">
        <v>388</v>
      </c>
      <c r="N58" s="12" t="s">
        <v>389</v>
      </c>
    </row>
    <row r="59" spans="1:14" s="2" customFormat="1" ht="66" x14ac:dyDescent="0.3">
      <c r="A59" s="7">
        <f t="shared" si="1"/>
        <v>53</v>
      </c>
      <c r="B59" s="12" t="s">
        <v>18</v>
      </c>
      <c r="C59" s="7" t="s">
        <v>240</v>
      </c>
      <c r="D59" s="8" t="s">
        <v>241</v>
      </c>
      <c r="E59" s="19" t="s">
        <v>242</v>
      </c>
      <c r="F59" s="11">
        <v>14300595</v>
      </c>
      <c r="G59" s="13">
        <v>15730655</v>
      </c>
      <c r="H59" s="13">
        <f t="shared" si="2"/>
        <v>30031250</v>
      </c>
      <c r="I59" s="7" t="s">
        <v>386</v>
      </c>
      <c r="J59" s="17">
        <v>44545</v>
      </c>
      <c r="K59" s="7" t="s">
        <v>12</v>
      </c>
      <c r="L59" s="10" t="s">
        <v>462</v>
      </c>
      <c r="M59" s="12" t="s">
        <v>388</v>
      </c>
      <c r="N59" s="12" t="s">
        <v>389</v>
      </c>
    </row>
    <row r="60" spans="1:14" s="2" customFormat="1" ht="52.8" x14ac:dyDescent="0.3">
      <c r="A60" s="7">
        <f t="shared" si="1"/>
        <v>54</v>
      </c>
      <c r="B60" s="12" t="s">
        <v>18</v>
      </c>
      <c r="C60" s="7" t="s">
        <v>237</v>
      </c>
      <c r="D60" s="8" t="s">
        <v>238</v>
      </c>
      <c r="E60" s="19" t="s">
        <v>239</v>
      </c>
      <c r="F60" s="11">
        <v>19524690</v>
      </c>
      <c r="G60" s="13">
        <v>21477159</v>
      </c>
      <c r="H60" s="13">
        <f t="shared" si="2"/>
        <v>41001849</v>
      </c>
      <c r="I60" s="7" t="s">
        <v>386</v>
      </c>
      <c r="J60" s="17">
        <v>44545</v>
      </c>
      <c r="K60" s="7" t="s">
        <v>12</v>
      </c>
      <c r="L60" s="10" t="s">
        <v>461</v>
      </c>
      <c r="M60" s="12" t="s">
        <v>388</v>
      </c>
      <c r="N60" s="12" t="s">
        <v>389</v>
      </c>
    </row>
    <row r="61" spans="1:14" s="2" customFormat="1" ht="79.2" x14ac:dyDescent="0.3">
      <c r="A61" s="7">
        <f t="shared" si="1"/>
        <v>55</v>
      </c>
      <c r="B61" s="12" t="s">
        <v>18</v>
      </c>
      <c r="C61" s="7" t="s">
        <v>228</v>
      </c>
      <c r="D61" s="8" t="s">
        <v>229</v>
      </c>
      <c r="E61" s="19" t="s">
        <v>230</v>
      </c>
      <c r="F61" s="11">
        <v>19524690</v>
      </c>
      <c r="G61" s="13">
        <v>21477159</v>
      </c>
      <c r="H61" s="13">
        <f t="shared" si="2"/>
        <v>41001849</v>
      </c>
      <c r="I61" s="7" t="s">
        <v>386</v>
      </c>
      <c r="J61" s="17">
        <v>44545</v>
      </c>
      <c r="K61" s="7" t="s">
        <v>12</v>
      </c>
      <c r="L61" s="10" t="s">
        <v>458</v>
      </c>
      <c r="M61" s="12" t="s">
        <v>388</v>
      </c>
      <c r="N61" s="12" t="s">
        <v>389</v>
      </c>
    </row>
    <row r="62" spans="1:14" s="2" customFormat="1" ht="39.6" x14ac:dyDescent="0.3">
      <c r="A62" s="7">
        <f t="shared" si="1"/>
        <v>56</v>
      </c>
      <c r="B62" s="12" t="s">
        <v>18</v>
      </c>
      <c r="C62" s="7" t="s">
        <v>225</v>
      </c>
      <c r="D62" s="8" t="s">
        <v>226</v>
      </c>
      <c r="E62" s="19" t="s">
        <v>227</v>
      </c>
      <c r="F62" s="11">
        <v>15855110</v>
      </c>
      <c r="G62" s="13">
        <v>19026132</v>
      </c>
      <c r="H62" s="13">
        <f t="shared" si="2"/>
        <v>34881242</v>
      </c>
      <c r="I62" s="7" t="s">
        <v>385</v>
      </c>
      <c r="J62" s="17">
        <v>44561</v>
      </c>
      <c r="K62" s="7" t="s">
        <v>12</v>
      </c>
      <c r="L62" s="10" t="s">
        <v>457</v>
      </c>
      <c r="M62" s="12" t="s">
        <v>388</v>
      </c>
      <c r="N62" s="12" t="s">
        <v>389</v>
      </c>
    </row>
    <row r="63" spans="1:14" s="2" customFormat="1" ht="52.8" x14ac:dyDescent="0.3">
      <c r="A63" s="7">
        <f t="shared" si="1"/>
        <v>57</v>
      </c>
      <c r="B63" s="12" t="s">
        <v>18</v>
      </c>
      <c r="C63" s="7" t="s">
        <v>234</v>
      </c>
      <c r="D63" s="8" t="s">
        <v>235</v>
      </c>
      <c r="E63" s="19" t="s">
        <v>236</v>
      </c>
      <c r="F63" s="11">
        <v>27789865</v>
      </c>
      <c r="G63" s="13">
        <v>30568852</v>
      </c>
      <c r="H63" s="13">
        <f t="shared" si="2"/>
        <v>58358717</v>
      </c>
      <c r="I63" s="7" t="s">
        <v>386</v>
      </c>
      <c r="J63" s="17">
        <v>44545</v>
      </c>
      <c r="K63" s="7" t="s">
        <v>12</v>
      </c>
      <c r="L63" s="10" t="s">
        <v>460</v>
      </c>
      <c r="M63" s="12" t="s">
        <v>388</v>
      </c>
      <c r="N63" s="12" t="s">
        <v>389</v>
      </c>
    </row>
    <row r="64" spans="1:14" s="2" customFormat="1" ht="39.6" x14ac:dyDescent="0.3">
      <c r="A64" s="7">
        <f t="shared" si="1"/>
        <v>58</v>
      </c>
      <c r="B64" s="12" t="s">
        <v>18</v>
      </c>
      <c r="C64" s="7" t="s">
        <v>107</v>
      </c>
      <c r="D64" s="8" t="s">
        <v>108</v>
      </c>
      <c r="E64" s="19" t="s">
        <v>109</v>
      </c>
      <c r="F64" s="11">
        <v>14747035</v>
      </c>
      <c r="G64" s="13">
        <v>16087674</v>
      </c>
      <c r="H64" s="13">
        <f t="shared" si="2"/>
        <v>30834709</v>
      </c>
      <c r="I64" s="7" t="s">
        <v>385</v>
      </c>
      <c r="J64" s="17">
        <v>44561</v>
      </c>
      <c r="K64" s="7" t="s">
        <v>12</v>
      </c>
      <c r="L64" s="10" t="s">
        <v>416</v>
      </c>
      <c r="M64" s="12" t="s">
        <v>388</v>
      </c>
      <c r="N64" s="12" t="s">
        <v>389</v>
      </c>
    </row>
    <row r="65" spans="1:14" s="2" customFormat="1" ht="52.8" x14ac:dyDescent="0.3">
      <c r="A65" s="7">
        <f t="shared" si="1"/>
        <v>59</v>
      </c>
      <c r="B65" s="12" t="s">
        <v>18</v>
      </c>
      <c r="C65" s="7" t="s">
        <v>104</v>
      </c>
      <c r="D65" s="8" t="s">
        <v>105</v>
      </c>
      <c r="E65" s="19" t="s">
        <v>106</v>
      </c>
      <c r="F65" s="11">
        <v>30568852</v>
      </c>
      <c r="G65" s="13">
        <v>33347838</v>
      </c>
      <c r="H65" s="13">
        <f t="shared" si="2"/>
        <v>63916690</v>
      </c>
      <c r="I65" s="7" t="s">
        <v>385</v>
      </c>
      <c r="J65" s="17">
        <v>44561</v>
      </c>
      <c r="K65" s="7" t="s">
        <v>12</v>
      </c>
      <c r="L65" s="10" t="s">
        <v>415</v>
      </c>
      <c r="M65" s="12" t="s">
        <v>388</v>
      </c>
      <c r="N65" s="12" t="s">
        <v>389</v>
      </c>
    </row>
    <row r="66" spans="1:14" s="2" customFormat="1" ht="52.8" x14ac:dyDescent="0.3">
      <c r="A66" s="7">
        <f t="shared" si="1"/>
        <v>60</v>
      </c>
      <c r="B66" s="12" t="s">
        <v>18</v>
      </c>
      <c r="C66" s="7" t="s">
        <v>101</v>
      </c>
      <c r="D66" s="8" t="s">
        <v>102</v>
      </c>
      <c r="E66" s="19" t="s">
        <v>103</v>
      </c>
      <c r="F66" s="11">
        <v>11602877</v>
      </c>
      <c r="G66" s="13">
        <v>12657684</v>
      </c>
      <c r="H66" s="13">
        <f t="shared" si="2"/>
        <v>24260561</v>
      </c>
      <c r="I66" s="7" t="s">
        <v>385</v>
      </c>
      <c r="J66" s="17">
        <v>44561</v>
      </c>
      <c r="K66" s="7" t="s">
        <v>12</v>
      </c>
      <c r="L66" s="10" t="s">
        <v>414</v>
      </c>
      <c r="M66" s="12" t="s">
        <v>388</v>
      </c>
      <c r="N66" s="12" t="s">
        <v>389</v>
      </c>
    </row>
    <row r="67" spans="1:14" s="2" customFormat="1" ht="39.6" x14ac:dyDescent="0.3">
      <c r="A67" s="7">
        <f t="shared" si="1"/>
        <v>61</v>
      </c>
      <c r="B67" s="12" t="s">
        <v>18</v>
      </c>
      <c r="C67" s="7" t="s">
        <v>99</v>
      </c>
      <c r="D67" s="8" t="s">
        <v>100</v>
      </c>
      <c r="E67" s="19" t="s">
        <v>95</v>
      </c>
      <c r="F67" s="11">
        <v>18599839</v>
      </c>
      <c r="G67" s="13">
        <v>20290734</v>
      </c>
      <c r="H67" s="13">
        <f t="shared" si="2"/>
        <v>38890573</v>
      </c>
      <c r="I67" s="7" t="s">
        <v>385</v>
      </c>
      <c r="J67" s="17">
        <v>44561</v>
      </c>
      <c r="K67" s="7" t="s">
        <v>12</v>
      </c>
      <c r="L67" s="10" t="s">
        <v>413</v>
      </c>
      <c r="M67" s="12" t="s">
        <v>388</v>
      </c>
      <c r="N67" s="12" t="s">
        <v>389</v>
      </c>
    </row>
    <row r="68" spans="1:14" s="2" customFormat="1" ht="39.6" x14ac:dyDescent="0.3">
      <c r="A68" s="7">
        <f t="shared" si="1"/>
        <v>62</v>
      </c>
      <c r="B68" s="12" t="s">
        <v>18</v>
      </c>
      <c r="C68" s="7" t="s">
        <v>96</v>
      </c>
      <c r="D68" s="8" t="s">
        <v>97</v>
      </c>
      <c r="E68" s="19" t="s">
        <v>98</v>
      </c>
      <c r="F68" s="11">
        <v>14747035</v>
      </c>
      <c r="G68" s="13">
        <v>16087674</v>
      </c>
      <c r="H68" s="13">
        <f t="shared" si="2"/>
        <v>30834709</v>
      </c>
      <c r="I68" s="7" t="s">
        <v>385</v>
      </c>
      <c r="J68" s="17">
        <v>44561</v>
      </c>
      <c r="K68" s="7" t="s">
        <v>12</v>
      </c>
      <c r="L68" s="10" t="s">
        <v>412</v>
      </c>
      <c r="M68" s="12" t="s">
        <v>388</v>
      </c>
      <c r="N68" s="12" t="s">
        <v>389</v>
      </c>
    </row>
    <row r="69" spans="1:14" s="2" customFormat="1" ht="39.6" x14ac:dyDescent="0.3">
      <c r="A69" s="7">
        <f t="shared" si="1"/>
        <v>63</v>
      </c>
      <c r="B69" s="12" t="s">
        <v>18</v>
      </c>
      <c r="C69" s="7" t="s">
        <v>93</v>
      </c>
      <c r="D69" s="8" t="s">
        <v>94</v>
      </c>
      <c r="E69" s="19" t="s">
        <v>95</v>
      </c>
      <c r="F69" s="11">
        <v>23946175</v>
      </c>
      <c r="G69" s="13">
        <v>0</v>
      </c>
      <c r="H69" s="13">
        <f t="shared" si="2"/>
        <v>23946175</v>
      </c>
      <c r="I69" s="7" t="s">
        <v>386</v>
      </c>
      <c r="J69" s="17">
        <v>44264</v>
      </c>
      <c r="K69" s="7" t="s">
        <v>12</v>
      </c>
      <c r="L69" s="10" t="s">
        <v>411</v>
      </c>
      <c r="M69" s="12" t="s">
        <v>388</v>
      </c>
      <c r="N69" s="12" t="s">
        <v>389</v>
      </c>
    </row>
    <row r="70" spans="1:14" s="2" customFormat="1" ht="52.8" x14ac:dyDescent="0.3">
      <c r="A70" s="7">
        <f t="shared" si="1"/>
        <v>64</v>
      </c>
      <c r="B70" s="12" t="s">
        <v>18</v>
      </c>
      <c r="C70" s="7" t="s">
        <v>90</v>
      </c>
      <c r="D70" s="8" t="s">
        <v>91</v>
      </c>
      <c r="E70" s="19" t="s">
        <v>92</v>
      </c>
      <c r="F70" s="11">
        <v>14747034</v>
      </c>
      <c r="G70" s="13">
        <v>16087674</v>
      </c>
      <c r="H70" s="13">
        <f t="shared" si="2"/>
        <v>30834708</v>
      </c>
      <c r="I70" s="7" t="s">
        <v>385</v>
      </c>
      <c r="J70" s="17">
        <v>44561</v>
      </c>
      <c r="K70" s="7" t="s">
        <v>12</v>
      </c>
      <c r="L70" s="10" t="s">
        <v>410</v>
      </c>
      <c r="M70" s="12" t="s">
        <v>388</v>
      </c>
      <c r="N70" s="12" t="s">
        <v>389</v>
      </c>
    </row>
    <row r="71" spans="1:14" s="2" customFormat="1" ht="39.6" x14ac:dyDescent="0.3">
      <c r="A71" s="7">
        <f t="shared" si="1"/>
        <v>65</v>
      </c>
      <c r="B71" s="12" t="s">
        <v>18</v>
      </c>
      <c r="C71" s="7" t="s">
        <v>184</v>
      </c>
      <c r="D71" s="8" t="s">
        <v>185</v>
      </c>
      <c r="E71" s="19" t="s">
        <v>186</v>
      </c>
      <c r="F71" s="11">
        <v>23941115</v>
      </c>
      <c r="G71" s="13">
        <v>28729338.5</v>
      </c>
      <c r="H71" s="13">
        <f t="shared" ref="H71:H102" si="3">+F71+G71</f>
        <v>52670453.5</v>
      </c>
      <c r="I71" s="7" t="s">
        <v>385</v>
      </c>
      <c r="J71" s="17">
        <v>44561</v>
      </c>
      <c r="K71" s="7" t="s">
        <v>12</v>
      </c>
      <c r="L71" s="10" t="s">
        <v>443</v>
      </c>
      <c r="M71" s="12" t="s">
        <v>388</v>
      </c>
      <c r="N71" s="12" t="s">
        <v>389</v>
      </c>
    </row>
    <row r="72" spans="1:14" s="2" customFormat="1" ht="52.8" x14ac:dyDescent="0.3">
      <c r="A72" s="7">
        <f t="shared" si="1"/>
        <v>66</v>
      </c>
      <c r="B72" s="12" t="s">
        <v>18</v>
      </c>
      <c r="C72" s="7" t="s">
        <v>199</v>
      </c>
      <c r="D72" s="8" t="s">
        <v>200</v>
      </c>
      <c r="E72" s="19" t="s">
        <v>192</v>
      </c>
      <c r="F72" s="11">
        <v>16908945</v>
      </c>
      <c r="G72" s="13">
        <v>20290734.5</v>
      </c>
      <c r="H72" s="13">
        <f t="shared" si="3"/>
        <v>37199679.5</v>
      </c>
      <c r="I72" s="7" t="s">
        <v>385</v>
      </c>
      <c r="J72" s="17">
        <v>44561</v>
      </c>
      <c r="K72" s="7" t="s">
        <v>12</v>
      </c>
      <c r="L72" s="10" t="s">
        <v>448</v>
      </c>
      <c r="M72" s="12" t="s">
        <v>388</v>
      </c>
      <c r="N72" s="12" t="s">
        <v>389</v>
      </c>
    </row>
    <row r="73" spans="1:14" s="2" customFormat="1" ht="52.8" x14ac:dyDescent="0.3">
      <c r="A73" s="7">
        <f t="shared" ref="A73:A131" si="4">+A72+1</f>
        <v>67</v>
      </c>
      <c r="B73" s="12" t="s">
        <v>18</v>
      </c>
      <c r="C73" s="7" t="s">
        <v>196</v>
      </c>
      <c r="D73" s="8" t="s">
        <v>197</v>
      </c>
      <c r="E73" s="19" t="s">
        <v>198</v>
      </c>
      <c r="F73" s="11">
        <v>27789865</v>
      </c>
      <c r="G73" s="13">
        <v>33347838.5</v>
      </c>
      <c r="H73" s="13">
        <f t="shared" si="3"/>
        <v>61137703.5</v>
      </c>
      <c r="I73" s="7" t="s">
        <v>385</v>
      </c>
      <c r="J73" s="17">
        <v>44561</v>
      </c>
      <c r="K73" s="7" t="s">
        <v>12</v>
      </c>
      <c r="L73" s="10" t="s">
        <v>447</v>
      </c>
      <c r="M73" s="12" t="s">
        <v>388</v>
      </c>
      <c r="N73" s="12" t="s">
        <v>389</v>
      </c>
    </row>
    <row r="74" spans="1:14" s="2" customFormat="1" ht="52.8" x14ac:dyDescent="0.3">
      <c r="A74" s="7">
        <f t="shared" si="4"/>
        <v>68</v>
      </c>
      <c r="B74" s="12" t="s">
        <v>18</v>
      </c>
      <c r="C74" s="7" t="s">
        <v>190</v>
      </c>
      <c r="D74" s="8" t="s">
        <v>191</v>
      </c>
      <c r="E74" s="19" t="s">
        <v>192</v>
      </c>
      <c r="F74" s="11">
        <v>16908945</v>
      </c>
      <c r="G74" s="13">
        <v>20290734.5</v>
      </c>
      <c r="H74" s="13">
        <f t="shared" si="3"/>
        <v>37199679.5</v>
      </c>
      <c r="I74" s="7" t="s">
        <v>385</v>
      </c>
      <c r="J74" s="17">
        <v>44561</v>
      </c>
      <c r="K74" s="7" t="s">
        <v>12</v>
      </c>
      <c r="L74" s="10" t="s">
        <v>445</v>
      </c>
      <c r="M74" s="12" t="s">
        <v>388</v>
      </c>
      <c r="N74" s="12" t="s">
        <v>389</v>
      </c>
    </row>
    <row r="75" spans="1:14" s="4" customFormat="1" ht="66" x14ac:dyDescent="0.3">
      <c r="A75" s="7">
        <f t="shared" si="4"/>
        <v>69</v>
      </c>
      <c r="B75" s="12" t="s">
        <v>18</v>
      </c>
      <c r="C75" s="7" t="s">
        <v>187</v>
      </c>
      <c r="D75" s="8" t="s">
        <v>188</v>
      </c>
      <c r="E75" s="19" t="s">
        <v>189</v>
      </c>
      <c r="F75" s="11">
        <v>27789865</v>
      </c>
      <c r="G75" s="13">
        <v>33347838</v>
      </c>
      <c r="H75" s="13">
        <f t="shared" si="3"/>
        <v>61137703</v>
      </c>
      <c r="I75" s="7" t="s">
        <v>385</v>
      </c>
      <c r="J75" s="17">
        <v>44561</v>
      </c>
      <c r="K75" s="7" t="s">
        <v>12</v>
      </c>
      <c r="L75" s="10" t="s">
        <v>444</v>
      </c>
      <c r="M75" s="12" t="s">
        <v>388</v>
      </c>
      <c r="N75" s="12" t="s">
        <v>389</v>
      </c>
    </row>
    <row r="76" spans="1:14" s="4" customFormat="1" ht="39.6" x14ac:dyDescent="0.3">
      <c r="A76" s="7">
        <f t="shared" si="4"/>
        <v>70</v>
      </c>
      <c r="B76" s="12" t="s">
        <v>18</v>
      </c>
      <c r="C76" s="7" t="s">
        <v>204</v>
      </c>
      <c r="D76" s="8" t="s">
        <v>205</v>
      </c>
      <c r="E76" s="19" t="s">
        <v>206</v>
      </c>
      <c r="F76" s="11">
        <v>23941115</v>
      </c>
      <c r="G76" s="13">
        <v>26335227</v>
      </c>
      <c r="H76" s="13">
        <f t="shared" si="3"/>
        <v>50276342</v>
      </c>
      <c r="I76" s="7" t="s">
        <v>386</v>
      </c>
      <c r="J76" s="17">
        <v>44545</v>
      </c>
      <c r="K76" s="7" t="s">
        <v>12</v>
      </c>
      <c r="L76" s="10" t="s">
        <v>450</v>
      </c>
      <c r="M76" s="12" t="s">
        <v>388</v>
      </c>
      <c r="N76" s="12" t="s">
        <v>389</v>
      </c>
    </row>
    <row r="77" spans="1:14" s="4" customFormat="1" ht="39.6" x14ac:dyDescent="0.3">
      <c r="A77" s="7">
        <f t="shared" si="4"/>
        <v>71</v>
      </c>
      <c r="B77" s="12" t="s">
        <v>18</v>
      </c>
      <c r="C77" s="7" t="s">
        <v>175</v>
      </c>
      <c r="D77" s="8" t="s">
        <v>176</v>
      </c>
      <c r="E77" s="19" t="s">
        <v>177</v>
      </c>
      <c r="F77" s="11">
        <v>23941115</v>
      </c>
      <c r="G77" s="13">
        <v>0</v>
      </c>
      <c r="H77" s="13">
        <f t="shared" si="3"/>
        <v>23941115</v>
      </c>
      <c r="I77" s="7" t="s">
        <v>386</v>
      </c>
      <c r="J77" s="17">
        <v>44377</v>
      </c>
      <c r="K77" s="7" t="s">
        <v>12</v>
      </c>
      <c r="L77" s="10" t="s">
        <v>440</v>
      </c>
      <c r="M77" s="12" t="s">
        <v>388</v>
      </c>
      <c r="N77" s="12" t="s">
        <v>389</v>
      </c>
    </row>
    <row r="78" spans="1:14" s="4" customFormat="1" ht="39.6" x14ac:dyDescent="0.3">
      <c r="A78" s="7">
        <f t="shared" si="4"/>
        <v>72</v>
      </c>
      <c r="B78" s="12" t="s">
        <v>18</v>
      </c>
      <c r="C78" s="7" t="s">
        <v>261</v>
      </c>
      <c r="D78" s="8" t="s">
        <v>262</v>
      </c>
      <c r="E78" s="19" t="s">
        <v>263</v>
      </c>
      <c r="F78" s="11">
        <v>13406395</v>
      </c>
      <c r="G78" s="13">
        <v>16087674</v>
      </c>
      <c r="H78" s="13">
        <f t="shared" si="3"/>
        <v>29494069</v>
      </c>
      <c r="I78" s="7" t="s">
        <v>385</v>
      </c>
      <c r="J78" s="17">
        <v>44561</v>
      </c>
      <c r="K78" s="7" t="s">
        <v>12</v>
      </c>
      <c r="L78" s="10" t="s">
        <v>469</v>
      </c>
      <c r="M78" s="12" t="s">
        <v>388</v>
      </c>
      <c r="N78" s="12" t="s">
        <v>389</v>
      </c>
    </row>
    <row r="79" spans="1:14" s="4" customFormat="1" ht="39.6" x14ac:dyDescent="0.3">
      <c r="A79" s="7">
        <f t="shared" si="4"/>
        <v>73</v>
      </c>
      <c r="B79" s="12" t="s">
        <v>18</v>
      </c>
      <c r="C79" s="7" t="s">
        <v>84</v>
      </c>
      <c r="D79" s="8" t="s">
        <v>85</v>
      </c>
      <c r="E79" s="19" t="s">
        <v>86</v>
      </c>
      <c r="F79" s="11">
        <v>15730655</v>
      </c>
      <c r="G79" s="13">
        <v>17160714</v>
      </c>
      <c r="H79" s="13">
        <f t="shared" si="3"/>
        <v>32891369</v>
      </c>
      <c r="I79" s="7" t="s">
        <v>385</v>
      </c>
      <c r="J79" s="17">
        <v>44561</v>
      </c>
      <c r="K79" s="7" t="s">
        <v>12</v>
      </c>
      <c r="L79" s="10" t="s">
        <v>408</v>
      </c>
      <c r="M79" s="12" t="s">
        <v>388</v>
      </c>
      <c r="N79" s="12" t="s">
        <v>389</v>
      </c>
    </row>
    <row r="80" spans="1:14" s="4" customFormat="1" ht="52.8" x14ac:dyDescent="0.3">
      <c r="A80" s="7">
        <f t="shared" si="4"/>
        <v>74</v>
      </c>
      <c r="B80" s="12" t="s">
        <v>18</v>
      </c>
      <c r="C80" s="7" t="s">
        <v>207</v>
      </c>
      <c r="D80" s="8" t="s">
        <v>208</v>
      </c>
      <c r="E80" s="19" t="s">
        <v>209</v>
      </c>
      <c r="F80" s="11">
        <v>27789865</v>
      </c>
      <c r="G80" s="13">
        <v>33347838.5</v>
      </c>
      <c r="H80" s="13">
        <f t="shared" si="3"/>
        <v>61137703.5</v>
      </c>
      <c r="I80" s="7" t="s">
        <v>385</v>
      </c>
      <c r="J80" s="17">
        <v>44561</v>
      </c>
      <c r="K80" s="7" t="s">
        <v>12</v>
      </c>
      <c r="L80" s="10" t="s">
        <v>451</v>
      </c>
      <c r="M80" s="12" t="s">
        <v>388</v>
      </c>
      <c r="N80" s="12" t="s">
        <v>389</v>
      </c>
    </row>
    <row r="81" spans="1:14" s="4" customFormat="1" ht="66" x14ac:dyDescent="0.3">
      <c r="A81" s="7">
        <f t="shared" si="4"/>
        <v>75</v>
      </c>
      <c r="B81" s="12" t="s">
        <v>18</v>
      </c>
      <c r="C81" s="7" t="s">
        <v>255</v>
      </c>
      <c r="D81" s="8" t="s">
        <v>256</v>
      </c>
      <c r="E81" s="19" t="s">
        <v>257</v>
      </c>
      <c r="F81" s="11">
        <v>14300595</v>
      </c>
      <c r="G81" s="13">
        <v>15730655</v>
      </c>
      <c r="H81" s="13">
        <f t="shared" si="3"/>
        <v>30031250</v>
      </c>
      <c r="I81" s="7" t="s">
        <v>386</v>
      </c>
      <c r="J81" s="17">
        <v>44545</v>
      </c>
      <c r="K81" s="7" t="s">
        <v>12</v>
      </c>
      <c r="L81" s="10" t="s">
        <v>467</v>
      </c>
      <c r="M81" s="12" t="s">
        <v>388</v>
      </c>
      <c r="N81" s="12" t="s">
        <v>389</v>
      </c>
    </row>
    <row r="82" spans="1:14" s="4" customFormat="1" ht="52.8" x14ac:dyDescent="0.3">
      <c r="A82" s="7">
        <f t="shared" si="4"/>
        <v>76</v>
      </c>
      <c r="B82" s="12" t="s">
        <v>18</v>
      </c>
      <c r="C82" s="7" t="s">
        <v>222</v>
      </c>
      <c r="D82" s="8" t="s">
        <v>223</v>
      </c>
      <c r="E82" s="19" t="s">
        <v>224</v>
      </c>
      <c r="F82" s="11">
        <v>10548070</v>
      </c>
      <c r="G82" s="13">
        <v>11602877</v>
      </c>
      <c r="H82" s="13">
        <f t="shared" si="3"/>
        <v>22150947</v>
      </c>
      <c r="I82" s="7" t="s">
        <v>386</v>
      </c>
      <c r="J82" s="17">
        <v>44545</v>
      </c>
      <c r="K82" s="7" t="s">
        <v>12</v>
      </c>
      <c r="L82" s="10" t="s">
        <v>456</v>
      </c>
      <c r="M82" s="12" t="s">
        <v>388</v>
      </c>
      <c r="N82" s="12" t="s">
        <v>389</v>
      </c>
    </row>
    <row r="83" spans="1:14" s="4" customFormat="1" ht="52.8" x14ac:dyDescent="0.3">
      <c r="A83" s="7">
        <f t="shared" si="4"/>
        <v>77</v>
      </c>
      <c r="B83" s="12" t="s">
        <v>18</v>
      </c>
      <c r="C83" s="7" t="s">
        <v>231</v>
      </c>
      <c r="D83" s="8" t="s">
        <v>232</v>
      </c>
      <c r="E83" s="19" t="s">
        <v>233</v>
      </c>
      <c r="F83" s="11">
        <v>19524690</v>
      </c>
      <c r="G83" s="13">
        <v>21477159</v>
      </c>
      <c r="H83" s="13">
        <f t="shared" si="3"/>
        <v>41001849</v>
      </c>
      <c r="I83" s="7" t="s">
        <v>386</v>
      </c>
      <c r="J83" s="17">
        <v>44545</v>
      </c>
      <c r="K83" s="7" t="s">
        <v>12</v>
      </c>
      <c r="L83" s="10" t="s">
        <v>459</v>
      </c>
      <c r="M83" s="12" t="s">
        <v>388</v>
      </c>
      <c r="N83" s="12" t="s">
        <v>389</v>
      </c>
    </row>
    <row r="84" spans="1:14" s="4" customFormat="1" ht="52.8" x14ac:dyDescent="0.3">
      <c r="A84" s="7">
        <f t="shared" si="4"/>
        <v>78</v>
      </c>
      <c r="B84" s="12" t="s">
        <v>18</v>
      </c>
      <c r="C84" s="7" t="s">
        <v>152</v>
      </c>
      <c r="D84" s="8" t="s">
        <v>153</v>
      </c>
      <c r="E84" s="19" t="s">
        <v>154</v>
      </c>
      <c r="F84" s="11">
        <v>27789865</v>
      </c>
      <c r="G84" s="13">
        <v>33347838</v>
      </c>
      <c r="H84" s="13">
        <f t="shared" si="3"/>
        <v>61137703</v>
      </c>
      <c r="I84" s="7" t="s">
        <v>385</v>
      </c>
      <c r="J84" s="17">
        <v>44561</v>
      </c>
      <c r="K84" s="7" t="s">
        <v>12</v>
      </c>
      <c r="L84" s="10" t="s">
        <v>432</v>
      </c>
      <c r="M84" s="12" t="s">
        <v>388</v>
      </c>
      <c r="N84" s="12" t="s">
        <v>389</v>
      </c>
    </row>
    <row r="85" spans="1:14" s="4" customFormat="1" ht="92.4" x14ac:dyDescent="0.3">
      <c r="A85" s="7">
        <f t="shared" si="4"/>
        <v>79</v>
      </c>
      <c r="B85" s="12" t="s">
        <v>18</v>
      </c>
      <c r="C85" s="7" t="s">
        <v>134</v>
      </c>
      <c r="D85" s="8" t="s">
        <v>135</v>
      </c>
      <c r="E85" s="19" t="s">
        <v>130</v>
      </c>
      <c r="F85" s="11">
        <v>27789865</v>
      </c>
      <c r="G85" s="13">
        <v>33347838</v>
      </c>
      <c r="H85" s="13">
        <f t="shared" si="3"/>
        <v>61137703</v>
      </c>
      <c r="I85" s="7" t="s">
        <v>385</v>
      </c>
      <c r="J85" s="17">
        <v>44561</v>
      </c>
      <c r="K85" s="7" t="s">
        <v>12</v>
      </c>
      <c r="L85" s="10" t="s">
        <v>425</v>
      </c>
      <c r="M85" s="12" t="s">
        <v>388</v>
      </c>
      <c r="N85" s="12" t="s">
        <v>389</v>
      </c>
    </row>
    <row r="86" spans="1:14" s="4" customFormat="1" ht="39.6" x14ac:dyDescent="0.3">
      <c r="A86" s="7">
        <f t="shared" si="4"/>
        <v>80</v>
      </c>
      <c r="B86" s="12" t="s">
        <v>18</v>
      </c>
      <c r="C86" s="7" t="s">
        <v>116</v>
      </c>
      <c r="D86" s="8" t="s">
        <v>117</v>
      </c>
      <c r="E86" s="19" t="s">
        <v>118</v>
      </c>
      <c r="F86" s="11">
        <v>17440621</v>
      </c>
      <c r="G86" s="13">
        <v>19026132</v>
      </c>
      <c r="H86" s="13">
        <f t="shared" si="3"/>
        <v>36466753</v>
      </c>
      <c r="I86" s="7" t="s">
        <v>385</v>
      </c>
      <c r="J86" s="17">
        <v>44561</v>
      </c>
      <c r="K86" s="7" t="s">
        <v>12</v>
      </c>
      <c r="L86" s="10" t="s">
        <v>419</v>
      </c>
      <c r="M86" s="12" t="s">
        <v>388</v>
      </c>
      <c r="N86" s="12" t="s">
        <v>389</v>
      </c>
    </row>
    <row r="87" spans="1:14" s="4" customFormat="1" ht="39.6" x14ac:dyDescent="0.3">
      <c r="A87" s="7">
        <f t="shared" si="4"/>
        <v>81</v>
      </c>
      <c r="B87" s="12" t="s">
        <v>18</v>
      </c>
      <c r="C87" s="7" t="s">
        <v>286</v>
      </c>
      <c r="D87" s="8" t="s">
        <v>287</v>
      </c>
      <c r="E87" s="19" t="s">
        <v>288</v>
      </c>
      <c r="F87" s="11">
        <v>9493263</v>
      </c>
      <c r="G87" s="13">
        <v>12657684</v>
      </c>
      <c r="H87" s="13">
        <f t="shared" si="3"/>
        <v>22150947</v>
      </c>
      <c r="I87" s="7" t="s">
        <v>385</v>
      </c>
      <c r="J87" s="17">
        <v>44561</v>
      </c>
      <c r="K87" s="7" t="s">
        <v>12</v>
      </c>
      <c r="L87" s="10" t="s">
        <v>478</v>
      </c>
      <c r="M87" s="12" t="s">
        <v>388</v>
      </c>
      <c r="N87" s="12" t="s">
        <v>389</v>
      </c>
    </row>
    <row r="88" spans="1:14" s="4" customFormat="1" ht="52.8" x14ac:dyDescent="0.3">
      <c r="A88" s="7">
        <f t="shared" si="4"/>
        <v>82</v>
      </c>
      <c r="B88" s="12" t="s">
        <v>18</v>
      </c>
      <c r="C88" s="7" t="s">
        <v>249</v>
      </c>
      <c r="D88" s="8" t="s">
        <v>250</v>
      </c>
      <c r="E88" s="19" t="s">
        <v>251</v>
      </c>
      <c r="F88" s="11">
        <v>19048095</v>
      </c>
      <c r="G88" s="13">
        <v>20952905</v>
      </c>
      <c r="H88" s="13">
        <f t="shared" si="3"/>
        <v>40001000</v>
      </c>
      <c r="I88" s="7" t="s">
        <v>386</v>
      </c>
      <c r="J88" s="17">
        <v>44545</v>
      </c>
      <c r="K88" s="7" t="s">
        <v>12</v>
      </c>
      <c r="L88" s="10" t="s">
        <v>465</v>
      </c>
      <c r="M88" s="12" t="s">
        <v>388</v>
      </c>
      <c r="N88" s="12" t="s">
        <v>389</v>
      </c>
    </row>
    <row r="89" spans="1:14" s="4" customFormat="1" ht="79.2" x14ac:dyDescent="0.3">
      <c r="A89" s="7">
        <f t="shared" si="4"/>
        <v>83</v>
      </c>
      <c r="B89" s="12" t="s">
        <v>18</v>
      </c>
      <c r="C89" s="7" t="s">
        <v>144</v>
      </c>
      <c r="D89" s="8" t="s">
        <v>145</v>
      </c>
      <c r="E89" s="19" t="s">
        <v>146</v>
      </c>
      <c r="F89" s="11">
        <v>27789865</v>
      </c>
      <c r="G89" s="13">
        <v>33347838</v>
      </c>
      <c r="H89" s="13">
        <f t="shared" si="3"/>
        <v>61137703</v>
      </c>
      <c r="I89" s="7" t="s">
        <v>385</v>
      </c>
      <c r="J89" s="17">
        <v>44561</v>
      </c>
      <c r="K89" s="7" t="s">
        <v>12</v>
      </c>
      <c r="L89" s="10" t="s">
        <v>429</v>
      </c>
      <c r="M89" s="12" t="s">
        <v>388</v>
      </c>
      <c r="N89" s="12" t="s">
        <v>389</v>
      </c>
    </row>
    <row r="90" spans="1:14" s="4" customFormat="1" ht="92.4" x14ac:dyDescent="0.3">
      <c r="A90" s="7">
        <f t="shared" si="4"/>
        <v>84</v>
      </c>
      <c r="B90" s="12" t="s">
        <v>18</v>
      </c>
      <c r="C90" s="7" t="s">
        <v>150</v>
      </c>
      <c r="D90" s="8" t="s">
        <v>151</v>
      </c>
      <c r="E90" s="19" t="s">
        <v>130</v>
      </c>
      <c r="F90" s="11">
        <v>23941115</v>
      </c>
      <c r="G90" s="13">
        <v>28729338</v>
      </c>
      <c r="H90" s="13">
        <f t="shared" si="3"/>
        <v>52670453</v>
      </c>
      <c r="I90" s="7" t="s">
        <v>385</v>
      </c>
      <c r="J90" s="17">
        <v>44561</v>
      </c>
      <c r="K90" s="7" t="s">
        <v>12</v>
      </c>
      <c r="L90" s="10" t="s">
        <v>431</v>
      </c>
      <c r="M90" s="12" t="s">
        <v>388</v>
      </c>
      <c r="N90" s="12" t="s">
        <v>389</v>
      </c>
    </row>
    <row r="91" spans="1:14" s="4" customFormat="1" ht="105.6" x14ac:dyDescent="0.3">
      <c r="A91" s="7">
        <f t="shared" si="4"/>
        <v>85</v>
      </c>
      <c r="B91" s="12" t="s">
        <v>18</v>
      </c>
      <c r="C91" s="7" t="s">
        <v>147</v>
      </c>
      <c r="D91" s="8" t="s">
        <v>148</v>
      </c>
      <c r="E91" s="19" t="s">
        <v>149</v>
      </c>
      <c r="F91" s="11">
        <v>16908945</v>
      </c>
      <c r="G91" s="13">
        <v>20290734</v>
      </c>
      <c r="H91" s="13">
        <f t="shared" si="3"/>
        <v>37199679</v>
      </c>
      <c r="I91" s="7" t="s">
        <v>385</v>
      </c>
      <c r="J91" s="17">
        <v>44561</v>
      </c>
      <c r="K91" s="7" t="s">
        <v>12</v>
      </c>
      <c r="L91" s="10" t="s">
        <v>430</v>
      </c>
      <c r="M91" s="12" t="s">
        <v>388</v>
      </c>
      <c r="N91" s="12" t="s">
        <v>389</v>
      </c>
    </row>
    <row r="92" spans="1:14" s="4" customFormat="1" ht="92.4" x14ac:dyDescent="0.3">
      <c r="A92" s="7">
        <f t="shared" si="4"/>
        <v>86</v>
      </c>
      <c r="B92" s="12" t="s">
        <v>18</v>
      </c>
      <c r="C92" s="7" t="s">
        <v>128</v>
      </c>
      <c r="D92" s="8" t="s">
        <v>129</v>
      </c>
      <c r="E92" s="19" t="s">
        <v>130</v>
      </c>
      <c r="F92" s="11">
        <v>27789865</v>
      </c>
      <c r="G92" s="13">
        <v>33347838</v>
      </c>
      <c r="H92" s="13">
        <f t="shared" si="3"/>
        <v>61137703</v>
      </c>
      <c r="I92" s="7" t="s">
        <v>385</v>
      </c>
      <c r="J92" s="17">
        <v>44561</v>
      </c>
      <c r="K92" s="7" t="s">
        <v>12</v>
      </c>
      <c r="L92" s="10" t="s">
        <v>423</v>
      </c>
      <c r="M92" s="12" t="s">
        <v>388</v>
      </c>
      <c r="N92" s="12" t="s">
        <v>389</v>
      </c>
    </row>
    <row r="93" spans="1:14" s="4" customFormat="1" ht="39.6" x14ac:dyDescent="0.3">
      <c r="A93" s="7">
        <f t="shared" si="4"/>
        <v>87</v>
      </c>
      <c r="B93" s="12" t="s">
        <v>18</v>
      </c>
      <c r="C93" s="7" t="s">
        <v>193</v>
      </c>
      <c r="D93" s="8" t="s">
        <v>194</v>
      </c>
      <c r="E93" s="19" t="s">
        <v>195</v>
      </c>
      <c r="F93" s="11">
        <v>27789865</v>
      </c>
      <c r="G93" s="13">
        <v>30568851.5</v>
      </c>
      <c r="H93" s="13">
        <f t="shared" si="3"/>
        <v>58358716.5</v>
      </c>
      <c r="I93" s="7" t="s">
        <v>386</v>
      </c>
      <c r="J93" s="17">
        <v>44545</v>
      </c>
      <c r="K93" s="7" t="s">
        <v>12</v>
      </c>
      <c r="L93" s="10" t="s">
        <v>446</v>
      </c>
      <c r="M93" s="12" t="s">
        <v>388</v>
      </c>
      <c r="N93" s="12" t="s">
        <v>389</v>
      </c>
    </row>
    <row r="94" spans="1:14" s="4" customFormat="1" ht="39.6" x14ac:dyDescent="0.3">
      <c r="A94" s="7">
        <f t="shared" si="4"/>
        <v>88</v>
      </c>
      <c r="B94" s="12" t="s">
        <v>18</v>
      </c>
      <c r="C94" s="7" t="s">
        <v>292</v>
      </c>
      <c r="D94" s="8" t="s">
        <v>293</v>
      </c>
      <c r="E94" s="19" t="s">
        <v>275</v>
      </c>
      <c r="F94" s="11">
        <v>18514746</v>
      </c>
      <c r="G94" s="13">
        <v>22629134</v>
      </c>
      <c r="H94" s="13">
        <f t="shared" si="3"/>
        <v>41143880</v>
      </c>
      <c r="I94" s="7" t="s">
        <v>386</v>
      </c>
      <c r="J94" s="17">
        <v>44545</v>
      </c>
      <c r="K94" s="7" t="s">
        <v>12</v>
      </c>
      <c r="L94" s="10" t="s">
        <v>480</v>
      </c>
      <c r="M94" s="12" t="s">
        <v>388</v>
      </c>
      <c r="N94" s="12" t="s">
        <v>389</v>
      </c>
    </row>
    <row r="95" spans="1:14" s="4" customFormat="1" ht="52.8" x14ac:dyDescent="0.3">
      <c r="A95" s="7">
        <f t="shared" si="4"/>
        <v>89</v>
      </c>
      <c r="B95" s="12" t="s">
        <v>18</v>
      </c>
      <c r="C95" s="7" t="s">
        <v>278</v>
      </c>
      <c r="D95" s="8" t="s">
        <v>279</v>
      </c>
      <c r="E95" s="19" t="s">
        <v>272</v>
      </c>
      <c r="F95" s="11">
        <v>20278057</v>
      </c>
      <c r="G95" s="13">
        <v>0</v>
      </c>
      <c r="H95" s="13">
        <f t="shared" si="3"/>
        <v>20278057</v>
      </c>
      <c r="I95" s="7" t="s">
        <v>386</v>
      </c>
      <c r="J95" s="17">
        <v>44377</v>
      </c>
      <c r="K95" s="7" t="s">
        <v>12</v>
      </c>
      <c r="L95" s="10" t="s">
        <v>475</v>
      </c>
      <c r="M95" s="12" t="s">
        <v>388</v>
      </c>
      <c r="N95" s="12" t="s">
        <v>389</v>
      </c>
    </row>
    <row r="96" spans="1:14" s="4" customFormat="1" ht="39.6" x14ac:dyDescent="0.3">
      <c r="A96" s="7">
        <f t="shared" si="4"/>
        <v>90</v>
      </c>
      <c r="B96" s="12" t="s">
        <v>18</v>
      </c>
      <c r="C96" s="7" t="s">
        <v>280</v>
      </c>
      <c r="D96" s="8" t="s">
        <v>281</v>
      </c>
      <c r="E96" s="19" t="s">
        <v>282</v>
      </c>
      <c r="F96" s="11">
        <v>9493263</v>
      </c>
      <c r="G96" s="13">
        <v>11602877</v>
      </c>
      <c r="H96" s="13">
        <f t="shared" si="3"/>
        <v>21096140</v>
      </c>
      <c r="I96" s="7" t="s">
        <v>386</v>
      </c>
      <c r="J96" s="17">
        <v>44545</v>
      </c>
      <c r="K96" s="7" t="s">
        <v>12</v>
      </c>
      <c r="L96" s="10" t="s">
        <v>476</v>
      </c>
      <c r="M96" s="12" t="s">
        <v>388</v>
      </c>
      <c r="N96" s="12" t="s">
        <v>389</v>
      </c>
    </row>
    <row r="97" spans="1:14" s="4" customFormat="1" ht="39.6" x14ac:dyDescent="0.3">
      <c r="A97" s="7">
        <f t="shared" si="4"/>
        <v>91</v>
      </c>
      <c r="B97" s="12" t="s">
        <v>18</v>
      </c>
      <c r="C97" s="7" t="s">
        <v>294</v>
      </c>
      <c r="D97" s="8" t="s">
        <v>295</v>
      </c>
      <c r="E97" s="19" t="s">
        <v>296</v>
      </c>
      <c r="F97" s="11">
        <v>13699233</v>
      </c>
      <c r="G97" s="13">
        <v>16743507</v>
      </c>
      <c r="H97" s="13">
        <f t="shared" si="3"/>
        <v>30442740</v>
      </c>
      <c r="I97" s="7" t="s">
        <v>386</v>
      </c>
      <c r="J97" s="17">
        <v>44545</v>
      </c>
      <c r="K97" s="7" t="s">
        <v>12</v>
      </c>
      <c r="L97" s="10" t="s">
        <v>481</v>
      </c>
      <c r="M97" s="12" t="s">
        <v>388</v>
      </c>
      <c r="N97" s="12" t="s">
        <v>389</v>
      </c>
    </row>
    <row r="98" spans="1:14" s="4" customFormat="1" ht="39.6" x14ac:dyDescent="0.3">
      <c r="A98" s="7">
        <f t="shared" si="4"/>
        <v>92</v>
      </c>
      <c r="B98" s="12" t="s">
        <v>18</v>
      </c>
      <c r="C98" s="7" t="s">
        <v>289</v>
      </c>
      <c r="D98" s="8" t="s">
        <v>290</v>
      </c>
      <c r="E98" s="19" t="s">
        <v>291</v>
      </c>
      <c r="F98" s="11">
        <v>14269599</v>
      </c>
      <c r="G98" s="13">
        <v>17440621</v>
      </c>
      <c r="H98" s="13">
        <f t="shared" si="3"/>
        <v>31710220</v>
      </c>
      <c r="I98" s="7" t="s">
        <v>386</v>
      </c>
      <c r="J98" s="17">
        <v>44545</v>
      </c>
      <c r="K98" s="7" t="s">
        <v>12</v>
      </c>
      <c r="L98" s="10" t="s">
        <v>479</v>
      </c>
      <c r="M98" s="12" t="s">
        <v>388</v>
      </c>
      <c r="N98" s="12" t="s">
        <v>389</v>
      </c>
    </row>
    <row r="99" spans="1:14" s="4" customFormat="1" ht="52.8" x14ac:dyDescent="0.3">
      <c r="A99" s="7">
        <f t="shared" si="4"/>
        <v>93</v>
      </c>
      <c r="B99" s="12" t="s">
        <v>18</v>
      </c>
      <c r="C99" s="7" t="s">
        <v>270</v>
      </c>
      <c r="D99" s="8" t="s">
        <v>271</v>
      </c>
      <c r="E99" s="19" t="s">
        <v>272</v>
      </c>
      <c r="F99" s="11">
        <v>16908945</v>
      </c>
      <c r="G99" s="13">
        <v>18599840</v>
      </c>
      <c r="H99" s="13">
        <f t="shared" si="3"/>
        <v>35508785</v>
      </c>
      <c r="I99" s="7" t="s">
        <v>386</v>
      </c>
      <c r="J99" s="17">
        <v>44545</v>
      </c>
      <c r="K99" s="7" t="s">
        <v>12</v>
      </c>
      <c r="L99" s="10" t="s">
        <v>472</v>
      </c>
      <c r="M99" s="12" t="s">
        <v>388</v>
      </c>
      <c r="N99" s="12" t="s">
        <v>389</v>
      </c>
    </row>
    <row r="100" spans="1:14" s="4" customFormat="1" ht="52.8" x14ac:dyDescent="0.3">
      <c r="A100" s="7">
        <f t="shared" si="4"/>
        <v>94</v>
      </c>
      <c r="B100" s="12" t="s">
        <v>18</v>
      </c>
      <c r="C100" s="7" t="s">
        <v>264</v>
      </c>
      <c r="D100" s="8" t="s">
        <v>265</v>
      </c>
      <c r="E100" s="19" t="s">
        <v>266</v>
      </c>
      <c r="F100" s="11">
        <v>27789865</v>
      </c>
      <c r="G100" s="13">
        <v>30568852</v>
      </c>
      <c r="H100" s="13">
        <f t="shared" si="3"/>
        <v>58358717</v>
      </c>
      <c r="I100" s="7" t="s">
        <v>386</v>
      </c>
      <c r="J100" s="17">
        <v>44545</v>
      </c>
      <c r="K100" s="7" t="s">
        <v>12</v>
      </c>
      <c r="L100" s="10" t="s">
        <v>470</v>
      </c>
      <c r="M100" s="12" t="s">
        <v>388</v>
      </c>
      <c r="N100" s="12" t="s">
        <v>389</v>
      </c>
    </row>
    <row r="101" spans="1:14" ht="52.8" x14ac:dyDescent="0.3">
      <c r="A101" s="7">
        <f t="shared" si="4"/>
        <v>95</v>
      </c>
      <c r="B101" s="12" t="s">
        <v>18</v>
      </c>
      <c r="C101" s="7" t="s">
        <v>306</v>
      </c>
      <c r="D101" s="8" t="s">
        <v>307</v>
      </c>
      <c r="E101" s="19" t="s">
        <v>308</v>
      </c>
      <c r="F101" s="11">
        <v>25010878</v>
      </c>
      <c r="G101" s="13">
        <v>30568851.5</v>
      </c>
      <c r="H101" s="13">
        <f t="shared" si="3"/>
        <v>55579729.5</v>
      </c>
      <c r="I101" s="7" t="s">
        <v>386</v>
      </c>
      <c r="J101" s="17">
        <v>44545</v>
      </c>
      <c r="K101" s="7" t="s">
        <v>12</v>
      </c>
      <c r="L101" s="10" t="s">
        <v>485</v>
      </c>
      <c r="M101" s="12" t="s">
        <v>388</v>
      </c>
      <c r="N101" s="12" t="s">
        <v>389</v>
      </c>
    </row>
    <row r="102" spans="1:14" ht="52.8" x14ac:dyDescent="0.3">
      <c r="A102" s="7">
        <f t="shared" si="4"/>
        <v>96</v>
      </c>
      <c r="B102" s="12" t="s">
        <v>18</v>
      </c>
      <c r="C102" s="7" t="s">
        <v>303</v>
      </c>
      <c r="D102" s="8" t="s">
        <v>304</v>
      </c>
      <c r="E102" s="19" t="s">
        <v>305</v>
      </c>
      <c r="F102" s="11">
        <v>25010878</v>
      </c>
      <c r="G102" s="13">
        <v>30568851.5</v>
      </c>
      <c r="H102" s="13">
        <f t="shared" si="3"/>
        <v>55579729.5</v>
      </c>
      <c r="I102" s="7" t="s">
        <v>386</v>
      </c>
      <c r="J102" s="17">
        <v>44545</v>
      </c>
      <c r="K102" s="7" t="s">
        <v>12</v>
      </c>
      <c r="L102" s="10" t="s">
        <v>484</v>
      </c>
      <c r="M102" s="12" t="s">
        <v>388</v>
      </c>
      <c r="N102" s="12" t="s">
        <v>389</v>
      </c>
    </row>
    <row r="103" spans="1:14" ht="52.8" x14ac:dyDescent="0.3">
      <c r="A103" s="7">
        <f t="shared" si="4"/>
        <v>97</v>
      </c>
      <c r="B103" s="12" t="s">
        <v>18</v>
      </c>
      <c r="C103" s="7" t="s">
        <v>323</v>
      </c>
      <c r="D103" s="8" t="s">
        <v>324</v>
      </c>
      <c r="E103" s="19" t="s">
        <v>325</v>
      </c>
      <c r="F103" s="11">
        <v>21547003</v>
      </c>
      <c r="G103" s="13">
        <v>28729338</v>
      </c>
      <c r="H103" s="13">
        <f t="shared" ref="H103:H131" si="5">+F103+G103</f>
        <v>50276341</v>
      </c>
      <c r="I103" s="7" t="s">
        <v>385</v>
      </c>
      <c r="J103" s="17">
        <v>44561</v>
      </c>
      <c r="K103" s="7" t="s">
        <v>12</v>
      </c>
      <c r="L103" s="10" t="s">
        <v>491</v>
      </c>
      <c r="M103" s="12" t="s">
        <v>388</v>
      </c>
      <c r="N103" s="12" t="s">
        <v>389</v>
      </c>
    </row>
    <row r="104" spans="1:14" ht="39.6" x14ac:dyDescent="0.3">
      <c r="A104" s="7">
        <f t="shared" si="4"/>
        <v>98</v>
      </c>
      <c r="B104" s="12" t="s">
        <v>18</v>
      </c>
      <c r="C104" s="7" t="s">
        <v>320</v>
      </c>
      <c r="D104" s="8" t="s">
        <v>321</v>
      </c>
      <c r="E104" s="19" t="s">
        <v>322</v>
      </c>
      <c r="F104" s="11">
        <v>21547003</v>
      </c>
      <c r="G104" s="13">
        <v>28729338</v>
      </c>
      <c r="H104" s="13">
        <f t="shared" si="5"/>
        <v>50276341</v>
      </c>
      <c r="I104" s="7" t="s">
        <v>385</v>
      </c>
      <c r="J104" s="17">
        <v>44561</v>
      </c>
      <c r="K104" s="7" t="s">
        <v>12</v>
      </c>
      <c r="L104" s="10" t="s">
        <v>490</v>
      </c>
      <c r="M104" s="12" t="s">
        <v>388</v>
      </c>
      <c r="N104" s="12" t="s">
        <v>389</v>
      </c>
    </row>
    <row r="105" spans="1:14" ht="66" x14ac:dyDescent="0.3">
      <c r="A105" s="7">
        <f t="shared" si="4"/>
        <v>99</v>
      </c>
      <c r="B105" s="12" t="s">
        <v>18</v>
      </c>
      <c r="C105" s="7" t="s">
        <v>315</v>
      </c>
      <c r="D105" s="8" t="s">
        <v>316</v>
      </c>
      <c r="E105" s="19" t="s">
        <v>314</v>
      </c>
      <c r="F105" s="11">
        <v>17572221</v>
      </c>
      <c r="G105" s="13">
        <v>21477159</v>
      </c>
      <c r="H105" s="13">
        <f t="shared" si="5"/>
        <v>39049380</v>
      </c>
      <c r="I105" s="7" t="s">
        <v>386</v>
      </c>
      <c r="J105" s="17">
        <v>44545</v>
      </c>
      <c r="K105" s="7" t="s">
        <v>12</v>
      </c>
      <c r="L105" s="10" t="s">
        <v>488</v>
      </c>
      <c r="M105" s="12" t="s">
        <v>388</v>
      </c>
      <c r="N105" s="12" t="s">
        <v>389</v>
      </c>
    </row>
    <row r="106" spans="1:14" ht="66" x14ac:dyDescent="0.3">
      <c r="A106" s="7">
        <f t="shared" si="4"/>
        <v>100</v>
      </c>
      <c r="B106" s="12" t="s">
        <v>18</v>
      </c>
      <c r="C106" s="7" t="s">
        <v>312</v>
      </c>
      <c r="D106" s="8" t="s">
        <v>313</v>
      </c>
      <c r="E106" s="19" t="s">
        <v>314</v>
      </c>
      <c r="F106" s="11">
        <v>17572221</v>
      </c>
      <c r="G106" s="13">
        <v>21477159</v>
      </c>
      <c r="H106" s="13">
        <f t="shared" si="5"/>
        <v>39049380</v>
      </c>
      <c r="I106" s="7" t="s">
        <v>386</v>
      </c>
      <c r="J106" s="17">
        <v>44545</v>
      </c>
      <c r="K106" s="7" t="s">
        <v>12</v>
      </c>
      <c r="L106" s="10" t="s">
        <v>487</v>
      </c>
      <c r="M106" s="12" t="s">
        <v>388</v>
      </c>
      <c r="N106" s="12" t="s">
        <v>389</v>
      </c>
    </row>
    <row r="107" spans="1:14" ht="52.8" x14ac:dyDescent="0.3">
      <c r="A107" s="7">
        <f t="shared" si="4"/>
        <v>101</v>
      </c>
      <c r="B107" s="12" t="s">
        <v>18</v>
      </c>
      <c r="C107" s="7" t="s">
        <v>317</v>
      </c>
      <c r="D107" s="8" t="s">
        <v>318</v>
      </c>
      <c r="E107" s="19" t="s">
        <v>319</v>
      </c>
      <c r="F107" s="11">
        <v>21547003</v>
      </c>
      <c r="G107" s="13">
        <v>0</v>
      </c>
      <c r="H107" s="13">
        <f t="shared" si="5"/>
        <v>21547003</v>
      </c>
      <c r="I107" s="7" t="s">
        <v>386</v>
      </c>
      <c r="J107" s="17">
        <v>44301</v>
      </c>
      <c r="K107" s="7" t="s">
        <v>12</v>
      </c>
      <c r="L107" s="10" t="s">
        <v>489</v>
      </c>
      <c r="M107" s="12" t="s">
        <v>388</v>
      </c>
      <c r="N107" s="12" t="s">
        <v>389</v>
      </c>
    </row>
    <row r="108" spans="1:14" ht="39.6" x14ac:dyDescent="0.3">
      <c r="A108" s="7">
        <f t="shared" si="4"/>
        <v>102</v>
      </c>
      <c r="B108" s="12" t="s">
        <v>18</v>
      </c>
      <c r="C108" s="7" t="s">
        <v>309</v>
      </c>
      <c r="D108" s="8" t="s">
        <v>310</v>
      </c>
      <c r="E108" s="19" t="s">
        <v>311</v>
      </c>
      <c r="F108" s="11">
        <v>9493263</v>
      </c>
      <c r="G108" s="13">
        <v>12657684</v>
      </c>
      <c r="H108" s="13">
        <f t="shared" si="5"/>
        <v>22150947</v>
      </c>
      <c r="I108" s="7" t="s">
        <v>385</v>
      </c>
      <c r="J108" s="17">
        <v>44561</v>
      </c>
      <c r="K108" s="7" t="s">
        <v>12</v>
      </c>
      <c r="L108" s="10" t="s">
        <v>486</v>
      </c>
      <c r="M108" s="12" t="s">
        <v>388</v>
      </c>
      <c r="N108" s="12" t="s">
        <v>389</v>
      </c>
    </row>
    <row r="109" spans="1:14" ht="39.6" x14ac:dyDescent="0.3">
      <c r="A109" s="7">
        <f t="shared" si="4"/>
        <v>103</v>
      </c>
      <c r="B109" s="12" t="s">
        <v>18</v>
      </c>
      <c r="C109" s="7" t="s">
        <v>338</v>
      </c>
      <c r="D109" s="8" t="s">
        <v>339</v>
      </c>
      <c r="E109" s="19" t="s">
        <v>254</v>
      </c>
      <c r="F109" s="11">
        <v>12177096</v>
      </c>
      <c r="G109" s="13">
        <v>16743507</v>
      </c>
      <c r="H109" s="13">
        <f t="shared" si="5"/>
        <v>28920603</v>
      </c>
      <c r="I109" s="7" t="s">
        <v>386</v>
      </c>
      <c r="J109" s="17">
        <v>44545</v>
      </c>
      <c r="K109" s="7" t="s">
        <v>12</v>
      </c>
      <c r="L109" s="10" t="s">
        <v>497</v>
      </c>
      <c r="M109" s="12" t="s">
        <v>388</v>
      </c>
      <c r="N109" s="12" t="s">
        <v>389</v>
      </c>
    </row>
    <row r="110" spans="1:14" ht="66" x14ac:dyDescent="0.3">
      <c r="A110" s="7">
        <f t="shared" si="4"/>
        <v>104</v>
      </c>
      <c r="B110" s="12" t="s">
        <v>18</v>
      </c>
      <c r="C110" s="7" t="s">
        <v>342</v>
      </c>
      <c r="D110" s="8" t="s">
        <v>343</v>
      </c>
      <c r="E110" s="19" t="s">
        <v>314</v>
      </c>
      <c r="F110" s="11">
        <v>16457552</v>
      </c>
      <c r="G110" s="13">
        <v>22629134</v>
      </c>
      <c r="H110" s="13">
        <f t="shared" si="5"/>
        <v>39086686</v>
      </c>
      <c r="I110" s="7" t="s">
        <v>386</v>
      </c>
      <c r="J110" s="17">
        <v>44545</v>
      </c>
      <c r="K110" s="7" t="s">
        <v>12</v>
      </c>
      <c r="L110" s="10" t="s">
        <v>499</v>
      </c>
      <c r="M110" s="12" t="s">
        <v>388</v>
      </c>
      <c r="N110" s="12" t="s">
        <v>389</v>
      </c>
    </row>
    <row r="111" spans="1:14" ht="52.8" x14ac:dyDescent="0.3">
      <c r="A111" s="7">
        <f t="shared" si="4"/>
        <v>105</v>
      </c>
      <c r="B111" s="12" t="s">
        <v>18</v>
      </c>
      <c r="C111" s="7" t="s">
        <v>347</v>
      </c>
      <c r="D111" s="8" t="s">
        <v>348</v>
      </c>
      <c r="E111" s="19" t="s">
        <v>349</v>
      </c>
      <c r="F111" s="11">
        <v>11098577</v>
      </c>
      <c r="G111" s="13">
        <v>17440621</v>
      </c>
      <c r="H111" s="13">
        <f t="shared" si="5"/>
        <v>28539198</v>
      </c>
      <c r="I111" s="7" t="s">
        <v>386</v>
      </c>
      <c r="J111" s="17">
        <v>44545</v>
      </c>
      <c r="K111" s="7" t="s">
        <v>12</v>
      </c>
      <c r="L111" s="10" t="s">
        <v>501</v>
      </c>
      <c r="M111" s="12" t="s">
        <v>388</v>
      </c>
      <c r="N111" s="12" t="s">
        <v>389</v>
      </c>
    </row>
    <row r="112" spans="1:14" ht="39.6" x14ac:dyDescent="0.3">
      <c r="A112" s="7">
        <f t="shared" si="4"/>
        <v>106</v>
      </c>
      <c r="B112" s="12" t="s">
        <v>18</v>
      </c>
      <c r="C112" s="7" t="s">
        <v>300</v>
      </c>
      <c r="D112" s="8" t="s">
        <v>301</v>
      </c>
      <c r="E112" s="19" t="s">
        <v>302</v>
      </c>
      <c r="F112" s="11">
        <v>12065755</v>
      </c>
      <c r="G112" s="13">
        <v>13406395</v>
      </c>
      <c r="H112" s="13">
        <f t="shared" si="5"/>
        <v>25472150</v>
      </c>
      <c r="I112" s="7" t="s">
        <v>386</v>
      </c>
      <c r="J112" s="17">
        <v>44530</v>
      </c>
      <c r="K112" s="7" t="s">
        <v>12</v>
      </c>
      <c r="L112" s="10" t="s">
        <v>483</v>
      </c>
      <c r="M112" s="12" t="s">
        <v>388</v>
      </c>
      <c r="N112" s="12" t="s">
        <v>389</v>
      </c>
    </row>
    <row r="113" spans="1:14" ht="39.6" x14ac:dyDescent="0.3">
      <c r="A113" s="7">
        <f t="shared" si="4"/>
        <v>107</v>
      </c>
      <c r="B113" s="12" t="s">
        <v>18</v>
      </c>
      <c r="C113" s="7" t="s">
        <v>334</v>
      </c>
      <c r="D113" s="8" t="s">
        <v>335</v>
      </c>
      <c r="E113" s="19" t="s">
        <v>254</v>
      </c>
      <c r="F113" s="11">
        <v>12177096</v>
      </c>
      <c r="G113" s="13">
        <v>16743507</v>
      </c>
      <c r="H113" s="13">
        <f t="shared" si="5"/>
        <v>28920603</v>
      </c>
      <c r="I113" s="7" t="s">
        <v>386</v>
      </c>
      <c r="J113" s="17">
        <v>44545</v>
      </c>
      <c r="K113" s="7" t="s">
        <v>12</v>
      </c>
      <c r="L113" s="10" t="s">
        <v>495</v>
      </c>
      <c r="M113" s="12" t="s">
        <v>388</v>
      </c>
      <c r="N113" s="12" t="s">
        <v>389</v>
      </c>
    </row>
    <row r="114" spans="1:14" ht="39.6" x14ac:dyDescent="0.3">
      <c r="A114" s="7">
        <f t="shared" si="4"/>
        <v>108</v>
      </c>
      <c r="B114" s="12" t="s">
        <v>18</v>
      </c>
      <c r="C114" s="7" t="s">
        <v>329</v>
      </c>
      <c r="D114" s="8" t="s">
        <v>330</v>
      </c>
      <c r="E114" s="19" t="s">
        <v>331</v>
      </c>
      <c r="F114" s="11">
        <v>22231892</v>
      </c>
      <c r="G114" s="13">
        <v>33347838</v>
      </c>
      <c r="H114" s="13">
        <f t="shared" si="5"/>
        <v>55579730</v>
      </c>
      <c r="I114" s="7" t="s">
        <v>385</v>
      </c>
      <c r="J114" s="17">
        <v>44561</v>
      </c>
      <c r="K114" s="7" t="s">
        <v>12</v>
      </c>
      <c r="L114" s="10" t="s">
        <v>493</v>
      </c>
      <c r="M114" s="12" t="s">
        <v>388</v>
      </c>
      <c r="N114" s="12" t="s">
        <v>389</v>
      </c>
    </row>
    <row r="115" spans="1:14" ht="39.6" x14ac:dyDescent="0.3">
      <c r="A115" s="7">
        <f t="shared" si="4"/>
        <v>109</v>
      </c>
      <c r="B115" s="12" t="s">
        <v>18</v>
      </c>
      <c r="C115" s="7" t="s">
        <v>336</v>
      </c>
      <c r="D115" s="8" t="s">
        <v>337</v>
      </c>
      <c r="E115" s="19" t="s">
        <v>331</v>
      </c>
      <c r="F115" s="11">
        <v>22231892</v>
      </c>
      <c r="G115" s="13">
        <v>33347838</v>
      </c>
      <c r="H115" s="13">
        <f t="shared" si="5"/>
        <v>55579730</v>
      </c>
      <c r="I115" s="7" t="s">
        <v>385</v>
      </c>
      <c r="J115" s="17">
        <v>44561</v>
      </c>
      <c r="K115" s="7" t="s">
        <v>12</v>
      </c>
      <c r="L115" s="10" t="s">
        <v>496</v>
      </c>
      <c r="M115" s="12" t="s">
        <v>388</v>
      </c>
      <c r="N115" s="12" t="s">
        <v>389</v>
      </c>
    </row>
    <row r="116" spans="1:14" ht="39.6" x14ac:dyDescent="0.3">
      <c r="A116" s="7">
        <f t="shared" si="4"/>
        <v>110</v>
      </c>
      <c r="B116" s="12" t="s">
        <v>18</v>
      </c>
      <c r="C116" s="7" t="s">
        <v>332</v>
      </c>
      <c r="D116" s="8" t="s">
        <v>333</v>
      </c>
      <c r="E116" s="19" t="s">
        <v>331</v>
      </c>
      <c r="F116" s="11">
        <v>22231892</v>
      </c>
      <c r="G116" s="13">
        <v>33347838</v>
      </c>
      <c r="H116" s="13">
        <f t="shared" si="5"/>
        <v>55579730</v>
      </c>
      <c r="I116" s="7" t="s">
        <v>385</v>
      </c>
      <c r="J116" s="17">
        <v>44561</v>
      </c>
      <c r="K116" s="7" t="s">
        <v>12</v>
      </c>
      <c r="L116" s="10" t="s">
        <v>494</v>
      </c>
      <c r="M116" s="12" t="s">
        <v>388</v>
      </c>
      <c r="N116" s="12" t="s">
        <v>389</v>
      </c>
    </row>
    <row r="117" spans="1:14" ht="39.6" x14ac:dyDescent="0.3">
      <c r="A117" s="7">
        <f t="shared" si="4"/>
        <v>111</v>
      </c>
      <c r="B117" s="12" t="s">
        <v>18</v>
      </c>
      <c r="C117" s="7" t="s">
        <v>344</v>
      </c>
      <c r="D117" s="8" t="s">
        <v>345</v>
      </c>
      <c r="E117" s="19" t="s">
        <v>346</v>
      </c>
      <c r="F117" s="11">
        <v>10654959</v>
      </c>
      <c r="G117" s="13">
        <v>18265644</v>
      </c>
      <c r="H117" s="13">
        <f t="shared" si="5"/>
        <v>28920603</v>
      </c>
      <c r="I117" s="7" t="s">
        <v>385</v>
      </c>
      <c r="J117" s="17">
        <v>44561</v>
      </c>
      <c r="K117" s="7" t="s">
        <v>12</v>
      </c>
      <c r="L117" s="10" t="s">
        <v>500</v>
      </c>
      <c r="M117" s="12" t="s">
        <v>388</v>
      </c>
      <c r="N117" s="12" t="s">
        <v>389</v>
      </c>
    </row>
    <row r="118" spans="1:14" ht="39.6" x14ac:dyDescent="0.3">
      <c r="A118" s="7">
        <f t="shared" si="4"/>
        <v>112</v>
      </c>
      <c r="B118" s="12" t="s">
        <v>18</v>
      </c>
      <c r="C118" s="7" t="s">
        <v>326</v>
      </c>
      <c r="D118" s="8" t="s">
        <v>327</v>
      </c>
      <c r="E118" s="19" t="s">
        <v>328</v>
      </c>
      <c r="F118" s="11">
        <v>22231892</v>
      </c>
      <c r="G118" s="13">
        <v>30568851.5</v>
      </c>
      <c r="H118" s="13">
        <f t="shared" si="5"/>
        <v>52800743.5</v>
      </c>
      <c r="I118" s="7" t="s">
        <v>386</v>
      </c>
      <c r="J118" s="17">
        <v>44545</v>
      </c>
      <c r="K118" s="7" t="s">
        <v>12</v>
      </c>
      <c r="L118" s="10" t="s">
        <v>492</v>
      </c>
      <c r="M118" s="12" t="s">
        <v>388</v>
      </c>
      <c r="N118" s="12" t="s">
        <v>389</v>
      </c>
    </row>
    <row r="119" spans="1:14" ht="52.8" x14ac:dyDescent="0.3">
      <c r="A119" s="7">
        <f t="shared" si="4"/>
        <v>113</v>
      </c>
      <c r="B119" s="12" t="s">
        <v>18</v>
      </c>
      <c r="C119" s="7" t="s">
        <v>353</v>
      </c>
      <c r="D119" s="8" t="s">
        <v>354</v>
      </c>
      <c r="E119" s="19" t="s">
        <v>355</v>
      </c>
      <c r="F119" s="11">
        <v>53174359</v>
      </c>
      <c r="G119" s="13">
        <v>0</v>
      </c>
      <c r="H119" s="13">
        <f t="shared" si="5"/>
        <v>53174359</v>
      </c>
      <c r="I119" s="7" t="s">
        <v>386</v>
      </c>
      <c r="J119" s="17">
        <v>44545</v>
      </c>
      <c r="K119" s="7" t="s">
        <v>13</v>
      </c>
      <c r="L119" s="10" t="s">
        <v>503</v>
      </c>
      <c r="M119" s="12" t="s">
        <v>388</v>
      </c>
      <c r="N119" s="12" t="s">
        <v>389</v>
      </c>
    </row>
    <row r="120" spans="1:14" ht="39.6" x14ac:dyDescent="0.3">
      <c r="A120" s="7">
        <f t="shared" si="4"/>
        <v>114</v>
      </c>
      <c r="B120" s="12" t="s">
        <v>18</v>
      </c>
      <c r="C120" s="7" t="s">
        <v>6198</v>
      </c>
      <c r="D120" s="8" t="s">
        <v>341</v>
      </c>
      <c r="E120" s="19" t="s">
        <v>302</v>
      </c>
      <c r="F120" s="11">
        <v>10725116</v>
      </c>
      <c r="G120" s="13">
        <v>0</v>
      </c>
      <c r="H120" s="13">
        <f t="shared" si="5"/>
        <v>10725116</v>
      </c>
      <c r="I120" s="7" t="s">
        <v>386</v>
      </c>
      <c r="J120" s="17">
        <v>44377</v>
      </c>
      <c r="K120" s="7" t="s">
        <v>12</v>
      </c>
      <c r="L120" s="10" t="s">
        <v>498</v>
      </c>
      <c r="M120" s="12" t="s">
        <v>388</v>
      </c>
      <c r="N120" s="12" t="s">
        <v>389</v>
      </c>
    </row>
    <row r="121" spans="1:14" ht="39.6" x14ac:dyDescent="0.3">
      <c r="A121" s="7">
        <f t="shared" si="4"/>
        <v>115</v>
      </c>
      <c r="B121" s="12" t="s">
        <v>18</v>
      </c>
      <c r="C121" s="7" t="s">
        <v>340</v>
      </c>
      <c r="D121" s="8" t="s">
        <v>359</v>
      </c>
      <c r="E121" s="19" t="s">
        <v>360</v>
      </c>
      <c r="F121" s="11">
        <v>14747035</v>
      </c>
      <c r="G121" s="13">
        <v>0</v>
      </c>
      <c r="H121" s="13">
        <f t="shared" si="5"/>
        <v>14747035</v>
      </c>
      <c r="I121" s="7" t="s">
        <v>385</v>
      </c>
      <c r="J121" s="17">
        <v>44561</v>
      </c>
      <c r="K121" s="7" t="s">
        <v>12</v>
      </c>
      <c r="L121" s="10" t="s">
        <v>498</v>
      </c>
      <c r="M121" s="12" t="s">
        <v>388</v>
      </c>
      <c r="N121" s="12" t="s">
        <v>389</v>
      </c>
    </row>
    <row r="122" spans="1:14" ht="39.6" x14ac:dyDescent="0.3">
      <c r="A122" s="7">
        <f t="shared" si="4"/>
        <v>116</v>
      </c>
      <c r="B122" s="12" t="s">
        <v>18</v>
      </c>
      <c r="C122" s="7" t="s">
        <v>367</v>
      </c>
      <c r="D122" s="8" t="s">
        <v>368</v>
      </c>
      <c r="E122" s="19" t="s">
        <v>369</v>
      </c>
      <c r="F122" s="11">
        <v>22531175</v>
      </c>
      <c r="G122" s="13">
        <v>0</v>
      </c>
      <c r="H122" s="13">
        <f t="shared" si="5"/>
        <v>22531175</v>
      </c>
      <c r="I122" s="7" t="s">
        <v>385</v>
      </c>
      <c r="J122" s="17">
        <v>44561</v>
      </c>
      <c r="K122" s="7" t="s">
        <v>12</v>
      </c>
      <c r="L122" s="10" t="s">
        <v>507</v>
      </c>
      <c r="M122" s="12" t="s">
        <v>388</v>
      </c>
      <c r="N122" s="12" t="s">
        <v>389</v>
      </c>
    </row>
    <row r="123" spans="1:14" ht="66" x14ac:dyDescent="0.3">
      <c r="A123" s="7">
        <f t="shared" si="4"/>
        <v>117</v>
      </c>
      <c r="B123" s="12" t="s">
        <v>18</v>
      </c>
      <c r="C123" s="7" t="s">
        <v>361</v>
      </c>
      <c r="D123" s="8" t="s">
        <v>362</v>
      </c>
      <c r="E123" s="19" t="s">
        <v>363</v>
      </c>
      <c r="F123" s="11">
        <v>33800550</v>
      </c>
      <c r="G123" s="13">
        <v>0</v>
      </c>
      <c r="H123" s="13">
        <f t="shared" si="5"/>
        <v>33800550</v>
      </c>
      <c r="I123" s="7" t="s">
        <v>385</v>
      </c>
      <c r="J123" s="17">
        <v>44561</v>
      </c>
      <c r="K123" s="7" t="s">
        <v>12</v>
      </c>
      <c r="L123" s="10" t="s">
        <v>505</v>
      </c>
      <c r="M123" s="12" t="s">
        <v>388</v>
      </c>
      <c r="N123" s="12" t="s">
        <v>389</v>
      </c>
    </row>
    <row r="124" spans="1:14" ht="39.6" x14ac:dyDescent="0.3">
      <c r="A124" s="7">
        <f t="shared" si="4"/>
        <v>118</v>
      </c>
      <c r="B124" s="12" t="s">
        <v>18</v>
      </c>
      <c r="C124" s="7" t="s">
        <v>364</v>
      </c>
      <c r="D124" s="8" t="s">
        <v>365</v>
      </c>
      <c r="E124" s="19" t="s">
        <v>366</v>
      </c>
      <c r="F124" s="11">
        <v>23941115</v>
      </c>
      <c r="G124" s="13">
        <v>0</v>
      </c>
      <c r="H124" s="13">
        <f t="shared" si="5"/>
        <v>23941115</v>
      </c>
      <c r="I124" s="7" t="s">
        <v>385</v>
      </c>
      <c r="J124" s="17">
        <v>44561</v>
      </c>
      <c r="K124" s="7" t="s">
        <v>12</v>
      </c>
      <c r="L124" s="10" t="s">
        <v>506</v>
      </c>
      <c r="M124" s="12" t="s">
        <v>388</v>
      </c>
      <c r="N124" s="12" t="s">
        <v>389</v>
      </c>
    </row>
    <row r="125" spans="1:14" ht="52.8" x14ac:dyDescent="0.3">
      <c r="A125" s="7">
        <f t="shared" si="4"/>
        <v>119</v>
      </c>
      <c r="B125" s="12" t="s">
        <v>18</v>
      </c>
      <c r="C125" s="7" t="s">
        <v>373</v>
      </c>
      <c r="D125" s="8" t="s">
        <v>374</v>
      </c>
      <c r="E125" s="19" t="s">
        <v>375</v>
      </c>
      <c r="F125" s="11">
        <v>14269599</v>
      </c>
      <c r="G125" s="13">
        <v>0</v>
      </c>
      <c r="H125" s="13">
        <f t="shared" si="5"/>
        <v>14269599</v>
      </c>
      <c r="I125" s="7" t="s">
        <v>385</v>
      </c>
      <c r="J125" s="17">
        <v>44561</v>
      </c>
      <c r="K125" s="7" t="s">
        <v>12</v>
      </c>
      <c r="L125" s="10" t="s">
        <v>482</v>
      </c>
      <c r="M125" s="12" t="s">
        <v>388</v>
      </c>
      <c r="N125" s="12" t="s">
        <v>389</v>
      </c>
    </row>
    <row r="126" spans="1:14" ht="39.6" x14ac:dyDescent="0.3">
      <c r="A126" s="7">
        <f t="shared" si="4"/>
        <v>120</v>
      </c>
      <c r="B126" s="12" t="s">
        <v>18</v>
      </c>
      <c r="C126" s="7" t="s">
        <v>382</v>
      </c>
      <c r="D126" s="8" t="s">
        <v>383</v>
      </c>
      <c r="E126" s="19" t="s">
        <v>384</v>
      </c>
      <c r="F126" s="11">
        <v>79998940</v>
      </c>
      <c r="G126" s="13">
        <v>0</v>
      </c>
      <c r="H126" s="13">
        <f t="shared" si="5"/>
        <v>79998940</v>
      </c>
      <c r="I126" s="7" t="s">
        <v>385</v>
      </c>
      <c r="J126" s="17">
        <v>44561</v>
      </c>
      <c r="K126" s="7" t="s">
        <v>13</v>
      </c>
      <c r="L126" s="10" t="s">
        <v>511</v>
      </c>
      <c r="M126" s="12" t="s">
        <v>388</v>
      </c>
      <c r="N126" s="12" t="s">
        <v>389</v>
      </c>
    </row>
    <row r="127" spans="1:14" ht="52.8" x14ac:dyDescent="0.3">
      <c r="A127" s="7">
        <f t="shared" si="4"/>
        <v>121</v>
      </c>
      <c r="B127" s="12" t="s">
        <v>18</v>
      </c>
      <c r="C127" s="7" t="s">
        <v>356</v>
      </c>
      <c r="D127" s="8" t="s">
        <v>357</v>
      </c>
      <c r="E127" s="19" t="s">
        <v>358</v>
      </c>
      <c r="F127" s="11">
        <v>59500000</v>
      </c>
      <c r="G127" s="13">
        <v>0</v>
      </c>
      <c r="H127" s="13">
        <f t="shared" si="5"/>
        <v>59500000</v>
      </c>
      <c r="I127" s="7" t="s">
        <v>386</v>
      </c>
      <c r="J127" s="17">
        <v>44480</v>
      </c>
      <c r="K127" s="7" t="s">
        <v>13</v>
      </c>
      <c r="L127" s="10" t="s">
        <v>504</v>
      </c>
      <c r="M127" s="12" t="s">
        <v>388</v>
      </c>
      <c r="N127" s="12" t="s">
        <v>389</v>
      </c>
    </row>
    <row r="128" spans="1:14" ht="92.4" x14ac:dyDescent="0.3">
      <c r="A128" s="7">
        <f t="shared" si="4"/>
        <v>122</v>
      </c>
      <c r="B128" s="12" t="s">
        <v>18</v>
      </c>
      <c r="C128" s="7" t="s">
        <v>350</v>
      </c>
      <c r="D128" s="8" t="s">
        <v>351</v>
      </c>
      <c r="E128" s="19" t="s">
        <v>352</v>
      </c>
      <c r="F128" s="11">
        <v>40000000</v>
      </c>
      <c r="G128" s="13">
        <v>0</v>
      </c>
      <c r="H128" s="13">
        <f t="shared" si="5"/>
        <v>40000000</v>
      </c>
      <c r="I128" s="7" t="s">
        <v>386</v>
      </c>
      <c r="J128" s="17">
        <v>44423</v>
      </c>
      <c r="K128" s="7" t="s">
        <v>13</v>
      </c>
      <c r="L128" s="10" t="s">
        <v>502</v>
      </c>
      <c r="M128" s="12" t="s">
        <v>388</v>
      </c>
      <c r="N128" s="12" t="s">
        <v>389</v>
      </c>
    </row>
    <row r="129" spans="1:14" ht="39.6" x14ac:dyDescent="0.3">
      <c r="A129" s="7">
        <f t="shared" si="4"/>
        <v>123</v>
      </c>
      <c r="B129" s="12" t="s">
        <v>18</v>
      </c>
      <c r="C129" s="7" t="s">
        <v>370</v>
      </c>
      <c r="D129" s="8" t="s">
        <v>371</v>
      </c>
      <c r="E129" s="19" t="s">
        <v>372</v>
      </c>
      <c r="F129" s="11">
        <v>89731950</v>
      </c>
      <c r="G129" s="13">
        <v>0</v>
      </c>
      <c r="H129" s="13">
        <f t="shared" si="5"/>
        <v>89731950</v>
      </c>
      <c r="I129" s="7" t="s">
        <v>386</v>
      </c>
      <c r="J129" s="17">
        <v>44474</v>
      </c>
      <c r="K129" s="7" t="s">
        <v>13</v>
      </c>
      <c r="L129" s="10" t="s">
        <v>508</v>
      </c>
      <c r="M129" s="12" t="s">
        <v>388</v>
      </c>
      <c r="N129" s="12" t="s">
        <v>389</v>
      </c>
    </row>
    <row r="130" spans="1:14" ht="39.6" x14ac:dyDescent="0.3">
      <c r="A130" s="7">
        <f t="shared" si="4"/>
        <v>124</v>
      </c>
      <c r="B130" s="12" t="s">
        <v>18</v>
      </c>
      <c r="C130" s="7" t="s">
        <v>376</v>
      </c>
      <c r="D130" s="8" t="s">
        <v>377</v>
      </c>
      <c r="E130" s="19" t="s">
        <v>378</v>
      </c>
      <c r="F130" s="11">
        <v>195441758</v>
      </c>
      <c r="G130" s="13">
        <v>0</v>
      </c>
      <c r="H130" s="13">
        <f t="shared" si="5"/>
        <v>195441758</v>
      </c>
      <c r="I130" s="7" t="s">
        <v>385</v>
      </c>
      <c r="J130" s="17">
        <v>44561</v>
      </c>
      <c r="K130" s="7" t="s">
        <v>13</v>
      </c>
      <c r="L130" s="10" t="s">
        <v>509</v>
      </c>
      <c r="M130" s="12" t="s">
        <v>10</v>
      </c>
      <c r="N130" s="12" t="s">
        <v>389</v>
      </c>
    </row>
    <row r="131" spans="1:14" ht="39.6" x14ac:dyDescent="0.3">
      <c r="A131" s="7">
        <f t="shared" si="4"/>
        <v>125</v>
      </c>
      <c r="B131" s="12" t="s">
        <v>18</v>
      </c>
      <c r="C131" s="7" t="s">
        <v>379</v>
      </c>
      <c r="D131" s="8" t="s">
        <v>380</v>
      </c>
      <c r="E131" s="19" t="s">
        <v>381</v>
      </c>
      <c r="F131" s="11">
        <v>735400754</v>
      </c>
      <c r="G131" s="13">
        <v>0</v>
      </c>
      <c r="H131" s="13">
        <f t="shared" si="5"/>
        <v>735400754</v>
      </c>
      <c r="I131" s="7" t="s">
        <v>385</v>
      </c>
      <c r="J131" s="17">
        <v>44561</v>
      </c>
      <c r="K131" s="7" t="s">
        <v>13</v>
      </c>
      <c r="L131" s="10" t="s">
        <v>510</v>
      </c>
      <c r="M131" s="12" t="s">
        <v>10</v>
      </c>
      <c r="N131" s="12" t="s">
        <v>389</v>
      </c>
    </row>
  </sheetData>
  <autoFilter ref="B6:N131"/>
  <sortState ref="C7:N131">
    <sortCondition ref="C7:C131"/>
  </sortState>
  <mergeCells count="2">
    <mergeCell ref="A1:B5"/>
    <mergeCell ref="C1:N5"/>
  </mergeCells>
  <conditionalFormatting sqref="C7:C131">
    <cfRule type="duplicateValues" dxfId="37" priority="1"/>
  </conditionalFormatting>
  <dataValidations count="2">
    <dataValidation type="list" allowBlank="1" showInputMessage="1" showErrorMessage="1" sqref="I7:I100 K7:K119 K123:K126 K128 M7:M100">
      <formula1>#REF!</formula1>
    </dataValidation>
    <dataValidation type="list" allowBlank="1" showInputMessage="1" showErrorMessage="1" sqref="B7:B131">
      <formula1>#REF!</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XFB121"/>
  <sheetViews>
    <sheetView topLeftCell="A87" workbookViewId="0">
      <selection activeCell="D119" sqref="D119"/>
    </sheetView>
  </sheetViews>
  <sheetFormatPr baseColWidth="10" defaultRowHeight="14.4" x14ac:dyDescent="0.3"/>
  <cols>
    <col min="1" max="1" width="9.33203125" style="1" customWidth="1"/>
    <col min="2" max="2" width="27.109375" style="1" customWidth="1"/>
    <col min="3" max="3" width="19.44140625" style="1" customWidth="1"/>
    <col min="4" max="4" width="19.5546875" customWidth="1"/>
    <col min="5" max="5" width="43.33203125" style="78" customWidth="1"/>
    <col min="6" max="8" width="20.5546875" customWidth="1"/>
    <col min="9" max="9" width="16.5546875" style="1" customWidth="1"/>
    <col min="10" max="10" width="15.44140625" style="125" customWidth="1"/>
    <col min="11" max="11" width="21.44140625" hidden="1" customWidth="1"/>
    <col min="12" max="12" width="46.5546875" customWidth="1"/>
    <col min="13" max="13" width="24.44140625" style="1" hidden="1" customWidth="1"/>
    <col min="14" max="14" width="28" customWidth="1"/>
    <col min="15" max="15" width="17.6640625" customWidth="1"/>
    <col min="16" max="16" width="14" style="83" bestFit="1" customWidth="1"/>
    <col min="17" max="17" width="14.33203125" style="83" customWidth="1"/>
  </cols>
  <sheetData>
    <row r="1" spans="1:17" x14ac:dyDescent="0.3">
      <c r="A1" s="305"/>
      <c r="B1" s="305"/>
      <c r="C1" s="303" t="s">
        <v>2443</v>
      </c>
      <c r="D1" s="303"/>
      <c r="E1" s="307"/>
      <c r="F1" s="303"/>
      <c r="G1" s="303"/>
      <c r="H1" s="303"/>
      <c r="I1" s="303"/>
      <c r="J1" s="308"/>
      <c r="K1" s="303"/>
      <c r="L1" s="303"/>
      <c r="M1" s="303"/>
      <c r="N1" s="303"/>
      <c r="O1" s="303"/>
    </row>
    <row r="2" spans="1:17" x14ac:dyDescent="0.3">
      <c r="A2" s="305"/>
      <c r="B2" s="305"/>
      <c r="C2" s="303"/>
      <c r="D2" s="303"/>
      <c r="E2" s="307"/>
      <c r="F2" s="303"/>
      <c r="G2" s="303"/>
      <c r="H2" s="303"/>
      <c r="I2" s="303"/>
      <c r="J2" s="308"/>
      <c r="K2" s="303"/>
      <c r="L2" s="303"/>
      <c r="M2" s="303"/>
      <c r="N2" s="303"/>
      <c r="O2" s="303"/>
    </row>
    <row r="3" spans="1:17" x14ac:dyDescent="0.3">
      <c r="A3" s="305"/>
      <c r="B3" s="305"/>
      <c r="C3" s="303"/>
      <c r="D3" s="303"/>
      <c r="E3" s="307"/>
      <c r="F3" s="303"/>
      <c r="G3" s="303"/>
      <c r="H3" s="303"/>
      <c r="I3" s="303"/>
      <c r="J3" s="308"/>
      <c r="K3" s="303"/>
      <c r="L3" s="303"/>
      <c r="M3" s="303"/>
      <c r="N3" s="303"/>
      <c r="O3" s="303"/>
    </row>
    <row r="4" spans="1:17" x14ac:dyDescent="0.3">
      <c r="A4" s="305"/>
      <c r="B4" s="305"/>
      <c r="C4" s="303"/>
      <c r="D4" s="303"/>
      <c r="E4" s="307"/>
      <c r="F4" s="303"/>
      <c r="G4" s="303"/>
      <c r="H4" s="303"/>
      <c r="I4" s="303"/>
      <c r="J4" s="308"/>
      <c r="K4" s="303"/>
      <c r="L4" s="303"/>
      <c r="M4" s="303"/>
      <c r="N4" s="303"/>
      <c r="O4" s="303"/>
    </row>
    <row r="5" spans="1:17" x14ac:dyDescent="0.3">
      <c r="A5" s="306"/>
      <c r="B5" s="306"/>
      <c r="C5" s="304"/>
      <c r="D5" s="304"/>
      <c r="E5" s="309"/>
      <c r="F5" s="304"/>
      <c r="G5" s="304"/>
      <c r="H5" s="304"/>
      <c r="I5" s="304"/>
      <c r="J5" s="310"/>
      <c r="K5" s="304"/>
      <c r="L5" s="304"/>
      <c r="M5" s="304"/>
      <c r="N5" s="304"/>
      <c r="O5" s="304"/>
    </row>
    <row r="6" spans="1:17" s="3" customFormat="1" ht="43.5" customHeight="1" x14ac:dyDescent="0.3">
      <c r="A6" s="6" t="s">
        <v>9</v>
      </c>
      <c r="B6" s="6" t="s">
        <v>8</v>
      </c>
      <c r="C6" s="84" t="s">
        <v>7</v>
      </c>
      <c r="D6" s="6" t="s">
        <v>0</v>
      </c>
      <c r="E6" s="27" t="s">
        <v>4</v>
      </c>
      <c r="F6" s="6" t="s">
        <v>22</v>
      </c>
      <c r="G6" s="6" t="s">
        <v>23</v>
      </c>
      <c r="H6" s="6" t="s">
        <v>24</v>
      </c>
      <c r="I6" s="6" t="s">
        <v>2</v>
      </c>
      <c r="J6" s="85" t="s">
        <v>26</v>
      </c>
      <c r="K6" s="6" t="s">
        <v>5</v>
      </c>
      <c r="L6" s="6" t="s">
        <v>6</v>
      </c>
      <c r="M6" s="6" t="s">
        <v>21</v>
      </c>
      <c r="N6" s="6" t="s">
        <v>3</v>
      </c>
      <c r="O6" s="6" t="s">
        <v>2444</v>
      </c>
      <c r="P6" s="86"/>
      <c r="Q6" s="86"/>
    </row>
    <row r="7" spans="1:17" s="4" customFormat="1" ht="21.75" customHeight="1" x14ac:dyDescent="0.3">
      <c r="A7" s="87">
        <v>1</v>
      </c>
      <c r="B7" s="87" t="s">
        <v>14</v>
      </c>
      <c r="C7" s="88" t="s">
        <v>2701</v>
      </c>
      <c r="D7" s="89" t="s">
        <v>2702</v>
      </c>
      <c r="E7" s="90" t="s">
        <v>2703</v>
      </c>
      <c r="F7" s="91">
        <v>25605720</v>
      </c>
      <c r="G7" s="92">
        <v>0</v>
      </c>
      <c r="H7" s="91">
        <v>25605720</v>
      </c>
      <c r="I7" s="87" t="s">
        <v>20</v>
      </c>
      <c r="J7" s="93">
        <v>44561</v>
      </c>
      <c r="K7" s="87" t="s">
        <v>12</v>
      </c>
      <c r="L7" s="94" t="s">
        <v>2704</v>
      </c>
      <c r="M7" s="87" t="s">
        <v>11</v>
      </c>
      <c r="N7" s="87" t="s">
        <v>2449</v>
      </c>
      <c r="O7" s="66">
        <v>44550</v>
      </c>
      <c r="Q7" s="95"/>
    </row>
    <row r="8" spans="1:17" s="4" customFormat="1" ht="21.75" customHeight="1" x14ac:dyDescent="0.3">
      <c r="A8" s="87">
        <f>+A7+1</f>
        <v>2</v>
      </c>
      <c r="B8" s="87" t="s">
        <v>14</v>
      </c>
      <c r="C8" s="88" t="s">
        <v>2705</v>
      </c>
      <c r="D8" s="89" t="s">
        <v>2706</v>
      </c>
      <c r="E8" s="90" t="s">
        <v>2707</v>
      </c>
      <c r="F8" s="91">
        <v>33347838</v>
      </c>
      <c r="G8" s="92">
        <v>33347838</v>
      </c>
      <c r="H8" s="92">
        <v>66695676</v>
      </c>
      <c r="I8" s="87" t="s">
        <v>20</v>
      </c>
      <c r="J8" s="93">
        <v>44561</v>
      </c>
      <c r="K8" s="87" t="s">
        <v>12</v>
      </c>
      <c r="L8" s="94" t="s">
        <v>2708</v>
      </c>
      <c r="M8" s="87" t="s">
        <v>11</v>
      </c>
      <c r="N8" s="87" t="s">
        <v>2449</v>
      </c>
      <c r="O8" s="66">
        <v>44550</v>
      </c>
      <c r="Q8" s="95"/>
    </row>
    <row r="9" spans="1:17" s="4" customFormat="1" ht="21.75" customHeight="1" x14ac:dyDescent="0.3">
      <c r="A9" s="87">
        <f t="shared" ref="A9:A72" si="0">+A8+1</f>
        <v>3</v>
      </c>
      <c r="B9" s="87" t="s">
        <v>14</v>
      </c>
      <c r="C9" s="88" t="s">
        <v>2709</v>
      </c>
      <c r="D9" s="89" t="s">
        <v>2710</v>
      </c>
      <c r="E9" s="90" t="s">
        <v>2711</v>
      </c>
      <c r="F9" s="91">
        <v>26111040</v>
      </c>
      <c r="G9" s="92">
        <v>26111040</v>
      </c>
      <c r="H9" s="92">
        <v>52222080</v>
      </c>
      <c r="I9" s="87" t="s">
        <v>20</v>
      </c>
      <c r="J9" s="93">
        <v>44561</v>
      </c>
      <c r="K9" s="87" t="s">
        <v>12</v>
      </c>
      <c r="L9" s="94" t="s">
        <v>2712</v>
      </c>
      <c r="M9" s="87" t="s">
        <v>11</v>
      </c>
      <c r="N9" s="87" t="s">
        <v>2449</v>
      </c>
      <c r="O9" s="66">
        <v>44550</v>
      </c>
      <c r="Q9" s="95"/>
    </row>
    <row r="10" spans="1:17" s="4" customFormat="1" ht="21.75" customHeight="1" x14ac:dyDescent="0.3">
      <c r="A10" s="87">
        <f t="shared" si="0"/>
        <v>4</v>
      </c>
      <c r="B10" s="87" t="s">
        <v>14</v>
      </c>
      <c r="C10" s="88" t="s">
        <v>2713</v>
      </c>
      <c r="D10" s="89" t="s">
        <v>2714</v>
      </c>
      <c r="E10" s="90" t="s">
        <v>2715</v>
      </c>
      <c r="F10" s="91">
        <v>30568852</v>
      </c>
      <c r="G10" s="92">
        <v>33347838</v>
      </c>
      <c r="H10" s="92">
        <v>63916690</v>
      </c>
      <c r="I10" s="87" t="s">
        <v>20</v>
      </c>
      <c r="J10" s="93">
        <v>44561</v>
      </c>
      <c r="K10" s="87" t="s">
        <v>12</v>
      </c>
      <c r="L10" s="94" t="s">
        <v>2716</v>
      </c>
      <c r="M10" s="87" t="s">
        <v>11</v>
      </c>
      <c r="N10" s="87" t="s">
        <v>2449</v>
      </c>
      <c r="O10" s="66">
        <v>44550</v>
      </c>
      <c r="Q10" s="95"/>
    </row>
    <row r="11" spans="1:17" s="4" customFormat="1" ht="21.75" customHeight="1" x14ac:dyDescent="0.3">
      <c r="A11" s="87">
        <f t="shared" si="0"/>
        <v>5</v>
      </c>
      <c r="B11" s="87" t="s">
        <v>14</v>
      </c>
      <c r="C11" s="88" t="s">
        <v>2717</v>
      </c>
      <c r="D11" s="89" t="s">
        <v>2718</v>
      </c>
      <c r="E11" s="90" t="s">
        <v>2719</v>
      </c>
      <c r="F11" s="91">
        <v>33347838</v>
      </c>
      <c r="G11" s="92">
        <v>33347838</v>
      </c>
      <c r="H11" s="92">
        <v>66695676</v>
      </c>
      <c r="I11" s="87" t="s">
        <v>20</v>
      </c>
      <c r="J11" s="93">
        <v>44561</v>
      </c>
      <c r="K11" s="87" t="s">
        <v>12</v>
      </c>
      <c r="L11" s="94" t="s">
        <v>2720</v>
      </c>
      <c r="M11" s="87" t="s">
        <v>11</v>
      </c>
      <c r="N11" s="87" t="s">
        <v>2449</v>
      </c>
      <c r="O11" s="66">
        <v>44550</v>
      </c>
      <c r="Q11" s="95"/>
    </row>
    <row r="12" spans="1:17" s="4" customFormat="1" ht="21.75" customHeight="1" x14ac:dyDescent="0.3">
      <c r="A12" s="87">
        <f t="shared" si="0"/>
        <v>6</v>
      </c>
      <c r="B12" s="87" t="s">
        <v>14</v>
      </c>
      <c r="C12" s="88" t="s">
        <v>2721</v>
      </c>
      <c r="D12" s="89" t="s">
        <v>2722</v>
      </c>
      <c r="E12" s="90" t="s">
        <v>2723</v>
      </c>
      <c r="F12" s="91">
        <v>15730655</v>
      </c>
      <c r="G12" s="92">
        <v>17160714</v>
      </c>
      <c r="H12" s="92">
        <v>32891369</v>
      </c>
      <c r="I12" s="87" t="s">
        <v>20</v>
      </c>
      <c r="J12" s="93">
        <v>44561</v>
      </c>
      <c r="K12" s="87" t="s">
        <v>12</v>
      </c>
      <c r="L12" s="94" t="s">
        <v>2724</v>
      </c>
      <c r="M12" s="87" t="s">
        <v>11</v>
      </c>
      <c r="N12" s="87" t="s">
        <v>2449</v>
      </c>
      <c r="O12" s="66">
        <v>44550</v>
      </c>
      <c r="Q12" s="95"/>
    </row>
    <row r="13" spans="1:17" s="4" customFormat="1" ht="21.75" customHeight="1" x14ac:dyDescent="0.3">
      <c r="A13" s="87">
        <f t="shared" si="0"/>
        <v>7</v>
      </c>
      <c r="B13" s="87" t="s">
        <v>14</v>
      </c>
      <c r="C13" s="88" t="s">
        <v>2725</v>
      </c>
      <c r="D13" s="89" t="s">
        <v>2726</v>
      </c>
      <c r="E13" s="90" t="s">
        <v>2727</v>
      </c>
      <c r="F13" s="91">
        <v>22729130</v>
      </c>
      <c r="G13" s="92">
        <v>24795414</v>
      </c>
      <c r="H13" s="92">
        <v>47524544</v>
      </c>
      <c r="I13" s="87" t="s">
        <v>20</v>
      </c>
      <c r="J13" s="93">
        <v>44561</v>
      </c>
      <c r="K13" s="87" t="s">
        <v>12</v>
      </c>
      <c r="L13" s="94" t="s">
        <v>2728</v>
      </c>
      <c r="M13" s="87" t="s">
        <v>11</v>
      </c>
      <c r="N13" s="87" t="s">
        <v>2449</v>
      </c>
      <c r="O13" s="66">
        <v>44550</v>
      </c>
      <c r="Q13" s="95"/>
    </row>
    <row r="14" spans="1:17" s="4" customFormat="1" ht="21.75" customHeight="1" x14ac:dyDescent="0.3">
      <c r="A14" s="87">
        <f t="shared" si="0"/>
        <v>8</v>
      </c>
      <c r="B14" s="87" t="s">
        <v>14</v>
      </c>
      <c r="C14" s="88" t="s">
        <v>2729</v>
      </c>
      <c r="D14" s="89" t="s">
        <v>2730</v>
      </c>
      <c r="E14" s="90" t="s">
        <v>2731</v>
      </c>
      <c r="F14" s="91">
        <v>17440621</v>
      </c>
      <c r="G14" s="92">
        <v>0</v>
      </c>
      <c r="H14" s="92">
        <v>17440621</v>
      </c>
      <c r="I14" s="87" t="s">
        <v>20</v>
      </c>
      <c r="J14" s="93">
        <v>44377</v>
      </c>
      <c r="K14" s="87" t="s">
        <v>12</v>
      </c>
      <c r="L14" s="94" t="s">
        <v>2732</v>
      </c>
      <c r="M14" s="87" t="s">
        <v>11</v>
      </c>
      <c r="N14" s="87" t="s">
        <v>2449</v>
      </c>
      <c r="O14" s="66">
        <v>44550</v>
      </c>
      <c r="Q14" s="95"/>
    </row>
    <row r="15" spans="1:17" s="4" customFormat="1" ht="21.75" customHeight="1" x14ac:dyDescent="0.3">
      <c r="A15" s="87">
        <f t="shared" si="0"/>
        <v>9</v>
      </c>
      <c r="B15" s="87" t="s">
        <v>14</v>
      </c>
      <c r="C15" s="88" t="s">
        <v>2733</v>
      </c>
      <c r="D15" s="89" t="s">
        <v>2734</v>
      </c>
      <c r="E15" s="90" t="s">
        <v>2711</v>
      </c>
      <c r="F15" s="91">
        <v>19026132</v>
      </c>
      <c r="G15" s="92">
        <v>19026132</v>
      </c>
      <c r="H15" s="92">
        <v>38052264</v>
      </c>
      <c r="I15" s="87" t="s">
        <v>20</v>
      </c>
      <c r="J15" s="93">
        <v>44561</v>
      </c>
      <c r="K15" s="87" t="s">
        <v>12</v>
      </c>
      <c r="L15" s="94" t="s">
        <v>2735</v>
      </c>
      <c r="M15" s="87" t="s">
        <v>11</v>
      </c>
      <c r="N15" s="87" t="s">
        <v>2449</v>
      </c>
      <c r="O15" s="66">
        <v>44550</v>
      </c>
      <c r="Q15" s="95"/>
    </row>
    <row r="16" spans="1:17" s="4" customFormat="1" ht="21.75" customHeight="1" x14ac:dyDescent="0.3">
      <c r="A16" s="87">
        <f t="shared" si="0"/>
        <v>10</v>
      </c>
      <c r="B16" s="87" t="s">
        <v>14</v>
      </c>
      <c r="C16" s="88" t="s">
        <v>2736</v>
      </c>
      <c r="D16" s="89" t="s">
        <v>2737</v>
      </c>
      <c r="E16" s="90" t="s">
        <v>2738</v>
      </c>
      <c r="F16" s="91">
        <v>30175200</v>
      </c>
      <c r="G16" s="92">
        <v>32918400</v>
      </c>
      <c r="H16" s="92">
        <v>63093600</v>
      </c>
      <c r="I16" s="87" t="s">
        <v>20</v>
      </c>
      <c r="J16" s="93">
        <v>44561</v>
      </c>
      <c r="K16" s="87" t="s">
        <v>12</v>
      </c>
      <c r="L16" s="94" t="s">
        <v>2739</v>
      </c>
      <c r="M16" s="87" t="s">
        <v>11</v>
      </c>
      <c r="N16" s="87" t="s">
        <v>2449</v>
      </c>
      <c r="O16" s="66">
        <v>44550</v>
      </c>
      <c r="Q16" s="95"/>
    </row>
    <row r="17" spans="1:17" s="4" customFormat="1" ht="21.75" customHeight="1" x14ac:dyDescent="0.3">
      <c r="A17" s="87">
        <f t="shared" si="0"/>
        <v>11</v>
      </c>
      <c r="B17" s="87" t="s">
        <v>14</v>
      </c>
      <c r="C17" s="88" t="s">
        <v>2740</v>
      </c>
      <c r="D17" s="89" t="s">
        <v>2741</v>
      </c>
      <c r="E17" s="90" t="s">
        <v>2719</v>
      </c>
      <c r="F17" s="91">
        <v>29057600</v>
      </c>
      <c r="G17" s="92">
        <v>31699200</v>
      </c>
      <c r="H17" s="92">
        <v>60756800</v>
      </c>
      <c r="I17" s="87" t="s">
        <v>20</v>
      </c>
      <c r="J17" s="93">
        <v>44561</v>
      </c>
      <c r="K17" s="87" t="s">
        <v>12</v>
      </c>
      <c r="L17" s="94" t="s">
        <v>2742</v>
      </c>
      <c r="M17" s="87" t="s">
        <v>11</v>
      </c>
      <c r="N17" s="87" t="s">
        <v>2449</v>
      </c>
      <c r="O17" s="66">
        <v>44550</v>
      </c>
      <c r="Q17" s="95"/>
    </row>
    <row r="18" spans="1:17" s="4" customFormat="1" ht="21.75" customHeight="1" x14ac:dyDescent="0.3">
      <c r="A18" s="87">
        <f t="shared" si="0"/>
        <v>12</v>
      </c>
      <c r="B18" s="87" t="s">
        <v>14</v>
      </c>
      <c r="C18" s="88" t="s">
        <v>2743</v>
      </c>
      <c r="D18" s="89" t="s">
        <v>2744</v>
      </c>
      <c r="E18" s="90" t="s">
        <v>2745</v>
      </c>
      <c r="F18" s="91">
        <v>17440621</v>
      </c>
      <c r="G18" s="92">
        <v>19026132</v>
      </c>
      <c r="H18" s="92">
        <v>36466753</v>
      </c>
      <c r="I18" s="87" t="s">
        <v>20</v>
      </c>
      <c r="J18" s="93">
        <v>44561</v>
      </c>
      <c r="K18" s="87" t="s">
        <v>12</v>
      </c>
      <c r="L18" s="94" t="s">
        <v>2746</v>
      </c>
      <c r="M18" s="87" t="s">
        <v>11</v>
      </c>
      <c r="N18" s="87" t="s">
        <v>2449</v>
      </c>
      <c r="O18" s="66">
        <v>44550</v>
      </c>
      <c r="Q18" s="95"/>
    </row>
    <row r="19" spans="1:17" s="4" customFormat="1" ht="21.75" customHeight="1" x14ac:dyDescent="0.3">
      <c r="A19" s="87">
        <f t="shared" si="0"/>
        <v>13</v>
      </c>
      <c r="B19" s="87" t="s">
        <v>14</v>
      </c>
      <c r="C19" s="88" t="s">
        <v>2747</v>
      </c>
      <c r="D19" s="89" t="s">
        <v>2748</v>
      </c>
      <c r="E19" s="90" t="s">
        <v>2749</v>
      </c>
      <c r="F19" s="91">
        <v>19026132</v>
      </c>
      <c r="G19" s="92">
        <v>19026132</v>
      </c>
      <c r="H19" s="92">
        <v>38052264</v>
      </c>
      <c r="I19" s="87" t="s">
        <v>20</v>
      </c>
      <c r="J19" s="93">
        <v>44561</v>
      </c>
      <c r="K19" s="87" t="s">
        <v>12</v>
      </c>
      <c r="L19" s="94" t="s">
        <v>2750</v>
      </c>
      <c r="M19" s="87" t="s">
        <v>11</v>
      </c>
      <c r="N19" s="87" t="s">
        <v>2449</v>
      </c>
      <c r="O19" s="66">
        <v>44550</v>
      </c>
      <c r="Q19" s="95"/>
    </row>
    <row r="20" spans="1:17" s="4" customFormat="1" ht="21.75" customHeight="1" x14ac:dyDescent="0.3">
      <c r="A20" s="87">
        <f t="shared" si="0"/>
        <v>14</v>
      </c>
      <c r="B20" s="87" t="s">
        <v>14</v>
      </c>
      <c r="C20" s="88" t="s">
        <v>2759</v>
      </c>
      <c r="D20" s="89" t="s">
        <v>2760</v>
      </c>
      <c r="E20" s="90" t="s">
        <v>2761</v>
      </c>
      <c r="F20" s="91">
        <v>11602877</v>
      </c>
      <c r="G20" s="92">
        <v>12657684</v>
      </c>
      <c r="H20" s="92">
        <v>24260561</v>
      </c>
      <c r="I20" s="87" t="s">
        <v>20</v>
      </c>
      <c r="J20" s="93">
        <v>44561</v>
      </c>
      <c r="K20" s="87" t="s">
        <v>12</v>
      </c>
      <c r="L20" s="94" t="s">
        <v>2762</v>
      </c>
      <c r="M20" s="87" t="s">
        <v>11</v>
      </c>
      <c r="N20" s="87" t="s">
        <v>2449</v>
      </c>
      <c r="O20" s="66">
        <v>44550</v>
      </c>
      <c r="Q20" s="95"/>
    </row>
    <row r="21" spans="1:17" s="4" customFormat="1" ht="21.75" customHeight="1" x14ac:dyDescent="0.3">
      <c r="A21" s="87">
        <f t="shared" si="0"/>
        <v>15</v>
      </c>
      <c r="B21" s="87" t="s">
        <v>14</v>
      </c>
      <c r="C21" s="88" t="s">
        <v>2751</v>
      </c>
      <c r="D21" s="89" t="s">
        <v>2752</v>
      </c>
      <c r="E21" s="90" t="s">
        <v>2753</v>
      </c>
      <c r="F21" s="91">
        <v>17440621</v>
      </c>
      <c r="G21" s="92">
        <v>19026132</v>
      </c>
      <c r="H21" s="92">
        <v>36466753</v>
      </c>
      <c r="I21" s="87" t="s">
        <v>20</v>
      </c>
      <c r="J21" s="93">
        <v>44561</v>
      </c>
      <c r="K21" s="87" t="s">
        <v>12</v>
      </c>
      <c r="L21" s="94" t="s">
        <v>2754</v>
      </c>
      <c r="M21" s="87" t="s">
        <v>11</v>
      </c>
      <c r="N21" s="87" t="s">
        <v>2449</v>
      </c>
      <c r="O21" s="66">
        <v>44550</v>
      </c>
      <c r="Q21" s="95"/>
    </row>
    <row r="22" spans="1:17" s="4" customFormat="1" ht="21.75" customHeight="1" x14ac:dyDescent="0.3">
      <c r="A22" s="87">
        <f t="shared" si="0"/>
        <v>16</v>
      </c>
      <c r="B22" s="87" t="s">
        <v>14</v>
      </c>
      <c r="C22" s="88" t="s">
        <v>2755</v>
      </c>
      <c r="D22" s="89" t="s">
        <v>2756</v>
      </c>
      <c r="E22" s="90" t="s">
        <v>2757</v>
      </c>
      <c r="F22" s="91">
        <v>16218818</v>
      </c>
      <c r="G22" s="92">
        <v>37071584</v>
      </c>
      <c r="H22" s="92">
        <v>53290402</v>
      </c>
      <c r="I22" s="87" t="s">
        <v>20</v>
      </c>
      <c r="J22" s="93">
        <v>44561</v>
      </c>
      <c r="K22" s="87" t="s">
        <v>12</v>
      </c>
      <c r="L22" s="94" t="s">
        <v>2758</v>
      </c>
      <c r="M22" s="87" t="s">
        <v>11</v>
      </c>
      <c r="N22" s="87" t="s">
        <v>2449</v>
      </c>
      <c r="O22" s="66">
        <v>44550</v>
      </c>
      <c r="Q22" s="95"/>
    </row>
    <row r="23" spans="1:17" s="106" customFormat="1" ht="21.75" customHeight="1" x14ac:dyDescent="0.3">
      <c r="A23" s="87">
        <f t="shared" si="0"/>
        <v>17</v>
      </c>
      <c r="B23" s="96" t="s">
        <v>14</v>
      </c>
      <c r="C23" s="88" t="s">
        <v>2767</v>
      </c>
      <c r="D23" s="89" t="s">
        <v>2768</v>
      </c>
      <c r="E23" s="90" t="s">
        <v>2769</v>
      </c>
      <c r="F23" s="91">
        <v>27500000</v>
      </c>
      <c r="G23" s="92">
        <v>33000000</v>
      </c>
      <c r="H23" s="92">
        <v>60500000</v>
      </c>
      <c r="I23" s="87" t="s">
        <v>20</v>
      </c>
      <c r="J23" s="93">
        <v>44561</v>
      </c>
      <c r="K23" s="87" t="s">
        <v>12</v>
      </c>
      <c r="L23" s="94" t="s">
        <v>2770</v>
      </c>
      <c r="M23" s="87" t="s">
        <v>11</v>
      </c>
      <c r="N23" s="87" t="s">
        <v>2449</v>
      </c>
      <c r="O23" s="66">
        <v>44550</v>
      </c>
      <c r="P23" s="105"/>
      <c r="Q23" s="105"/>
    </row>
    <row r="24" spans="1:17" s="4" customFormat="1" ht="21.75" customHeight="1" x14ac:dyDescent="0.3">
      <c r="A24" s="87">
        <f t="shared" si="0"/>
        <v>18</v>
      </c>
      <c r="B24" s="87" t="s">
        <v>14</v>
      </c>
      <c r="C24" s="88" t="s">
        <v>2779</v>
      </c>
      <c r="D24" s="89" t="s">
        <v>2780</v>
      </c>
      <c r="E24" s="90" t="s">
        <v>2781</v>
      </c>
      <c r="F24" s="91">
        <v>14300595</v>
      </c>
      <c r="G24" s="92">
        <v>0</v>
      </c>
      <c r="H24" s="92">
        <v>14300595</v>
      </c>
      <c r="I24" s="87" t="s">
        <v>20</v>
      </c>
      <c r="J24" s="93">
        <v>44377</v>
      </c>
      <c r="K24" s="87" t="s">
        <v>12</v>
      </c>
      <c r="L24" s="94" t="s">
        <v>2782</v>
      </c>
      <c r="M24" s="87" t="s">
        <v>11</v>
      </c>
      <c r="N24" s="87" t="s">
        <v>2449</v>
      </c>
      <c r="O24" s="66">
        <v>44550</v>
      </c>
      <c r="Q24" s="95"/>
    </row>
    <row r="25" spans="1:17" s="4" customFormat="1" ht="21.75" customHeight="1" x14ac:dyDescent="0.3">
      <c r="A25" s="87">
        <f t="shared" si="0"/>
        <v>19</v>
      </c>
      <c r="B25" s="87" t="s">
        <v>14</v>
      </c>
      <c r="C25" s="88" t="s">
        <v>2875</v>
      </c>
      <c r="D25" s="89" t="s">
        <v>2876</v>
      </c>
      <c r="E25" s="112" t="s">
        <v>2877</v>
      </c>
      <c r="F25" s="113">
        <v>464100000</v>
      </c>
      <c r="G25" s="92">
        <v>0</v>
      </c>
      <c r="H25" s="113">
        <v>464100000</v>
      </c>
      <c r="I25" s="51" t="s">
        <v>20</v>
      </c>
      <c r="J25" s="114">
        <v>44650</v>
      </c>
      <c r="K25" s="87" t="s">
        <v>2004</v>
      </c>
      <c r="L25" s="94" t="s">
        <v>2878</v>
      </c>
      <c r="M25" s="51" t="s">
        <v>11</v>
      </c>
      <c r="N25" s="51" t="s">
        <v>2449</v>
      </c>
      <c r="O25" s="66">
        <v>44550</v>
      </c>
      <c r="Q25" s="95"/>
    </row>
    <row r="26" spans="1:17" s="4" customFormat="1" ht="21.75" customHeight="1" x14ac:dyDescent="0.3">
      <c r="A26" s="87">
        <f t="shared" si="0"/>
        <v>20</v>
      </c>
      <c r="B26" s="87" t="s">
        <v>14</v>
      </c>
      <c r="C26" s="88" t="s">
        <v>2803</v>
      </c>
      <c r="D26" s="89" t="s">
        <v>2804</v>
      </c>
      <c r="E26" s="90" t="s">
        <v>2805</v>
      </c>
      <c r="F26" s="91">
        <v>27500000</v>
      </c>
      <c r="G26" s="92">
        <v>0</v>
      </c>
      <c r="H26" s="92">
        <v>27500000</v>
      </c>
      <c r="I26" s="87" t="s">
        <v>20</v>
      </c>
      <c r="J26" s="93">
        <v>44377</v>
      </c>
      <c r="K26" s="87" t="s">
        <v>12</v>
      </c>
      <c r="L26" s="94" t="s">
        <v>2806</v>
      </c>
      <c r="M26" s="87" t="s">
        <v>11</v>
      </c>
      <c r="N26" s="87" t="s">
        <v>2449</v>
      </c>
      <c r="O26" s="66">
        <v>44550</v>
      </c>
      <c r="Q26" s="95"/>
    </row>
    <row r="27" spans="1:17" s="4" customFormat="1" ht="21.75" customHeight="1" x14ac:dyDescent="0.3">
      <c r="A27" s="87">
        <f t="shared" si="0"/>
        <v>21</v>
      </c>
      <c r="B27" s="87" t="s">
        <v>14</v>
      </c>
      <c r="C27" s="88" t="s">
        <v>2807</v>
      </c>
      <c r="D27" s="89" t="s">
        <v>2808</v>
      </c>
      <c r="E27" s="90" t="s">
        <v>2809</v>
      </c>
      <c r="F27" s="91">
        <v>8000000</v>
      </c>
      <c r="G27" s="92">
        <v>9600000</v>
      </c>
      <c r="H27" s="92">
        <v>17600000</v>
      </c>
      <c r="I27" s="87" t="s">
        <v>20</v>
      </c>
      <c r="J27" s="93">
        <v>44561</v>
      </c>
      <c r="K27" s="87" t="s">
        <v>12</v>
      </c>
      <c r="L27" s="94" t="s">
        <v>2810</v>
      </c>
      <c r="M27" s="87" t="s">
        <v>11</v>
      </c>
      <c r="N27" s="87" t="s">
        <v>2449</v>
      </c>
      <c r="O27" s="66">
        <v>44550</v>
      </c>
      <c r="Q27" s="95"/>
    </row>
    <row r="28" spans="1:17" s="4" customFormat="1" ht="21.75" customHeight="1" x14ac:dyDescent="0.3">
      <c r="A28" s="87">
        <f t="shared" si="0"/>
        <v>22</v>
      </c>
      <c r="B28" s="87" t="s">
        <v>14</v>
      </c>
      <c r="C28" s="88" t="s">
        <v>2811</v>
      </c>
      <c r="D28" s="89" t="s">
        <v>2812</v>
      </c>
      <c r="E28" s="90" t="s">
        <v>2813</v>
      </c>
      <c r="F28" s="91">
        <v>14300595</v>
      </c>
      <c r="G28" s="92">
        <v>0</v>
      </c>
      <c r="H28" s="92">
        <v>14300595</v>
      </c>
      <c r="I28" s="87" t="s">
        <v>20</v>
      </c>
      <c r="J28" s="93">
        <v>44377</v>
      </c>
      <c r="K28" s="87" t="s">
        <v>12</v>
      </c>
      <c r="L28" s="94" t="s">
        <v>2814</v>
      </c>
      <c r="M28" s="87" t="s">
        <v>11</v>
      </c>
      <c r="N28" s="87" t="s">
        <v>2449</v>
      </c>
      <c r="O28" s="66">
        <v>44550</v>
      </c>
      <c r="Q28" s="95"/>
    </row>
    <row r="29" spans="1:17" s="4" customFormat="1" ht="21.75" customHeight="1" x14ac:dyDescent="0.3">
      <c r="A29" s="87">
        <f t="shared" si="0"/>
        <v>23</v>
      </c>
      <c r="B29" s="87" t="s">
        <v>14</v>
      </c>
      <c r="C29" s="88" t="s">
        <v>3027</v>
      </c>
      <c r="D29" s="107" t="s">
        <v>3028</v>
      </c>
      <c r="E29" s="90" t="s">
        <v>3029</v>
      </c>
      <c r="F29" s="108">
        <v>33347838</v>
      </c>
      <c r="G29" s="92">
        <v>0</v>
      </c>
      <c r="H29" s="92">
        <v>33347838</v>
      </c>
      <c r="I29" s="87" t="s">
        <v>20</v>
      </c>
      <c r="J29" s="109">
        <v>44561</v>
      </c>
      <c r="K29" s="87" t="s">
        <v>12</v>
      </c>
      <c r="L29" s="94" t="s">
        <v>2858</v>
      </c>
      <c r="M29" s="87" t="s">
        <v>11</v>
      </c>
      <c r="N29" s="87" t="s">
        <v>2449</v>
      </c>
      <c r="O29" s="66">
        <v>44550</v>
      </c>
      <c r="Q29" s="95"/>
    </row>
    <row r="30" spans="1:17" s="4" customFormat="1" ht="21.75" customHeight="1" x14ac:dyDescent="0.3">
      <c r="A30" s="87">
        <f t="shared" si="0"/>
        <v>24</v>
      </c>
      <c r="B30" s="87" t="s">
        <v>14</v>
      </c>
      <c r="C30" s="88" t="s">
        <v>2783</v>
      </c>
      <c r="D30" s="89" t="s">
        <v>2784</v>
      </c>
      <c r="E30" s="90" t="s">
        <v>2785</v>
      </c>
      <c r="F30" s="91">
        <v>18750000</v>
      </c>
      <c r="G30" s="92">
        <v>22500000</v>
      </c>
      <c r="H30" s="92">
        <v>41250000</v>
      </c>
      <c r="I30" s="87" t="s">
        <v>20</v>
      </c>
      <c r="J30" s="93">
        <v>44561</v>
      </c>
      <c r="K30" s="87" t="s">
        <v>12</v>
      </c>
      <c r="L30" s="94" t="s">
        <v>2786</v>
      </c>
      <c r="M30" s="87" t="s">
        <v>11</v>
      </c>
      <c r="N30" s="87" t="s">
        <v>2449</v>
      </c>
      <c r="O30" s="66">
        <v>44550</v>
      </c>
      <c r="Q30" s="95"/>
    </row>
    <row r="31" spans="1:17" s="4" customFormat="1" ht="21.75" customHeight="1" x14ac:dyDescent="0.3">
      <c r="A31" s="87">
        <f t="shared" si="0"/>
        <v>25</v>
      </c>
      <c r="B31" s="87" t="s">
        <v>14</v>
      </c>
      <c r="C31" s="88" t="s">
        <v>2787</v>
      </c>
      <c r="D31" s="89" t="s">
        <v>2788</v>
      </c>
      <c r="E31" s="90" t="s">
        <v>2789</v>
      </c>
      <c r="F31" s="91">
        <v>14300595</v>
      </c>
      <c r="G31" s="92">
        <v>17160714</v>
      </c>
      <c r="H31" s="92">
        <v>31461309</v>
      </c>
      <c r="I31" s="87" t="s">
        <v>20</v>
      </c>
      <c r="J31" s="93">
        <v>44561</v>
      </c>
      <c r="K31" s="87" t="s">
        <v>12</v>
      </c>
      <c r="L31" s="94" t="s">
        <v>2790</v>
      </c>
      <c r="M31" s="87" t="s">
        <v>11</v>
      </c>
      <c r="N31" s="87" t="s">
        <v>2449</v>
      </c>
      <c r="O31" s="66">
        <v>44550</v>
      </c>
      <c r="Q31" s="95"/>
    </row>
    <row r="32" spans="1:17" s="4" customFormat="1" ht="21.75" customHeight="1" x14ac:dyDescent="0.3">
      <c r="A32" s="87">
        <f t="shared" si="0"/>
        <v>26</v>
      </c>
      <c r="B32" s="87" t="s">
        <v>14</v>
      </c>
      <c r="C32" s="88" t="s">
        <v>2840</v>
      </c>
      <c r="D32" s="89" t="s">
        <v>2841</v>
      </c>
      <c r="E32" s="90" t="s">
        <v>2842</v>
      </c>
      <c r="F32" s="91">
        <v>15855110</v>
      </c>
      <c r="G32" s="92">
        <v>19026132</v>
      </c>
      <c r="H32" s="92">
        <v>34881242</v>
      </c>
      <c r="I32" s="87" t="s">
        <v>20</v>
      </c>
      <c r="J32" s="93">
        <v>44561</v>
      </c>
      <c r="K32" s="87" t="s">
        <v>12</v>
      </c>
      <c r="L32" s="94" t="s">
        <v>2843</v>
      </c>
      <c r="M32" s="87" t="s">
        <v>11</v>
      </c>
      <c r="N32" s="87" t="s">
        <v>2449</v>
      </c>
      <c r="O32" s="66">
        <v>44550</v>
      </c>
      <c r="Q32" s="95"/>
    </row>
    <row r="33" spans="1:16382" s="4" customFormat="1" ht="21.75" customHeight="1" x14ac:dyDescent="0.3">
      <c r="A33" s="87">
        <f t="shared" si="0"/>
        <v>27</v>
      </c>
      <c r="B33" s="87" t="s">
        <v>14</v>
      </c>
      <c r="C33" s="88" t="s">
        <v>2791</v>
      </c>
      <c r="D33" s="89" t="s">
        <v>2792</v>
      </c>
      <c r="E33" s="90" t="s">
        <v>2793</v>
      </c>
      <c r="F33" s="91">
        <v>35511420</v>
      </c>
      <c r="G33" s="92">
        <v>42613704</v>
      </c>
      <c r="H33" s="92">
        <v>78125124</v>
      </c>
      <c r="I33" s="87" t="s">
        <v>20</v>
      </c>
      <c r="J33" s="93">
        <v>44561</v>
      </c>
      <c r="K33" s="87" t="s">
        <v>12</v>
      </c>
      <c r="L33" s="94" t="s">
        <v>2794</v>
      </c>
      <c r="M33" s="87" t="s">
        <v>11</v>
      </c>
      <c r="N33" s="87" t="s">
        <v>2449</v>
      </c>
      <c r="O33" s="66">
        <v>44550</v>
      </c>
      <c r="Q33" s="95"/>
    </row>
    <row r="34" spans="1:16382" s="4" customFormat="1" ht="21.75" customHeight="1" x14ac:dyDescent="0.3">
      <c r="A34" s="87">
        <f t="shared" si="0"/>
        <v>28</v>
      </c>
      <c r="B34" s="87" t="s">
        <v>14</v>
      </c>
      <c r="C34" s="88" t="s">
        <v>2815</v>
      </c>
      <c r="D34" s="89" t="s">
        <v>2816</v>
      </c>
      <c r="E34" s="90" t="s">
        <v>2817</v>
      </c>
      <c r="F34" s="91">
        <v>19524690</v>
      </c>
      <c r="G34" s="92">
        <v>0</v>
      </c>
      <c r="H34" s="92">
        <v>19524690</v>
      </c>
      <c r="I34" s="87" t="s">
        <v>20</v>
      </c>
      <c r="J34" s="93">
        <v>44377</v>
      </c>
      <c r="K34" s="87" t="s">
        <v>12</v>
      </c>
      <c r="L34" s="94" t="s">
        <v>2818</v>
      </c>
      <c r="M34" s="87" t="s">
        <v>11</v>
      </c>
      <c r="N34" s="87" t="s">
        <v>2449</v>
      </c>
      <c r="O34" s="66">
        <v>44550</v>
      </c>
      <c r="Q34" s="95"/>
    </row>
    <row r="35" spans="1:16382" s="4" customFormat="1" ht="21.75" customHeight="1" x14ac:dyDescent="0.3">
      <c r="A35" s="87">
        <f t="shared" si="0"/>
        <v>29</v>
      </c>
      <c r="B35" s="87" t="s">
        <v>14</v>
      </c>
      <c r="C35" s="88" t="s">
        <v>2819</v>
      </c>
      <c r="D35" s="89" t="s">
        <v>2820</v>
      </c>
      <c r="E35" s="90" t="s">
        <v>2821</v>
      </c>
      <c r="F35" s="91">
        <v>10548070</v>
      </c>
      <c r="G35" s="92">
        <v>0</v>
      </c>
      <c r="H35" s="92">
        <v>10548070</v>
      </c>
      <c r="I35" s="87" t="s">
        <v>20</v>
      </c>
      <c r="J35" s="93">
        <v>44377</v>
      </c>
      <c r="K35" s="87" t="s">
        <v>2004</v>
      </c>
      <c r="L35" s="94" t="s">
        <v>2822</v>
      </c>
      <c r="M35" s="87" t="s">
        <v>11</v>
      </c>
      <c r="N35" s="87" t="s">
        <v>2449</v>
      </c>
      <c r="O35" s="66">
        <v>44550</v>
      </c>
      <c r="Q35" s="95"/>
    </row>
    <row r="36" spans="1:16382" s="4" customFormat="1" ht="21.75" customHeight="1" x14ac:dyDescent="0.3">
      <c r="A36" s="87">
        <f t="shared" si="0"/>
        <v>30</v>
      </c>
      <c r="B36" s="87" t="s">
        <v>14</v>
      </c>
      <c r="C36" s="88" t="s">
        <v>2795</v>
      </c>
      <c r="D36" s="89" t="s">
        <v>2796</v>
      </c>
      <c r="E36" s="90" t="s">
        <v>2797</v>
      </c>
      <c r="F36" s="91">
        <v>21769250</v>
      </c>
      <c r="G36" s="92">
        <v>26123100</v>
      </c>
      <c r="H36" s="92">
        <v>47892350</v>
      </c>
      <c r="I36" s="87" t="s">
        <v>20</v>
      </c>
      <c r="J36" s="93">
        <v>44561</v>
      </c>
      <c r="K36" s="87" t="s">
        <v>12</v>
      </c>
      <c r="L36" s="94" t="s">
        <v>2798</v>
      </c>
      <c r="M36" s="87" t="s">
        <v>11</v>
      </c>
      <c r="N36" s="87" t="s">
        <v>2449</v>
      </c>
      <c r="O36" s="66">
        <v>44550</v>
      </c>
      <c r="Q36" s="95"/>
    </row>
    <row r="37" spans="1:16382" s="4" customFormat="1" ht="21.75" customHeight="1" x14ac:dyDescent="0.3">
      <c r="A37" s="87">
        <f t="shared" si="0"/>
        <v>31</v>
      </c>
      <c r="B37" s="87" t="s">
        <v>14</v>
      </c>
      <c r="C37" s="88" t="s">
        <v>2799</v>
      </c>
      <c r="D37" s="89" t="s">
        <v>2800</v>
      </c>
      <c r="E37" s="90" t="s">
        <v>2801</v>
      </c>
      <c r="F37" s="91">
        <v>33800550</v>
      </c>
      <c r="G37" s="92">
        <v>40560660</v>
      </c>
      <c r="H37" s="92">
        <v>74361210</v>
      </c>
      <c r="I37" s="87" t="s">
        <v>20</v>
      </c>
      <c r="J37" s="93">
        <v>44561</v>
      </c>
      <c r="K37" s="87" t="s">
        <v>12</v>
      </c>
      <c r="L37" s="94" t="s">
        <v>2802</v>
      </c>
      <c r="M37" s="87" t="s">
        <v>11</v>
      </c>
      <c r="N37" s="87" t="s">
        <v>2449</v>
      </c>
      <c r="O37" s="66">
        <v>44550</v>
      </c>
      <c r="Q37" s="95"/>
    </row>
    <row r="38" spans="1:16382" s="4" customFormat="1" ht="21.75" customHeight="1" x14ac:dyDescent="0.3">
      <c r="A38" s="87">
        <f t="shared" si="0"/>
        <v>32</v>
      </c>
      <c r="B38" s="87" t="s">
        <v>14</v>
      </c>
      <c r="C38" s="88" t="s">
        <v>2847</v>
      </c>
      <c r="D38" s="89" t="s">
        <v>2848</v>
      </c>
      <c r="E38" s="90" t="s">
        <v>2849</v>
      </c>
      <c r="F38" s="91">
        <v>33800000</v>
      </c>
      <c r="G38" s="92">
        <v>40560000</v>
      </c>
      <c r="H38" s="92">
        <v>74360000</v>
      </c>
      <c r="I38" s="87" t="s">
        <v>20</v>
      </c>
      <c r="J38" s="93">
        <v>44561</v>
      </c>
      <c r="K38" s="87" t="s">
        <v>12</v>
      </c>
      <c r="L38" s="94" t="s">
        <v>2850</v>
      </c>
      <c r="M38" s="87" t="s">
        <v>11</v>
      </c>
      <c r="N38" s="87" t="s">
        <v>2449</v>
      </c>
      <c r="O38" s="66">
        <v>44550</v>
      </c>
      <c r="Q38" s="95"/>
    </row>
    <row r="39" spans="1:16382" s="4" customFormat="1" ht="21.75" customHeight="1" x14ac:dyDescent="0.3">
      <c r="A39" s="87">
        <f t="shared" si="0"/>
        <v>33</v>
      </c>
      <c r="B39" s="87" t="s">
        <v>14</v>
      </c>
      <c r="C39" s="88" t="s">
        <v>2851</v>
      </c>
      <c r="D39" s="89" t="s">
        <v>2852</v>
      </c>
      <c r="E39" s="90" t="s">
        <v>2853</v>
      </c>
      <c r="F39" s="91">
        <v>8750000</v>
      </c>
      <c r="G39" s="92">
        <v>0</v>
      </c>
      <c r="H39" s="92">
        <v>8750000</v>
      </c>
      <c r="I39" s="87" t="s">
        <v>20</v>
      </c>
      <c r="J39" s="93">
        <v>44377</v>
      </c>
      <c r="K39" s="87" t="s">
        <v>12</v>
      </c>
      <c r="L39" s="94" t="s">
        <v>2854</v>
      </c>
      <c r="M39" s="87" t="s">
        <v>11</v>
      </c>
      <c r="N39" s="87" t="s">
        <v>2449</v>
      </c>
      <c r="O39" s="66">
        <v>44550</v>
      </c>
      <c r="Q39" s="95"/>
    </row>
    <row r="40" spans="1:16382" s="4" customFormat="1" ht="21.75" customHeight="1" x14ac:dyDescent="0.3">
      <c r="A40" s="87">
        <f t="shared" si="0"/>
        <v>34</v>
      </c>
      <c r="B40" s="87" t="s">
        <v>14</v>
      </c>
      <c r="C40" s="88" t="s">
        <v>2823</v>
      </c>
      <c r="D40" s="89" t="s">
        <v>2824</v>
      </c>
      <c r="E40" s="90" t="s">
        <v>2825</v>
      </c>
      <c r="F40" s="91">
        <v>27789865</v>
      </c>
      <c r="G40" s="92">
        <v>0</v>
      </c>
      <c r="H40" s="92">
        <v>27789865</v>
      </c>
      <c r="I40" s="87" t="s">
        <v>20</v>
      </c>
      <c r="J40" s="93">
        <v>44377</v>
      </c>
      <c r="K40" s="87" t="s">
        <v>12</v>
      </c>
      <c r="L40" s="94" t="s">
        <v>2826</v>
      </c>
      <c r="M40" s="87" t="s">
        <v>11</v>
      </c>
      <c r="N40" s="87" t="s">
        <v>2449</v>
      </c>
      <c r="O40" s="66">
        <v>44550</v>
      </c>
      <c r="Q40" s="95"/>
    </row>
    <row r="41" spans="1:16382" s="4" customFormat="1" ht="21.75" customHeight="1" x14ac:dyDescent="0.3">
      <c r="A41" s="87">
        <f t="shared" si="0"/>
        <v>35</v>
      </c>
      <c r="B41" s="87" t="s">
        <v>14</v>
      </c>
      <c r="C41" s="88" t="s">
        <v>2827</v>
      </c>
      <c r="D41" s="89" t="s">
        <v>2828</v>
      </c>
      <c r="E41" s="90" t="s">
        <v>2825</v>
      </c>
      <c r="F41" s="91">
        <v>27789865</v>
      </c>
      <c r="G41" s="92">
        <v>0</v>
      </c>
      <c r="H41" s="92">
        <v>27789865</v>
      </c>
      <c r="I41" s="87" t="s">
        <v>20</v>
      </c>
      <c r="J41" s="93">
        <v>44377</v>
      </c>
      <c r="K41" s="87" t="s">
        <v>12</v>
      </c>
      <c r="L41" s="94" t="s">
        <v>2829</v>
      </c>
      <c r="M41" s="87" t="s">
        <v>11</v>
      </c>
      <c r="N41" s="87" t="s">
        <v>2449</v>
      </c>
      <c r="O41" s="66">
        <v>44550</v>
      </c>
      <c r="Q41" s="95"/>
    </row>
    <row r="42" spans="1:16382" s="4" customFormat="1" ht="21.75" customHeight="1" x14ac:dyDescent="0.3">
      <c r="A42" s="87">
        <f t="shared" si="0"/>
        <v>36</v>
      </c>
      <c r="B42" s="87" t="s">
        <v>14</v>
      </c>
      <c r="C42" s="88" t="s">
        <v>2830</v>
      </c>
      <c r="D42" s="89" t="s">
        <v>2831</v>
      </c>
      <c r="E42" s="90" t="s">
        <v>2825</v>
      </c>
      <c r="F42" s="91">
        <v>27789865</v>
      </c>
      <c r="G42" s="92">
        <v>0</v>
      </c>
      <c r="H42" s="92">
        <v>27789865</v>
      </c>
      <c r="I42" s="87" t="s">
        <v>20</v>
      </c>
      <c r="J42" s="93">
        <v>44377</v>
      </c>
      <c r="K42" s="87" t="s">
        <v>12</v>
      </c>
      <c r="L42" s="94" t="s">
        <v>2832</v>
      </c>
      <c r="M42" s="87" t="s">
        <v>11</v>
      </c>
      <c r="N42" s="87" t="s">
        <v>2449</v>
      </c>
      <c r="O42" s="66">
        <v>44550</v>
      </c>
      <c r="Q42" s="95"/>
    </row>
    <row r="43" spans="1:16382" s="4" customFormat="1" ht="21.75" customHeight="1" x14ac:dyDescent="0.3">
      <c r="A43" s="87">
        <f t="shared" si="0"/>
        <v>37</v>
      </c>
      <c r="B43" s="87" t="s">
        <v>14</v>
      </c>
      <c r="C43" s="88" t="s">
        <v>2833</v>
      </c>
      <c r="D43" s="89" t="s">
        <v>2834</v>
      </c>
      <c r="E43" s="90" t="s">
        <v>2825</v>
      </c>
      <c r="F43" s="91">
        <v>10548070</v>
      </c>
      <c r="G43" s="92">
        <v>0</v>
      </c>
      <c r="H43" s="92">
        <v>10548070</v>
      </c>
      <c r="I43" s="87" t="s">
        <v>20</v>
      </c>
      <c r="J43" s="93">
        <v>44377</v>
      </c>
      <c r="K43" s="87" t="s">
        <v>12</v>
      </c>
      <c r="L43" s="94" t="s">
        <v>2835</v>
      </c>
      <c r="M43" s="87" t="s">
        <v>11</v>
      </c>
      <c r="N43" s="87" t="s">
        <v>2449</v>
      </c>
      <c r="O43" s="66">
        <v>44550</v>
      </c>
      <c r="Q43" s="95"/>
    </row>
    <row r="44" spans="1:16382" s="4" customFormat="1" ht="21.75" customHeight="1" x14ac:dyDescent="0.3">
      <c r="A44" s="87">
        <f t="shared" si="0"/>
        <v>38</v>
      </c>
      <c r="B44" s="87" t="s">
        <v>14</v>
      </c>
      <c r="C44" s="88" t="s">
        <v>2775</v>
      </c>
      <c r="D44" s="89" t="s">
        <v>2776</v>
      </c>
      <c r="E44" s="90" t="s">
        <v>2777</v>
      </c>
      <c r="F44" s="91">
        <v>5355000</v>
      </c>
      <c r="G44" s="92">
        <v>0</v>
      </c>
      <c r="H44" s="92">
        <v>5355000</v>
      </c>
      <c r="I44" s="87" t="s">
        <v>20</v>
      </c>
      <c r="J44" s="93" t="s">
        <v>2765</v>
      </c>
      <c r="K44" s="87" t="s">
        <v>12</v>
      </c>
      <c r="L44" s="94" t="s">
        <v>2778</v>
      </c>
      <c r="M44" s="87" t="s">
        <v>11</v>
      </c>
      <c r="N44" s="87" t="s">
        <v>2449</v>
      </c>
      <c r="O44" s="66">
        <v>44550</v>
      </c>
      <c r="Q44" s="95"/>
    </row>
    <row r="45" spans="1:16382" s="4" customFormat="1" ht="21.75" customHeight="1" x14ac:dyDescent="0.3">
      <c r="A45" s="87">
        <f t="shared" si="0"/>
        <v>39</v>
      </c>
      <c r="B45" s="87" t="s">
        <v>14</v>
      </c>
      <c r="C45" s="88" t="s">
        <v>2844</v>
      </c>
      <c r="D45" s="89" t="s">
        <v>2845</v>
      </c>
      <c r="E45" s="90" t="s">
        <v>2797</v>
      </c>
      <c r="F45" s="91">
        <v>13699233</v>
      </c>
      <c r="G45" s="92">
        <v>18265644</v>
      </c>
      <c r="H45" s="92">
        <v>31964877</v>
      </c>
      <c r="I45" s="87" t="s">
        <v>20</v>
      </c>
      <c r="J45" s="93">
        <v>44561</v>
      </c>
      <c r="K45" s="87" t="s">
        <v>12</v>
      </c>
      <c r="L45" s="94" t="s">
        <v>2846</v>
      </c>
      <c r="M45" s="87" t="s">
        <v>11</v>
      </c>
      <c r="N45" s="87" t="s">
        <v>2449</v>
      </c>
      <c r="O45" s="66">
        <v>44550</v>
      </c>
      <c r="Q45" s="95"/>
    </row>
    <row r="46" spans="1:16382" s="4" customFormat="1" ht="21.75" customHeight="1" x14ac:dyDescent="0.3">
      <c r="A46" s="87">
        <f t="shared" si="0"/>
        <v>40</v>
      </c>
      <c r="B46" s="87" t="s">
        <v>14</v>
      </c>
      <c r="C46" s="88" t="s">
        <v>2863</v>
      </c>
      <c r="D46" s="89" t="s">
        <v>2864</v>
      </c>
      <c r="E46" s="90" t="s">
        <v>2865</v>
      </c>
      <c r="F46" s="91">
        <v>13699233</v>
      </c>
      <c r="G46" s="92">
        <v>18265644</v>
      </c>
      <c r="H46" s="92">
        <v>31964877</v>
      </c>
      <c r="I46" s="87" t="s">
        <v>20</v>
      </c>
      <c r="J46" s="93">
        <v>44561</v>
      </c>
      <c r="K46" s="87" t="s">
        <v>12</v>
      </c>
      <c r="L46" s="94" t="s">
        <v>2866</v>
      </c>
      <c r="M46" s="87" t="s">
        <v>11</v>
      </c>
      <c r="N46" s="87" t="s">
        <v>2449</v>
      </c>
      <c r="O46" s="66">
        <v>44550</v>
      </c>
      <c r="Q46" s="95"/>
    </row>
    <row r="47" spans="1:16382" s="110" customFormat="1" ht="21.75" customHeight="1" x14ac:dyDescent="0.3">
      <c r="A47" s="87">
        <f t="shared" si="0"/>
        <v>41</v>
      </c>
      <c r="B47" s="87" t="s">
        <v>14</v>
      </c>
      <c r="C47" s="88" t="s">
        <v>2836</v>
      </c>
      <c r="D47" s="89" t="s">
        <v>2837</v>
      </c>
      <c r="E47" s="90" t="s">
        <v>2838</v>
      </c>
      <c r="F47" s="91">
        <v>30420495</v>
      </c>
      <c r="G47" s="92">
        <v>40560660</v>
      </c>
      <c r="H47" s="92">
        <v>70981155</v>
      </c>
      <c r="I47" s="87" t="s">
        <v>20</v>
      </c>
      <c r="J47" s="93">
        <v>44561</v>
      </c>
      <c r="K47" s="87" t="s">
        <v>12</v>
      </c>
      <c r="L47" s="94" t="s">
        <v>2839</v>
      </c>
      <c r="M47" s="87" t="s">
        <v>11</v>
      </c>
      <c r="N47" s="246" t="s">
        <v>2449</v>
      </c>
      <c r="O47" s="66">
        <v>44550</v>
      </c>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c r="AMK47"/>
      <c r="AML47"/>
      <c r="AMM47"/>
      <c r="AMN47"/>
      <c r="AMO47"/>
      <c r="AMP47"/>
      <c r="AMQ47"/>
      <c r="AMR47"/>
      <c r="AMS47"/>
      <c r="AMT47"/>
      <c r="AMU47"/>
      <c r="AMV47"/>
      <c r="AMW47"/>
      <c r="AMX47"/>
      <c r="AMY47"/>
      <c r="AMZ47"/>
      <c r="ANA47"/>
      <c r="ANB47"/>
      <c r="ANC47"/>
      <c r="AND47"/>
      <c r="ANE47"/>
      <c r="ANF47"/>
      <c r="ANG47"/>
      <c r="ANH47"/>
      <c r="ANI47"/>
      <c r="ANJ47"/>
      <c r="ANK47"/>
      <c r="ANL47"/>
      <c r="ANM47"/>
      <c r="ANN47"/>
      <c r="ANO47"/>
      <c r="ANP47"/>
      <c r="ANQ47"/>
      <c r="ANR47"/>
      <c r="ANS47"/>
      <c r="ANT47"/>
      <c r="ANU47"/>
      <c r="ANV47"/>
      <c r="ANW47"/>
      <c r="ANX47"/>
      <c r="ANY47"/>
      <c r="ANZ47"/>
      <c r="AOA47"/>
      <c r="AOB47"/>
      <c r="AOC47"/>
      <c r="AOD47"/>
      <c r="AOE47"/>
      <c r="AOF47"/>
      <c r="AOG47"/>
      <c r="AOH47"/>
      <c r="AOI47"/>
      <c r="AOJ47"/>
      <c r="AOK47"/>
      <c r="AOL47"/>
      <c r="AOM47"/>
      <c r="AON47"/>
      <c r="AOO47"/>
      <c r="AOP47"/>
      <c r="AOQ47"/>
      <c r="AOR47"/>
      <c r="AOS47"/>
      <c r="AOT47"/>
      <c r="AOU47"/>
      <c r="AOV47"/>
      <c r="AOW47"/>
      <c r="AOX47"/>
      <c r="AOY47"/>
      <c r="AOZ47"/>
      <c r="APA47"/>
      <c r="APB47"/>
      <c r="APC47"/>
      <c r="APD47"/>
      <c r="APE47"/>
      <c r="APF47"/>
      <c r="APG47"/>
      <c r="APH47"/>
      <c r="API47"/>
      <c r="APJ47"/>
      <c r="APK47"/>
      <c r="APL47"/>
      <c r="APM47"/>
      <c r="APN47"/>
      <c r="APO47"/>
      <c r="APP47"/>
      <c r="APQ47"/>
      <c r="APR47"/>
      <c r="APS47"/>
      <c r="APT47"/>
      <c r="APU47"/>
      <c r="APV47"/>
      <c r="APW47"/>
      <c r="APX47"/>
      <c r="APY47"/>
      <c r="APZ47"/>
      <c r="AQA47"/>
      <c r="AQB47"/>
      <c r="AQC47"/>
      <c r="AQD47"/>
      <c r="AQE47"/>
      <c r="AQF47"/>
      <c r="AQG47"/>
      <c r="AQH47"/>
      <c r="AQI47"/>
      <c r="AQJ47"/>
      <c r="AQK47"/>
      <c r="AQL47"/>
      <c r="AQM47"/>
      <c r="AQN47"/>
      <c r="AQO47"/>
      <c r="AQP47"/>
      <c r="AQQ47"/>
      <c r="AQR47"/>
      <c r="AQS47"/>
      <c r="AQT47"/>
      <c r="AQU47"/>
      <c r="AQV47"/>
      <c r="AQW47"/>
      <c r="AQX47"/>
      <c r="AQY47"/>
      <c r="AQZ47"/>
      <c r="ARA47"/>
      <c r="ARB47"/>
      <c r="ARC47"/>
      <c r="ARD47"/>
      <c r="ARE47"/>
      <c r="ARF47"/>
      <c r="ARG47"/>
      <c r="ARH47"/>
      <c r="ARI47"/>
      <c r="ARJ47"/>
      <c r="ARK47"/>
      <c r="ARL47"/>
      <c r="ARM47"/>
      <c r="ARN47"/>
      <c r="ARO47"/>
      <c r="ARP47"/>
      <c r="ARQ47"/>
      <c r="ARR47"/>
      <c r="ARS47"/>
      <c r="ART47"/>
      <c r="ARU47"/>
      <c r="ARV47"/>
      <c r="ARW47"/>
      <c r="ARX47"/>
      <c r="ARY47"/>
      <c r="ARZ47"/>
      <c r="ASA47"/>
      <c r="ASB47"/>
      <c r="ASC47"/>
      <c r="ASD47"/>
      <c r="ASE47"/>
      <c r="ASF47"/>
      <c r="ASG47"/>
      <c r="ASH47"/>
      <c r="ASI47"/>
      <c r="ASJ47"/>
      <c r="ASK47"/>
      <c r="ASL47"/>
      <c r="ASM47"/>
      <c r="ASN47"/>
      <c r="ASO47"/>
      <c r="ASP47"/>
      <c r="ASQ47"/>
      <c r="ASR47"/>
      <c r="ASS47"/>
      <c r="AST47"/>
      <c r="ASU47"/>
      <c r="ASV47"/>
      <c r="ASW47"/>
      <c r="ASX47"/>
      <c r="ASY47"/>
      <c r="ASZ47"/>
      <c r="ATA47"/>
      <c r="ATB47"/>
      <c r="ATC47"/>
      <c r="ATD47"/>
      <c r="ATE47"/>
      <c r="ATF47"/>
      <c r="ATG47"/>
      <c r="ATH47"/>
      <c r="ATI47"/>
      <c r="ATJ47"/>
      <c r="ATK47"/>
      <c r="ATL47"/>
      <c r="ATM47"/>
      <c r="ATN47"/>
      <c r="ATO47"/>
      <c r="ATP47"/>
      <c r="ATQ47"/>
      <c r="ATR47"/>
      <c r="ATS47"/>
      <c r="ATT47"/>
      <c r="ATU47"/>
      <c r="ATV47"/>
      <c r="ATW47"/>
      <c r="ATX47"/>
      <c r="ATY47"/>
      <c r="ATZ47"/>
      <c r="AUA47"/>
      <c r="AUB47"/>
      <c r="AUC47"/>
      <c r="AUD47"/>
      <c r="AUE47"/>
      <c r="AUF47"/>
      <c r="AUG47"/>
      <c r="AUH47"/>
      <c r="AUI47"/>
      <c r="AUJ47"/>
      <c r="AUK47"/>
      <c r="AUL47"/>
      <c r="AUM47"/>
      <c r="AUN47"/>
      <c r="AUO47"/>
      <c r="AUP47"/>
      <c r="AUQ47"/>
      <c r="AUR47"/>
      <c r="AUS47"/>
      <c r="AUT47"/>
      <c r="AUU47"/>
      <c r="AUV47"/>
      <c r="AUW47"/>
      <c r="AUX47"/>
      <c r="AUY47"/>
      <c r="AUZ47"/>
      <c r="AVA47"/>
      <c r="AVB47"/>
      <c r="AVC47"/>
      <c r="AVD47"/>
      <c r="AVE47"/>
      <c r="AVF47"/>
      <c r="AVG47"/>
      <c r="AVH47"/>
      <c r="AVI47"/>
      <c r="AVJ47"/>
      <c r="AVK47"/>
      <c r="AVL47"/>
      <c r="AVM47"/>
      <c r="AVN47"/>
      <c r="AVO47"/>
      <c r="AVP47"/>
      <c r="AVQ47"/>
      <c r="AVR47"/>
      <c r="AVS47"/>
      <c r="AVT47"/>
      <c r="AVU47"/>
      <c r="AVV47"/>
      <c r="AVW47"/>
      <c r="AVX47"/>
      <c r="AVY47"/>
      <c r="AVZ47"/>
      <c r="AWA47"/>
      <c r="AWB47"/>
      <c r="AWC47"/>
      <c r="AWD47"/>
      <c r="AWE47"/>
      <c r="AWF47"/>
      <c r="AWG47"/>
      <c r="AWH47"/>
      <c r="AWI47"/>
      <c r="AWJ47"/>
      <c r="AWK47"/>
      <c r="AWL47"/>
      <c r="AWM47"/>
      <c r="AWN47"/>
      <c r="AWO47"/>
      <c r="AWP47"/>
      <c r="AWQ47"/>
      <c r="AWR47"/>
      <c r="AWS47"/>
      <c r="AWT47"/>
      <c r="AWU47"/>
      <c r="AWV47"/>
      <c r="AWW47"/>
      <c r="AWX47"/>
      <c r="AWY47"/>
      <c r="AWZ47"/>
      <c r="AXA47"/>
      <c r="AXB47"/>
      <c r="AXC47"/>
      <c r="AXD47"/>
      <c r="AXE47"/>
      <c r="AXF47"/>
      <c r="AXG47"/>
      <c r="AXH47"/>
      <c r="AXI47"/>
      <c r="AXJ47"/>
      <c r="AXK47"/>
      <c r="AXL47"/>
      <c r="AXM47"/>
      <c r="AXN47"/>
      <c r="AXO47"/>
      <c r="AXP47"/>
      <c r="AXQ47"/>
      <c r="AXR47"/>
      <c r="AXS47"/>
      <c r="AXT47"/>
      <c r="AXU47"/>
      <c r="AXV47"/>
      <c r="AXW47"/>
      <c r="AXX47"/>
      <c r="AXY47"/>
      <c r="AXZ47"/>
      <c r="AYA47"/>
      <c r="AYB47"/>
      <c r="AYC47"/>
      <c r="AYD47"/>
      <c r="AYE47"/>
      <c r="AYF47"/>
      <c r="AYG47"/>
      <c r="AYH47"/>
      <c r="AYI47"/>
      <c r="AYJ47"/>
      <c r="AYK47"/>
      <c r="AYL47"/>
      <c r="AYM47"/>
      <c r="AYN47"/>
      <c r="AYO47"/>
      <c r="AYP47"/>
      <c r="AYQ47"/>
      <c r="AYR47"/>
      <c r="AYS47"/>
      <c r="AYT47"/>
      <c r="AYU47"/>
      <c r="AYV47"/>
      <c r="AYW47"/>
      <c r="AYX47"/>
      <c r="AYY47"/>
      <c r="AYZ47"/>
      <c r="AZA47"/>
      <c r="AZB47"/>
      <c r="AZC47"/>
      <c r="AZD47"/>
      <c r="AZE47"/>
      <c r="AZF47"/>
      <c r="AZG47"/>
      <c r="AZH47"/>
      <c r="AZI47"/>
      <c r="AZJ47"/>
      <c r="AZK47"/>
      <c r="AZL47"/>
      <c r="AZM47"/>
      <c r="AZN47"/>
      <c r="AZO47"/>
      <c r="AZP47"/>
      <c r="AZQ47"/>
      <c r="AZR47"/>
      <c r="AZS47"/>
      <c r="AZT47"/>
      <c r="AZU47"/>
      <c r="AZV47"/>
      <c r="AZW47"/>
      <c r="AZX47"/>
      <c r="AZY47"/>
      <c r="AZZ47"/>
      <c r="BAA47"/>
      <c r="BAB47"/>
      <c r="BAC47"/>
      <c r="BAD47"/>
      <c r="BAE47"/>
      <c r="BAF47"/>
      <c r="BAG47"/>
      <c r="BAH47"/>
      <c r="BAI47"/>
      <c r="BAJ47"/>
      <c r="BAK47"/>
      <c r="BAL47"/>
      <c r="BAM47"/>
      <c r="BAN47"/>
      <c r="BAO47"/>
      <c r="BAP47"/>
      <c r="BAQ47"/>
      <c r="BAR47"/>
      <c r="BAS47"/>
      <c r="BAT47"/>
      <c r="BAU47"/>
      <c r="BAV47"/>
      <c r="BAW47"/>
      <c r="BAX47"/>
      <c r="BAY47"/>
      <c r="BAZ47"/>
      <c r="BBA47"/>
      <c r="BBB47"/>
      <c r="BBC47"/>
      <c r="BBD47"/>
      <c r="BBE47"/>
      <c r="BBF47"/>
      <c r="BBG47"/>
      <c r="BBH47"/>
      <c r="BBI47"/>
      <c r="BBJ47"/>
      <c r="BBK47"/>
      <c r="BBL47"/>
      <c r="BBM47"/>
      <c r="BBN47"/>
      <c r="BBO47"/>
      <c r="BBP47"/>
      <c r="BBQ47"/>
      <c r="BBR47"/>
      <c r="BBS47"/>
      <c r="BBT47"/>
      <c r="BBU47"/>
      <c r="BBV47"/>
      <c r="BBW47"/>
      <c r="BBX47"/>
      <c r="BBY47"/>
      <c r="BBZ47"/>
      <c r="BCA47"/>
      <c r="BCB47"/>
      <c r="BCC47"/>
      <c r="BCD47"/>
      <c r="BCE47"/>
      <c r="BCF47"/>
      <c r="BCG47"/>
      <c r="BCH47"/>
      <c r="BCI47"/>
      <c r="BCJ47"/>
      <c r="BCK47"/>
      <c r="BCL47"/>
      <c r="BCM47"/>
      <c r="BCN47"/>
      <c r="BCO47"/>
      <c r="BCP47"/>
      <c r="BCQ47"/>
      <c r="BCR47"/>
      <c r="BCS47"/>
      <c r="BCT47"/>
      <c r="BCU47"/>
      <c r="BCV47"/>
      <c r="BCW47"/>
      <c r="BCX47"/>
      <c r="BCY47"/>
      <c r="BCZ47"/>
      <c r="BDA47"/>
      <c r="BDB47"/>
      <c r="BDC47"/>
      <c r="BDD47"/>
      <c r="BDE47"/>
      <c r="BDF47"/>
      <c r="BDG47"/>
      <c r="BDH47"/>
      <c r="BDI47"/>
      <c r="BDJ47"/>
      <c r="BDK47"/>
      <c r="BDL47"/>
      <c r="BDM47"/>
      <c r="BDN47"/>
      <c r="BDO47"/>
      <c r="BDP47"/>
      <c r="BDQ47"/>
      <c r="BDR47"/>
      <c r="BDS47"/>
      <c r="BDT47"/>
      <c r="BDU47"/>
      <c r="BDV47"/>
      <c r="BDW47"/>
      <c r="BDX47"/>
      <c r="BDY47"/>
      <c r="BDZ47"/>
      <c r="BEA47"/>
      <c r="BEB47"/>
      <c r="BEC47"/>
      <c r="BED47"/>
      <c r="BEE47"/>
      <c r="BEF47"/>
      <c r="BEG47"/>
      <c r="BEH47"/>
      <c r="BEI47"/>
      <c r="BEJ47"/>
      <c r="BEK47"/>
      <c r="BEL47"/>
      <c r="BEM47"/>
      <c r="BEN47"/>
      <c r="BEO47"/>
      <c r="BEP47"/>
      <c r="BEQ47"/>
      <c r="BER47"/>
      <c r="BES47"/>
      <c r="BET47"/>
      <c r="BEU47"/>
      <c r="BEV47"/>
      <c r="BEW47"/>
      <c r="BEX47"/>
      <c r="BEY47"/>
      <c r="BEZ47"/>
      <c r="BFA47"/>
      <c r="BFB47"/>
      <c r="BFC47"/>
      <c r="BFD47"/>
      <c r="BFE47"/>
      <c r="BFF47"/>
      <c r="BFG47"/>
      <c r="BFH47"/>
      <c r="BFI47"/>
      <c r="BFJ47"/>
      <c r="BFK47"/>
      <c r="BFL47"/>
      <c r="BFM47"/>
      <c r="BFN47"/>
      <c r="BFO47"/>
      <c r="BFP47"/>
      <c r="BFQ47"/>
      <c r="BFR47"/>
      <c r="BFS47"/>
      <c r="BFT47"/>
      <c r="BFU47"/>
      <c r="BFV47"/>
      <c r="BFW47"/>
      <c r="BFX47"/>
      <c r="BFY47"/>
      <c r="BFZ47"/>
      <c r="BGA47"/>
      <c r="BGB47"/>
      <c r="BGC47"/>
      <c r="BGD47"/>
      <c r="BGE47"/>
      <c r="BGF47"/>
      <c r="BGG47"/>
      <c r="BGH47"/>
      <c r="BGI47"/>
      <c r="BGJ47"/>
      <c r="BGK47"/>
      <c r="BGL47"/>
      <c r="BGM47"/>
      <c r="BGN47"/>
      <c r="BGO47"/>
      <c r="BGP47"/>
      <c r="BGQ47"/>
      <c r="BGR47"/>
      <c r="BGS47"/>
      <c r="BGT47"/>
      <c r="BGU47"/>
      <c r="BGV47"/>
      <c r="BGW47"/>
      <c r="BGX47"/>
      <c r="BGY47"/>
      <c r="BGZ47"/>
      <c r="BHA47"/>
      <c r="BHB47"/>
      <c r="BHC47"/>
      <c r="BHD47"/>
      <c r="BHE47"/>
      <c r="BHF47"/>
      <c r="BHG47"/>
      <c r="BHH47"/>
      <c r="BHI47"/>
      <c r="BHJ47"/>
      <c r="BHK47"/>
      <c r="BHL47"/>
      <c r="BHM47"/>
      <c r="BHN47"/>
      <c r="BHO47"/>
      <c r="BHP47"/>
      <c r="BHQ47"/>
      <c r="BHR47"/>
      <c r="BHS47"/>
      <c r="BHT47"/>
      <c r="BHU47"/>
      <c r="BHV47"/>
      <c r="BHW47"/>
      <c r="BHX47"/>
      <c r="BHY47"/>
      <c r="BHZ47"/>
      <c r="BIA47"/>
      <c r="BIB47"/>
      <c r="BIC47"/>
      <c r="BID47"/>
      <c r="BIE47"/>
      <c r="BIF47"/>
      <c r="BIG47"/>
      <c r="BIH47"/>
      <c r="BII47"/>
      <c r="BIJ47"/>
      <c r="BIK47"/>
      <c r="BIL47"/>
      <c r="BIM47"/>
      <c r="BIN47"/>
      <c r="BIO47"/>
      <c r="BIP47"/>
      <c r="BIQ47"/>
      <c r="BIR47"/>
      <c r="BIS47"/>
      <c r="BIT47"/>
      <c r="BIU47"/>
      <c r="BIV47"/>
      <c r="BIW47"/>
      <c r="BIX47"/>
      <c r="BIY47"/>
      <c r="BIZ47"/>
      <c r="BJA47"/>
      <c r="BJB47"/>
      <c r="BJC47"/>
      <c r="BJD47"/>
      <c r="BJE47"/>
      <c r="BJF47"/>
      <c r="BJG47"/>
      <c r="BJH47"/>
      <c r="BJI47"/>
      <c r="BJJ47"/>
      <c r="BJK47"/>
      <c r="BJL47"/>
      <c r="BJM47"/>
      <c r="BJN47"/>
      <c r="BJO47"/>
      <c r="BJP47"/>
      <c r="BJQ47"/>
      <c r="BJR47"/>
      <c r="BJS47"/>
      <c r="BJT47"/>
      <c r="BJU47"/>
      <c r="BJV47"/>
      <c r="BJW47"/>
      <c r="BJX47"/>
      <c r="BJY47"/>
      <c r="BJZ47"/>
      <c r="BKA47"/>
      <c r="BKB47"/>
      <c r="BKC47"/>
      <c r="BKD47"/>
      <c r="BKE47"/>
      <c r="BKF47"/>
      <c r="BKG47"/>
      <c r="BKH47"/>
      <c r="BKI47"/>
      <c r="BKJ47"/>
      <c r="BKK47"/>
      <c r="BKL47"/>
      <c r="BKM47"/>
      <c r="BKN47"/>
      <c r="BKO47"/>
      <c r="BKP47"/>
      <c r="BKQ47"/>
      <c r="BKR47"/>
      <c r="BKS47"/>
      <c r="BKT47"/>
      <c r="BKU47"/>
      <c r="BKV47"/>
      <c r="BKW47"/>
      <c r="BKX47"/>
      <c r="BKY47"/>
      <c r="BKZ47"/>
      <c r="BLA47"/>
      <c r="BLB47"/>
      <c r="BLC47"/>
      <c r="BLD47"/>
      <c r="BLE47"/>
      <c r="BLF47"/>
      <c r="BLG47"/>
      <c r="BLH47"/>
      <c r="BLI47"/>
      <c r="BLJ47"/>
      <c r="BLK47"/>
      <c r="BLL47"/>
      <c r="BLM47"/>
      <c r="BLN47"/>
      <c r="BLO47"/>
      <c r="BLP47"/>
      <c r="BLQ47"/>
      <c r="BLR47"/>
      <c r="BLS47"/>
      <c r="BLT47"/>
      <c r="BLU47"/>
      <c r="BLV47"/>
      <c r="BLW47"/>
      <c r="BLX47"/>
      <c r="BLY47"/>
      <c r="BLZ47"/>
      <c r="BMA47"/>
      <c r="BMB47"/>
      <c r="BMC47"/>
      <c r="BMD47"/>
      <c r="BME47"/>
      <c r="BMF47"/>
      <c r="BMG47"/>
      <c r="BMH47"/>
      <c r="BMI47"/>
      <c r="BMJ47"/>
      <c r="BMK47"/>
      <c r="BML47"/>
      <c r="BMM47"/>
      <c r="BMN47"/>
      <c r="BMO47"/>
      <c r="BMP47"/>
      <c r="BMQ47"/>
      <c r="BMR47"/>
      <c r="BMS47"/>
      <c r="BMT47"/>
      <c r="BMU47"/>
      <c r="BMV47"/>
      <c r="BMW47"/>
      <c r="BMX47"/>
      <c r="BMY47"/>
      <c r="BMZ47"/>
      <c r="BNA47"/>
      <c r="BNB47"/>
      <c r="BNC47"/>
      <c r="BND47"/>
      <c r="BNE47"/>
      <c r="BNF47"/>
      <c r="BNG47"/>
      <c r="BNH47"/>
      <c r="BNI47"/>
      <c r="BNJ47"/>
      <c r="BNK47"/>
      <c r="BNL47"/>
      <c r="BNM47"/>
      <c r="BNN47"/>
      <c r="BNO47"/>
      <c r="BNP47"/>
      <c r="BNQ47"/>
      <c r="BNR47"/>
      <c r="BNS47"/>
      <c r="BNT47"/>
      <c r="BNU47"/>
      <c r="BNV47"/>
      <c r="BNW47"/>
      <c r="BNX47"/>
      <c r="BNY47"/>
      <c r="BNZ47"/>
      <c r="BOA47"/>
      <c r="BOB47"/>
      <c r="BOC47"/>
      <c r="BOD47"/>
      <c r="BOE47"/>
      <c r="BOF47"/>
      <c r="BOG47"/>
      <c r="BOH47"/>
      <c r="BOI47"/>
      <c r="BOJ47"/>
      <c r="BOK47"/>
      <c r="BOL47"/>
      <c r="BOM47"/>
      <c r="BON47"/>
      <c r="BOO47"/>
      <c r="BOP47"/>
      <c r="BOQ47"/>
      <c r="BOR47"/>
      <c r="BOS47"/>
      <c r="BOT47"/>
      <c r="BOU47"/>
      <c r="BOV47"/>
      <c r="BOW47"/>
      <c r="BOX47"/>
      <c r="BOY47"/>
      <c r="BOZ47"/>
      <c r="BPA47"/>
      <c r="BPB47"/>
      <c r="BPC47"/>
      <c r="BPD47"/>
      <c r="BPE47"/>
      <c r="BPF47"/>
      <c r="BPG47"/>
      <c r="BPH47"/>
      <c r="BPI47"/>
      <c r="BPJ47"/>
      <c r="BPK47"/>
      <c r="BPL47"/>
      <c r="BPM47"/>
      <c r="BPN47"/>
      <c r="BPO47"/>
      <c r="BPP47"/>
      <c r="BPQ47"/>
      <c r="BPR47"/>
      <c r="BPS47"/>
      <c r="BPT47"/>
      <c r="BPU47"/>
      <c r="BPV47"/>
      <c r="BPW47"/>
      <c r="BPX47"/>
      <c r="BPY47"/>
      <c r="BPZ47"/>
      <c r="BQA47"/>
      <c r="BQB47"/>
      <c r="BQC47"/>
      <c r="BQD47"/>
      <c r="BQE47"/>
      <c r="BQF47"/>
      <c r="BQG47"/>
      <c r="BQH47"/>
      <c r="BQI47"/>
      <c r="BQJ47"/>
      <c r="BQK47"/>
      <c r="BQL47"/>
      <c r="BQM47"/>
      <c r="BQN47"/>
      <c r="BQO47"/>
      <c r="BQP47"/>
      <c r="BQQ47"/>
      <c r="BQR47"/>
      <c r="BQS47"/>
      <c r="BQT47"/>
      <c r="BQU47"/>
      <c r="BQV47"/>
      <c r="BQW47"/>
      <c r="BQX47"/>
      <c r="BQY47"/>
      <c r="BQZ47"/>
      <c r="BRA47"/>
      <c r="BRB47"/>
      <c r="BRC47"/>
      <c r="BRD47"/>
      <c r="BRE47"/>
      <c r="BRF47"/>
      <c r="BRG47"/>
      <c r="BRH47"/>
      <c r="BRI47"/>
      <c r="BRJ47"/>
      <c r="BRK47"/>
      <c r="BRL47"/>
      <c r="BRM47"/>
      <c r="BRN47"/>
      <c r="BRO47"/>
      <c r="BRP47"/>
      <c r="BRQ47"/>
      <c r="BRR47"/>
      <c r="BRS47"/>
      <c r="BRT47"/>
      <c r="BRU47"/>
      <c r="BRV47"/>
      <c r="BRW47"/>
      <c r="BRX47"/>
      <c r="BRY47"/>
      <c r="BRZ47"/>
      <c r="BSA47"/>
      <c r="BSB47"/>
      <c r="BSC47"/>
      <c r="BSD47"/>
      <c r="BSE47"/>
      <c r="BSF47"/>
      <c r="BSG47"/>
      <c r="BSH47"/>
      <c r="BSI47"/>
      <c r="BSJ47"/>
      <c r="BSK47"/>
      <c r="BSL47"/>
      <c r="BSM47"/>
      <c r="BSN47"/>
      <c r="BSO47"/>
      <c r="BSP47"/>
      <c r="BSQ47"/>
      <c r="BSR47"/>
      <c r="BSS47"/>
      <c r="BST47"/>
      <c r="BSU47"/>
      <c r="BSV47"/>
      <c r="BSW47"/>
      <c r="BSX47"/>
      <c r="BSY47"/>
      <c r="BSZ47"/>
      <c r="BTA47"/>
      <c r="BTB47"/>
      <c r="BTC47"/>
      <c r="BTD47"/>
      <c r="BTE47"/>
      <c r="BTF47"/>
      <c r="BTG47"/>
      <c r="BTH47"/>
      <c r="BTI47"/>
      <c r="BTJ47"/>
      <c r="BTK47"/>
      <c r="BTL47"/>
      <c r="BTM47"/>
      <c r="BTN47"/>
      <c r="BTO47"/>
      <c r="BTP47"/>
      <c r="BTQ47"/>
      <c r="BTR47"/>
      <c r="BTS47"/>
      <c r="BTT47"/>
      <c r="BTU47"/>
      <c r="BTV47"/>
      <c r="BTW47"/>
      <c r="BTX47"/>
      <c r="BTY47"/>
      <c r="BTZ47"/>
      <c r="BUA47"/>
      <c r="BUB47"/>
      <c r="BUC47"/>
      <c r="BUD47"/>
      <c r="BUE47"/>
      <c r="BUF47"/>
      <c r="BUG47"/>
      <c r="BUH47"/>
      <c r="BUI47"/>
      <c r="BUJ47"/>
      <c r="BUK47"/>
      <c r="BUL47"/>
      <c r="BUM47"/>
      <c r="BUN47"/>
      <c r="BUO47"/>
      <c r="BUP47"/>
      <c r="BUQ47"/>
      <c r="BUR47"/>
      <c r="BUS47"/>
      <c r="BUT47"/>
      <c r="BUU47"/>
      <c r="BUV47"/>
      <c r="BUW47"/>
      <c r="BUX47"/>
      <c r="BUY47"/>
      <c r="BUZ47"/>
      <c r="BVA47"/>
      <c r="BVB47"/>
      <c r="BVC47"/>
      <c r="BVD47"/>
      <c r="BVE47"/>
      <c r="BVF47"/>
      <c r="BVG47"/>
      <c r="BVH47"/>
      <c r="BVI47"/>
      <c r="BVJ47"/>
      <c r="BVK47"/>
      <c r="BVL47"/>
      <c r="BVM47"/>
      <c r="BVN47"/>
      <c r="BVO47"/>
      <c r="BVP47"/>
      <c r="BVQ47"/>
      <c r="BVR47"/>
      <c r="BVS47"/>
      <c r="BVT47"/>
      <c r="BVU47"/>
      <c r="BVV47"/>
      <c r="BVW47"/>
      <c r="BVX47"/>
      <c r="BVY47"/>
      <c r="BVZ47"/>
      <c r="BWA47"/>
      <c r="BWB47"/>
      <c r="BWC47"/>
      <c r="BWD47"/>
      <c r="BWE47"/>
      <c r="BWF47"/>
      <c r="BWG47"/>
      <c r="BWH47"/>
      <c r="BWI47"/>
      <c r="BWJ47"/>
      <c r="BWK47"/>
      <c r="BWL47"/>
      <c r="BWM47"/>
      <c r="BWN47"/>
      <c r="BWO47"/>
      <c r="BWP47"/>
      <c r="BWQ47"/>
      <c r="BWR47"/>
      <c r="BWS47"/>
      <c r="BWT47"/>
      <c r="BWU47"/>
      <c r="BWV47"/>
      <c r="BWW47"/>
      <c r="BWX47"/>
      <c r="BWY47"/>
      <c r="BWZ47"/>
      <c r="BXA47"/>
      <c r="BXB47"/>
      <c r="BXC47"/>
      <c r="BXD47"/>
      <c r="BXE47"/>
      <c r="BXF47"/>
      <c r="BXG47"/>
      <c r="BXH47"/>
      <c r="BXI47"/>
      <c r="BXJ47"/>
      <c r="BXK47"/>
      <c r="BXL47"/>
      <c r="BXM47"/>
      <c r="BXN47"/>
      <c r="BXO47"/>
      <c r="BXP47"/>
      <c r="BXQ47"/>
      <c r="BXR47"/>
      <c r="BXS47"/>
      <c r="BXT47"/>
      <c r="BXU47"/>
      <c r="BXV47"/>
      <c r="BXW47"/>
      <c r="BXX47"/>
      <c r="BXY47"/>
      <c r="BXZ47"/>
      <c r="BYA47"/>
      <c r="BYB47"/>
      <c r="BYC47"/>
      <c r="BYD47"/>
      <c r="BYE47"/>
      <c r="BYF47"/>
      <c r="BYG47"/>
      <c r="BYH47"/>
      <c r="BYI47"/>
      <c r="BYJ47"/>
      <c r="BYK47"/>
      <c r="BYL47"/>
      <c r="BYM47"/>
      <c r="BYN47"/>
      <c r="BYO47"/>
      <c r="BYP47"/>
      <c r="BYQ47"/>
      <c r="BYR47"/>
      <c r="BYS47"/>
      <c r="BYT47"/>
      <c r="BYU47"/>
      <c r="BYV47"/>
      <c r="BYW47"/>
      <c r="BYX47"/>
      <c r="BYY47"/>
      <c r="BYZ47"/>
      <c r="BZA47"/>
      <c r="BZB47"/>
      <c r="BZC47"/>
      <c r="BZD47"/>
      <c r="BZE47"/>
      <c r="BZF47"/>
      <c r="BZG47"/>
      <c r="BZH47"/>
      <c r="BZI47"/>
      <c r="BZJ47"/>
      <c r="BZK47"/>
      <c r="BZL47"/>
      <c r="BZM47"/>
      <c r="BZN47"/>
      <c r="BZO47"/>
      <c r="BZP47"/>
      <c r="BZQ47"/>
      <c r="BZR47"/>
      <c r="BZS47"/>
      <c r="BZT47"/>
      <c r="BZU47"/>
      <c r="BZV47"/>
      <c r="BZW47"/>
      <c r="BZX47"/>
      <c r="BZY47"/>
      <c r="BZZ47"/>
      <c r="CAA47"/>
      <c r="CAB47"/>
      <c r="CAC47"/>
      <c r="CAD47"/>
      <c r="CAE47"/>
      <c r="CAF47"/>
      <c r="CAG47"/>
      <c r="CAH47"/>
      <c r="CAI47"/>
      <c r="CAJ47"/>
      <c r="CAK47"/>
      <c r="CAL47"/>
      <c r="CAM47"/>
      <c r="CAN47"/>
      <c r="CAO47"/>
      <c r="CAP47"/>
      <c r="CAQ47"/>
      <c r="CAR47"/>
      <c r="CAS47"/>
      <c r="CAT47"/>
      <c r="CAU47"/>
      <c r="CAV47"/>
      <c r="CAW47"/>
      <c r="CAX47"/>
      <c r="CAY47"/>
      <c r="CAZ47"/>
      <c r="CBA47"/>
      <c r="CBB47"/>
      <c r="CBC47"/>
      <c r="CBD47"/>
      <c r="CBE47"/>
      <c r="CBF47"/>
      <c r="CBG47"/>
      <c r="CBH47"/>
      <c r="CBI47"/>
      <c r="CBJ47"/>
      <c r="CBK47"/>
      <c r="CBL47"/>
      <c r="CBM47"/>
      <c r="CBN47"/>
      <c r="CBO47"/>
      <c r="CBP47"/>
      <c r="CBQ47"/>
      <c r="CBR47"/>
      <c r="CBS47"/>
      <c r="CBT47"/>
      <c r="CBU47"/>
      <c r="CBV47"/>
      <c r="CBW47"/>
      <c r="CBX47"/>
      <c r="CBY47"/>
      <c r="CBZ47"/>
      <c r="CCA47"/>
      <c r="CCB47"/>
      <c r="CCC47"/>
      <c r="CCD47"/>
      <c r="CCE47"/>
      <c r="CCF47"/>
      <c r="CCG47"/>
      <c r="CCH47"/>
      <c r="CCI47"/>
      <c r="CCJ47"/>
      <c r="CCK47"/>
      <c r="CCL47"/>
      <c r="CCM47"/>
      <c r="CCN47"/>
      <c r="CCO47"/>
      <c r="CCP47"/>
      <c r="CCQ47"/>
      <c r="CCR47"/>
      <c r="CCS47"/>
      <c r="CCT47"/>
      <c r="CCU47"/>
      <c r="CCV47"/>
      <c r="CCW47"/>
      <c r="CCX47"/>
      <c r="CCY47"/>
      <c r="CCZ47"/>
      <c r="CDA47"/>
      <c r="CDB47"/>
      <c r="CDC47"/>
      <c r="CDD47"/>
      <c r="CDE47"/>
      <c r="CDF47"/>
      <c r="CDG47"/>
      <c r="CDH47"/>
      <c r="CDI47"/>
      <c r="CDJ47"/>
      <c r="CDK47"/>
      <c r="CDL47"/>
      <c r="CDM47"/>
      <c r="CDN47"/>
      <c r="CDO47"/>
      <c r="CDP47"/>
      <c r="CDQ47"/>
      <c r="CDR47"/>
      <c r="CDS47"/>
      <c r="CDT47"/>
      <c r="CDU47"/>
      <c r="CDV47"/>
      <c r="CDW47"/>
      <c r="CDX47"/>
      <c r="CDY47"/>
      <c r="CDZ47"/>
      <c r="CEA47"/>
      <c r="CEB47"/>
      <c r="CEC47"/>
      <c r="CED47"/>
      <c r="CEE47"/>
      <c r="CEF47"/>
      <c r="CEG47"/>
      <c r="CEH47"/>
      <c r="CEI47"/>
      <c r="CEJ47"/>
      <c r="CEK47"/>
      <c r="CEL47"/>
      <c r="CEM47"/>
      <c r="CEN47"/>
      <c r="CEO47"/>
      <c r="CEP47"/>
      <c r="CEQ47"/>
      <c r="CER47"/>
      <c r="CES47"/>
      <c r="CET47"/>
      <c r="CEU47"/>
      <c r="CEV47"/>
      <c r="CEW47"/>
      <c r="CEX47"/>
      <c r="CEY47"/>
      <c r="CEZ47"/>
      <c r="CFA47"/>
      <c r="CFB47"/>
      <c r="CFC47"/>
      <c r="CFD47"/>
      <c r="CFE47"/>
      <c r="CFF47"/>
      <c r="CFG47"/>
      <c r="CFH47"/>
      <c r="CFI47"/>
      <c r="CFJ47"/>
      <c r="CFK47"/>
      <c r="CFL47"/>
      <c r="CFM47"/>
      <c r="CFN47"/>
      <c r="CFO47"/>
      <c r="CFP47"/>
      <c r="CFQ47"/>
      <c r="CFR47"/>
      <c r="CFS47"/>
      <c r="CFT47"/>
      <c r="CFU47"/>
      <c r="CFV47"/>
      <c r="CFW47"/>
      <c r="CFX47"/>
      <c r="CFY47"/>
      <c r="CFZ47"/>
      <c r="CGA47"/>
      <c r="CGB47"/>
      <c r="CGC47"/>
      <c r="CGD47"/>
      <c r="CGE47"/>
      <c r="CGF47"/>
      <c r="CGG47"/>
      <c r="CGH47"/>
      <c r="CGI47"/>
      <c r="CGJ47"/>
      <c r="CGK47"/>
      <c r="CGL47"/>
      <c r="CGM47"/>
      <c r="CGN47"/>
      <c r="CGO47"/>
      <c r="CGP47"/>
      <c r="CGQ47"/>
      <c r="CGR47"/>
      <c r="CGS47"/>
      <c r="CGT47"/>
      <c r="CGU47"/>
      <c r="CGV47"/>
      <c r="CGW47"/>
      <c r="CGX47"/>
      <c r="CGY47"/>
      <c r="CGZ47"/>
      <c r="CHA47"/>
      <c r="CHB47"/>
      <c r="CHC47"/>
      <c r="CHD47"/>
      <c r="CHE47"/>
      <c r="CHF47"/>
      <c r="CHG47"/>
      <c r="CHH47"/>
      <c r="CHI47"/>
      <c r="CHJ47"/>
      <c r="CHK47"/>
      <c r="CHL47"/>
      <c r="CHM47"/>
      <c r="CHN47"/>
      <c r="CHO47"/>
      <c r="CHP47"/>
      <c r="CHQ47"/>
      <c r="CHR47"/>
      <c r="CHS47"/>
      <c r="CHT47"/>
      <c r="CHU47"/>
      <c r="CHV47"/>
      <c r="CHW47"/>
      <c r="CHX47"/>
      <c r="CHY47"/>
      <c r="CHZ47"/>
      <c r="CIA47"/>
      <c r="CIB47"/>
      <c r="CIC47"/>
      <c r="CID47"/>
      <c r="CIE47"/>
      <c r="CIF47"/>
      <c r="CIG47"/>
      <c r="CIH47"/>
      <c r="CII47"/>
      <c r="CIJ47"/>
      <c r="CIK47"/>
      <c r="CIL47"/>
      <c r="CIM47"/>
      <c r="CIN47"/>
      <c r="CIO47"/>
      <c r="CIP47"/>
      <c r="CIQ47"/>
      <c r="CIR47"/>
      <c r="CIS47"/>
      <c r="CIT47"/>
      <c r="CIU47"/>
      <c r="CIV47"/>
      <c r="CIW47"/>
      <c r="CIX47"/>
      <c r="CIY47"/>
      <c r="CIZ47"/>
      <c r="CJA47"/>
      <c r="CJB47"/>
      <c r="CJC47"/>
      <c r="CJD47"/>
      <c r="CJE47"/>
      <c r="CJF47"/>
      <c r="CJG47"/>
      <c r="CJH47"/>
      <c r="CJI47"/>
      <c r="CJJ47"/>
      <c r="CJK47"/>
      <c r="CJL47"/>
      <c r="CJM47"/>
      <c r="CJN47"/>
      <c r="CJO47"/>
      <c r="CJP47"/>
      <c r="CJQ47"/>
      <c r="CJR47"/>
      <c r="CJS47"/>
      <c r="CJT47"/>
      <c r="CJU47"/>
      <c r="CJV47"/>
      <c r="CJW47"/>
      <c r="CJX47"/>
      <c r="CJY47"/>
      <c r="CJZ47"/>
      <c r="CKA47"/>
      <c r="CKB47"/>
      <c r="CKC47"/>
      <c r="CKD47"/>
      <c r="CKE47"/>
      <c r="CKF47"/>
      <c r="CKG47"/>
      <c r="CKH47"/>
      <c r="CKI47"/>
      <c r="CKJ47"/>
      <c r="CKK47"/>
      <c r="CKL47"/>
      <c r="CKM47"/>
      <c r="CKN47"/>
      <c r="CKO47"/>
      <c r="CKP47"/>
      <c r="CKQ47"/>
      <c r="CKR47"/>
      <c r="CKS47"/>
      <c r="CKT47"/>
      <c r="CKU47"/>
      <c r="CKV47"/>
      <c r="CKW47"/>
      <c r="CKX47"/>
      <c r="CKY47"/>
      <c r="CKZ47"/>
      <c r="CLA47"/>
      <c r="CLB47"/>
      <c r="CLC47"/>
      <c r="CLD47"/>
      <c r="CLE47"/>
      <c r="CLF47"/>
      <c r="CLG47"/>
      <c r="CLH47"/>
      <c r="CLI47"/>
      <c r="CLJ47"/>
      <c r="CLK47"/>
      <c r="CLL47"/>
      <c r="CLM47"/>
      <c r="CLN47"/>
      <c r="CLO47"/>
      <c r="CLP47"/>
      <c r="CLQ47"/>
      <c r="CLR47"/>
      <c r="CLS47"/>
      <c r="CLT47"/>
      <c r="CLU47"/>
      <c r="CLV47"/>
      <c r="CLW47"/>
      <c r="CLX47"/>
      <c r="CLY47"/>
      <c r="CLZ47"/>
      <c r="CMA47"/>
      <c r="CMB47"/>
      <c r="CMC47"/>
      <c r="CMD47"/>
      <c r="CME47"/>
      <c r="CMF47"/>
      <c r="CMG47"/>
      <c r="CMH47"/>
      <c r="CMI47"/>
      <c r="CMJ47"/>
      <c r="CMK47"/>
      <c r="CML47"/>
      <c r="CMM47"/>
      <c r="CMN47"/>
      <c r="CMO47"/>
      <c r="CMP47"/>
      <c r="CMQ47"/>
      <c r="CMR47"/>
      <c r="CMS47"/>
      <c r="CMT47"/>
      <c r="CMU47"/>
      <c r="CMV47"/>
      <c r="CMW47"/>
      <c r="CMX47"/>
      <c r="CMY47"/>
      <c r="CMZ47"/>
      <c r="CNA47"/>
      <c r="CNB47"/>
      <c r="CNC47"/>
      <c r="CND47"/>
      <c r="CNE47"/>
      <c r="CNF47"/>
      <c r="CNG47"/>
      <c r="CNH47"/>
      <c r="CNI47"/>
      <c r="CNJ47"/>
      <c r="CNK47"/>
      <c r="CNL47"/>
      <c r="CNM47"/>
      <c r="CNN47"/>
      <c r="CNO47"/>
      <c r="CNP47"/>
      <c r="CNQ47"/>
      <c r="CNR47"/>
      <c r="CNS47"/>
      <c r="CNT47"/>
      <c r="CNU47"/>
      <c r="CNV47"/>
      <c r="CNW47"/>
      <c r="CNX47"/>
      <c r="CNY47"/>
      <c r="CNZ47"/>
      <c r="COA47"/>
      <c r="COB47"/>
      <c r="COC47"/>
      <c r="COD47"/>
      <c r="COE47"/>
      <c r="COF47"/>
      <c r="COG47"/>
      <c r="COH47"/>
      <c r="COI47"/>
      <c r="COJ47"/>
      <c r="COK47"/>
      <c r="COL47"/>
      <c r="COM47"/>
      <c r="CON47"/>
      <c r="COO47"/>
      <c r="COP47"/>
      <c r="COQ47"/>
      <c r="COR47"/>
      <c r="COS47"/>
      <c r="COT47"/>
      <c r="COU47"/>
      <c r="COV47"/>
      <c r="COW47"/>
      <c r="COX47"/>
      <c r="COY47"/>
      <c r="COZ47"/>
      <c r="CPA47"/>
      <c r="CPB47"/>
      <c r="CPC47"/>
      <c r="CPD47"/>
      <c r="CPE47"/>
      <c r="CPF47"/>
      <c r="CPG47"/>
      <c r="CPH47"/>
      <c r="CPI47"/>
      <c r="CPJ47"/>
      <c r="CPK47"/>
      <c r="CPL47"/>
      <c r="CPM47"/>
      <c r="CPN47"/>
      <c r="CPO47"/>
      <c r="CPP47"/>
      <c r="CPQ47"/>
      <c r="CPR47"/>
      <c r="CPS47"/>
      <c r="CPT47"/>
      <c r="CPU47"/>
      <c r="CPV47"/>
      <c r="CPW47"/>
      <c r="CPX47"/>
      <c r="CPY47"/>
      <c r="CPZ47"/>
      <c r="CQA47"/>
      <c r="CQB47"/>
      <c r="CQC47"/>
      <c r="CQD47"/>
      <c r="CQE47"/>
      <c r="CQF47"/>
      <c r="CQG47"/>
      <c r="CQH47"/>
      <c r="CQI47"/>
      <c r="CQJ47"/>
      <c r="CQK47"/>
      <c r="CQL47"/>
      <c r="CQM47"/>
      <c r="CQN47"/>
      <c r="CQO47"/>
      <c r="CQP47"/>
      <c r="CQQ47"/>
      <c r="CQR47"/>
      <c r="CQS47"/>
      <c r="CQT47"/>
      <c r="CQU47"/>
      <c r="CQV47"/>
      <c r="CQW47"/>
      <c r="CQX47"/>
      <c r="CQY47"/>
      <c r="CQZ47"/>
      <c r="CRA47"/>
      <c r="CRB47"/>
      <c r="CRC47"/>
      <c r="CRD47"/>
      <c r="CRE47"/>
      <c r="CRF47"/>
      <c r="CRG47"/>
      <c r="CRH47"/>
      <c r="CRI47"/>
      <c r="CRJ47"/>
      <c r="CRK47"/>
      <c r="CRL47"/>
      <c r="CRM47"/>
      <c r="CRN47"/>
      <c r="CRO47"/>
      <c r="CRP47"/>
      <c r="CRQ47"/>
      <c r="CRR47"/>
      <c r="CRS47"/>
      <c r="CRT47"/>
      <c r="CRU47"/>
      <c r="CRV47"/>
      <c r="CRW47"/>
      <c r="CRX47"/>
      <c r="CRY47"/>
      <c r="CRZ47"/>
      <c r="CSA47"/>
      <c r="CSB47"/>
      <c r="CSC47"/>
      <c r="CSD47"/>
      <c r="CSE47"/>
      <c r="CSF47"/>
      <c r="CSG47"/>
      <c r="CSH47"/>
      <c r="CSI47"/>
      <c r="CSJ47"/>
      <c r="CSK47"/>
      <c r="CSL47"/>
      <c r="CSM47"/>
      <c r="CSN47"/>
      <c r="CSO47"/>
      <c r="CSP47"/>
      <c r="CSQ47"/>
      <c r="CSR47"/>
      <c r="CSS47"/>
      <c r="CST47"/>
      <c r="CSU47"/>
      <c r="CSV47"/>
      <c r="CSW47"/>
      <c r="CSX47"/>
      <c r="CSY47"/>
      <c r="CSZ47"/>
      <c r="CTA47"/>
      <c r="CTB47"/>
      <c r="CTC47"/>
      <c r="CTD47"/>
      <c r="CTE47"/>
      <c r="CTF47"/>
      <c r="CTG47"/>
      <c r="CTH47"/>
      <c r="CTI47"/>
      <c r="CTJ47"/>
      <c r="CTK47"/>
      <c r="CTL47"/>
      <c r="CTM47"/>
      <c r="CTN47"/>
      <c r="CTO47"/>
      <c r="CTP47"/>
      <c r="CTQ47"/>
      <c r="CTR47"/>
      <c r="CTS47"/>
      <c r="CTT47"/>
      <c r="CTU47"/>
      <c r="CTV47"/>
      <c r="CTW47"/>
      <c r="CTX47"/>
      <c r="CTY47"/>
      <c r="CTZ47"/>
      <c r="CUA47"/>
      <c r="CUB47"/>
      <c r="CUC47"/>
      <c r="CUD47"/>
      <c r="CUE47"/>
      <c r="CUF47"/>
      <c r="CUG47"/>
      <c r="CUH47"/>
      <c r="CUI47"/>
      <c r="CUJ47"/>
      <c r="CUK47"/>
      <c r="CUL47"/>
      <c r="CUM47"/>
      <c r="CUN47"/>
      <c r="CUO47"/>
      <c r="CUP47"/>
      <c r="CUQ47"/>
      <c r="CUR47"/>
      <c r="CUS47"/>
      <c r="CUT47"/>
      <c r="CUU47"/>
      <c r="CUV47"/>
      <c r="CUW47"/>
      <c r="CUX47"/>
      <c r="CUY47"/>
      <c r="CUZ47"/>
      <c r="CVA47"/>
      <c r="CVB47"/>
      <c r="CVC47"/>
      <c r="CVD47"/>
      <c r="CVE47"/>
      <c r="CVF47"/>
      <c r="CVG47"/>
      <c r="CVH47"/>
      <c r="CVI47"/>
      <c r="CVJ47"/>
      <c r="CVK47"/>
      <c r="CVL47"/>
      <c r="CVM47"/>
      <c r="CVN47"/>
      <c r="CVO47"/>
      <c r="CVP47"/>
      <c r="CVQ47"/>
      <c r="CVR47"/>
      <c r="CVS47"/>
      <c r="CVT47"/>
      <c r="CVU47"/>
      <c r="CVV47"/>
      <c r="CVW47"/>
      <c r="CVX47"/>
      <c r="CVY47"/>
      <c r="CVZ47"/>
      <c r="CWA47"/>
      <c r="CWB47"/>
      <c r="CWC47"/>
      <c r="CWD47"/>
      <c r="CWE47"/>
      <c r="CWF47"/>
      <c r="CWG47"/>
      <c r="CWH47"/>
      <c r="CWI47"/>
      <c r="CWJ47"/>
      <c r="CWK47"/>
      <c r="CWL47"/>
      <c r="CWM47"/>
      <c r="CWN47"/>
      <c r="CWO47"/>
      <c r="CWP47"/>
      <c r="CWQ47"/>
      <c r="CWR47"/>
      <c r="CWS47"/>
      <c r="CWT47"/>
      <c r="CWU47"/>
      <c r="CWV47"/>
      <c r="CWW47"/>
      <c r="CWX47"/>
      <c r="CWY47"/>
      <c r="CWZ47"/>
      <c r="CXA47"/>
      <c r="CXB47"/>
      <c r="CXC47"/>
      <c r="CXD47"/>
      <c r="CXE47"/>
      <c r="CXF47"/>
      <c r="CXG47"/>
      <c r="CXH47"/>
      <c r="CXI47"/>
      <c r="CXJ47"/>
      <c r="CXK47"/>
      <c r="CXL47"/>
      <c r="CXM47"/>
      <c r="CXN47"/>
      <c r="CXO47"/>
      <c r="CXP47"/>
      <c r="CXQ47"/>
      <c r="CXR47"/>
      <c r="CXS47"/>
      <c r="CXT47"/>
      <c r="CXU47"/>
      <c r="CXV47"/>
      <c r="CXW47"/>
      <c r="CXX47"/>
      <c r="CXY47"/>
      <c r="CXZ47"/>
      <c r="CYA47"/>
      <c r="CYB47"/>
      <c r="CYC47"/>
      <c r="CYD47"/>
      <c r="CYE47"/>
      <c r="CYF47"/>
      <c r="CYG47"/>
      <c r="CYH47"/>
      <c r="CYI47"/>
      <c r="CYJ47"/>
      <c r="CYK47"/>
      <c r="CYL47"/>
      <c r="CYM47"/>
      <c r="CYN47"/>
      <c r="CYO47"/>
      <c r="CYP47"/>
      <c r="CYQ47"/>
      <c r="CYR47"/>
      <c r="CYS47"/>
      <c r="CYT47"/>
      <c r="CYU47"/>
      <c r="CYV47"/>
      <c r="CYW47"/>
      <c r="CYX47"/>
      <c r="CYY47"/>
      <c r="CYZ47"/>
      <c r="CZA47"/>
      <c r="CZB47"/>
      <c r="CZC47"/>
      <c r="CZD47"/>
      <c r="CZE47"/>
      <c r="CZF47"/>
      <c r="CZG47"/>
      <c r="CZH47"/>
      <c r="CZI47"/>
      <c r="CZJ47"/>
      <c r="CZK47"/>
      <c r="CZL47"/>
      <c r="CZM47"/>
      <c r="CZN47"/>
      <c r="CZO47"/>
      <c r="CZP47"/>
      <c r="CZQ47"/>
      <c r="CZR47"/>
      <c r="CZS47"/>
      <c r="CZT47"/>
      <c r="CZU47"/>
      <c r="CZV47"/>
      <c r="CZW47"/>
      <c r="CZX47"/>
      <c r="CZY47"/>
      <c r="CZZ47"/>
      <c r="DAA47"/>
      <c r="DAB47"/>
      <c r="DAC47"/>
      <c r="DAD47"/>
      <c r="DAE47"/>
      <c r="DAF47"/>
      <c r="DAG47"/>
      <c r="DAH47"/>
      <c r="DAI47"/>
      <c r="DAJ47"/>
      <c r="DAK47"/>
      <c r="DAL47"/>
      <c r="DAM47"/>
      <c r="DAN47"/>
      <c r="DAO47"/>
      <c r="DAP47"/>
      <c r="DAQ47"/>
      <c r="DAR47"/>
      <c r="DAS47"/>
      <c r="DAT47"/>
      <c r="DAU47"/>
      <c r="DAV47"/>
      <c r="DAW47"/>
      <c r="DAX47"/>
      <c r="DAY47"/>
      <c r="DAZ47"/>
      <c r="DBA47"/>
      <c r="DBB47"/>
      <c r="DBC47"/>
      <c r="DBD47"/>
      <c r="DBE47"/>
      <c r="DBF47"/>
      <c r="DBG47"/>
      <c r="DBH47"/>
      <c r="DBI47"/>
      <c r="DBJ47"/>
      <c r="DBK47"/>
      <c r="DBL47"/>
      <c r="DBM47"/>
      <c r="DBN47"/>
      <c r="DBO47"/>
      <c r="DBP47"/>
      <c r="DBQ47"/>
      <c r="DBR47"/>
      <c r="DBS47"/>
      <c r="DBT47"/>
      <c r="DBU47"/>
      <c r="DBV47"/>
      <c r="DBW47"/>
      <c r="DBX47"/>
      <c r="DBY47"/>
      <c r="DBZ47"/>
      <c r="DCA47"/>
      <c r="DCB47"/>
      <c r="DCC47"/>
      <c r="DCD47"/>
      <c r="DCE47"/>
      <c r="DCF47"/>
      <c r="DCG47"/>
      <c r="DCH47"/>
      <c r="DCI47"/>
      <c r="DCJ47"/>
      <c r="DCK47"/>
      <c r="DCL47"/>
      <c r="DCM47"/>
      <c r="DCN47"/>
      <c r="DCO47"/>
      <c r="DCP47"/>
      <c r="DCQ47"/>
      <c r="DCR47"/>
      <c r="DCS47"/>
      <c r="DCT47"/>
      <c r="DCU47"/>
      <c r="DCV47"/>
      <c r="DCW47"/>
      <c r="DCX47"/>
      <c r="DCY47"/>
      <c r="DCZ47"/>
      <c r="DDA47"/>
      <c r="DDB47"/>
      <c r="DDC47"/>
      <c r="DDD47"/>
      <c r="DDE47"/>
      <c r="DDF47"/>
      <c r="DDG47"/>
      <c r="DDH47"/>
      <c r="DDI47"/>
      <c r="DDJ47"/>
      <c r="DDK47"/>
      <c r="DDL47"/>
      <c r="DDM47"/>
      <c r="DDN47"/>
      <c r="DDO47"/>
      <c r="DDP47"/>
      <c r="DDQ47"/>
      <c r="DDR47"/>
      <c r="DDS47"/>
      <c r="DDT47"/>
      <c r="DDU47"/>
      <c r="DDV47"/>
      <c r="DDW47"/>
      <c r="DDX47"/>
      <c r="DDY47"/>
      <c r="DDZ47"/>
      <c r="DEA47"/>
      <c r="DEB47"/>
      <c r="DEC47"/>
      <c r="DED47"/>
      <c r="DEE47"/>
      <c r="DEF47"/>
      <c r="DEG47"/>
      <c r="DEH47"/>
      <c r="DEI47"/>
      <c r="DEJ47"/>
      <c r="DEK47"/>
      <c r="DEL47"/>
      <c r="DEM47"/>
      <c r="DEN47"/>
      <c r="DEO47"/>
      <c r="DEP47"/>
      <c r="DEQ47"/>
      <c r="DER47"/>
      <c r="DES47"/>
      <c r="DET47"/>
      <c r="DEU47"/>
      <c r="DEV47"/>
      <c r="DEW47"/>
      <c r="DEX47"/>
      <c r="DEY47"/>
      <c r="DEZ47"/>
      <c r="DFA47"/>
      <c r="DFB47"/>
      <c r="DFC47"/>
      <c r="DFD47"/>
      <c r="DFE47"/>
      <c r="DFF47"/>
      <c r="DFG47"/>
      <c r="DFH47"/>
      <c r="DFI47"/>
      <c r="DFJ47"/>
      <c r="DFK47"/>
      <c r="DFL47"/>
      <c r="DFM47"/>
      <c r="DFN47"/>
      <c r="DFO47"/>
      <c r="DFP47"/>
      <c r="DFQ47"/>
      <c r="DFR47"/>
      <c r="DFS47"/>
      <c r="DFT47"/>
      <c r="DFU47"/>
      <c r="DFV47"/>
      <c r="DFW47"/>
      <c r="DFX47"/>
      <c r="DFY47"/>
      <c r="DFZ47"/>
      <c r="DGA47"/>
      <c r="DGB47"/>
      <c r="DGC47"/>
      <c r="DGD47"/>
      <c r="DGE47"/>
      <c r="DGF47"/>
      <c r="DGG47"/>
      <c r="DGH47"/>
      <c r="DGI47"/>
      <c r="DGJ47"/>
      <c r="DGK47"/>
      <c r="DGL47"/>
      <c r="DGM47"/>
      <c r="DGN47"/>
      <c r="DGO47"/>
      <c r="DGP47"/>
      <c r="DGQ47"/>
      <c r="DGR47"/>
      <c r="DGS47"/>
      <c r="DGT47"/>
      <c r="DGU47"/>
      <c r="DGV47"/>
      <c r="DGW47"/>
      <c r="DGX47"/>
      <c r="DGY47"/>
      <c r="DGZ47"/>
      <c r="DHA47"/>
      <c r="DHB47"/>
      <c r="DHC47"/>
      <c r="DHD47"/>
      <c r="DHE47"/>
      <c r="DHF47"/>
      <c r="DHG47"/>
      <c r="DHH47"/>
      <c r="DHI47"/>
      <c r="DHJ47"/>
      <c r="DHK47"/>
      <c r="DHL47"/>
      <c r="DHM47"/>
      <c r="DHN47"/>
      <c r="DHO47"/>
      <c r="DHP47"/>
      <c r="DHQ47"/>
      <c r="DHR47"/>
      <c r="DHS47"/>
      <c r="DHT47"/>
      <c r="DHU47"/>
      <c r="DHV47"/>
      <c r="DHW47"/>
      <c r="DHX47"/>
      <c r="DHY47"/>
      <c r="DHZ47"/>
      <c r="DIA47"/>
      <c r="DIB47"/>
      <c r="DIC47"/>
      <c r="DID47"/>
      <c r="DIE47"/>
      <c r="DIF47"/>
      <c r="DIG47"/>
      <c r="DIH47"/>
      <c r="DII47"/>
      <c r="DIJ47"/>
      <c r="DIK47"/>
      <c r="DIL47"/>
      <c r="DIM47"/>
      <c r="DIN47"/>
      <c r="DIO47"/>
      <c r="DIP47"/>
      <c r="DIQ47"/>
      <c r="DIR47"/>
      <c r="DIS47"/>
      <c r="DIT47"/>
      <c r="DIU47"/>
      <c r="DIV47"/>
      <c r="DIW47"/>
      <c r="DIX47"/>
      <c r="DIY47"/>
      <c r="DIZ47"/>
      <c r="DJA47"/>
      <c r="DJB47"/>
      <c r="DJC47"/>
      <c r="DJD47"/>
      <c r="DJE47"/>
      <c r="DJF47"/>
      <c r="DJG47"/>
      <c r="DJH47"/>
      <c r="DJI47"/>
      <c r="DJJ47"/>
      <c r="DJK47"/>
      <c r="DJL47"/>
      <c r="DJM47"/>
      <c r="DJN47"/>
      <c r="DJO47"/>
      <c r="DJP47"/>
      <c r="DJQ47"/>
      <c r="DJR47"/>
      <c r="DJS47"/>
      <c r="DJT47"/>
      <c r="DJU47"/>
      <c r="DJV47"/>
      <c r="DJW47"/>
      <c r="DJX47"/>
      <c r="DJY47"/>
      <c r="DJZ47"/>
      <c r="DKA47"/>
      <c r="DKB47"/>
      <c r="DKC47"/>
      <c r="DKD47"/>
      <c r="DKE47"/>
      <c r="DKF47"/>
      <c r="DKG47"/>
      <c r="DKH47"/>
      <c r="DKI47"/>
      <c r="DKJ47"/>
      <c r="DKK47"/>
      <c r="DKL47"/>
      <c r="DKM47"/>
      <c r="DKN47"/>
      <c r="DKO47"/>
      <c r="DKP47"/>
      <c r="DKQ47"/>
      <c r="DKR47"/>
      <c r="DKS47"/>
      <c r="DKT47"/>
      <c r="DKU47"/>
      <c r="DKV47"/>
      <c r="DKW47"/>
      <c r="DKX47"/>
      <c r="DKY47"/>
      <c r="DKZ47"/>
      <c r="DLA47"/>
      <c r="DLB47"/>
      <c r="DLC47"/>
      <c r="DLD47"/>
      <c r="DLE47"/>
      <c r="DLF47"/>
      <c r="DLG47"/>
      <c r="DLH47"/>
      <c r="DLI47"/>
      <c r="DLJ47"/>
      <c r="DLK47"/>
      <c r="DLL47"/>
      <c r="DLM47"/>
      <c r="DLN47"/>
      <c r="DLO47"/>
      <c r="DLP47"/>
      <c r="DLQ47"/>
      <c r="DLR47"/>
      <c r="DLS47"/>
      <c r="DLT47"/>
      <c r="DLU47"/>
      <c r="DLV47"/>
      <c r="DLW47"/>
      <c r="DLX47"/>
      <c r="DLY47"/>
      <c r="DLZ47"/>
      <c r="DMA47"/>
      <c r="DMB47"/>
      <c r="DMC47"/>
      <c r="DMD47"/>
      <c r="DME47"/>
      <c r="DMF47"/>
      <c r="DMG47"/>
      <c r="DMH47"/>
      <c r="DMI47"/>
      <c r="DMJ47"/>
      <c r="DMK47"/>
      <c r="DML47"/>
      <c r="DMM47"/>
      <c r="DMN47"/>
      <c r="DMO47"/>
      <c r="DMP47"/>
      <c r="DMQ47"/>
      <c r="DMR47"/>
      <c r="DMS47"/>
      <c r="DMT47"/>
      <c r="DMU47"/>
      <c r="DMV47"/>
      <c r="DMW47"/>
      <c r="DMX47"/>
      <c r="DMY47"/>
      <c r="DMZ47"/>
      <c r="DNA47"/>
      <c r="DNB47"/>
      <c r="DNC47"/>
      <c r="DND47"/>
      <c r="DNE47"/>
      <c r="DNF47"/>
      <c r="DNG47"/>
      <c r="DNH47"/>
      <c r="DNI47"/>
      <c r="DNJ47"/>
      <c r="DNK47"/>
      <c r="DNL47"/>
      <c r="DNM47"/>
      <c r="DNN47"/>
      <c r="DNO47"/>
      <c r="DNP47"/>
      <c r="DNQ47"/>
      <c r="DNR47"/>
      <c r="DNS47"/>
      <c r="DNT47"/>
      <c r="DNU47"/>
      <c r="DNV47"/>
      <c r="DNW47"/>
      <c r="DNX47"/>
      <c r="DNY47"/>
      <c r="DNZ47"/>
      <c r="DOA47"/>
      <c r="DOB47"/>
      <c r="DOC47"/>
      <c r="DOD47"/>
      <c r="DOE47"/>
      <c r="DOF47"/>
      <c r="DOG47"/>
      <c r="DOH47"/>
      <c r="DOI47"/>
      <c r="DOJ47"/>
      <c r="DOK47"/>
      <c r="DOL47"/>
      <c r="DOM47"/>
      <c r="DON47"/>
      <c r="DOO47"/>
      <c r="DOP47"/>
      <c r="DOQ47"/>
      <c r="DOR47"/>
      <c r="DOS47"/>
      <c r="DOT47"/>
      <c r="DOU47"/>
      <c r="DOV47"/>
      <c r="DOW47"/>
      <c r="DOX47"/>
      <c r="DOY47"/>
      <c r="DOZ47"/>
      <c r="DPA47"/>
      <c r="DPB47"/>
      <c r="DPC47"/>
      <c r="DPD47"/>
      <c r="DPE47"/>
      <c r="DPF47"/>
      <c r="DPG47"/>
      <c r="DPH47"/>
      <c r="DPI47"/>
      <c r="DPJ47"/>
      <c r="DPK47"/>
      <c r="DPL47"/>
      <c r="DPM47"/>
      <c r="DPN47"/>
      <c r="DPO47"/>
      <c r="DPP47"/>
      <c r="DPQ47"/>
      <c r="DPR47"/>
      <c r="DPS47"/>
      <c r="DPT47"/>
      <c r="DPU47"/>
      <c r="DPV47"/>
      <c r="DPW47"/>
      <c r="DPX47"/>
      <c r="DPY47"/>
      <c r="DPZ47"/>
      <c r="DQA47"/>
      <c r="DQB47"/>
      <c r="DQC47"/>
      <c r="DQD47"/>
      <c r="DQE47"/>
      <c r="DQF47"/>
      <c r="DQG47"/>
      <c r="DQH47"/>
      <c r="DQI47"/>
      <c r="DQJ47"/>
      <c r="DQK47"/>
      <c r="DQL47"/>
      <c r="DQM47"/>
      <c r="DQN47"/>
      <c r="DQO47"/>
      <c r="DQP47"/>
      <c r="DQQ47"/>
      <c r="DQR47"/>
      <c r="DQS47"/>
      <c r="DQT47"/>
      <c r="DQU47"/>
      <c r="DQV47"/>
      <c r="DQW47"/>
      <c r="DQX47"/>
      <c r="DQY47"/>
      <c r="DQZ47"/>
      <c r="DRA47"/>
      <c r="DRB47"/>
      <c r="DRC47"/>
      <c r="DRD47"/>
      <c r="DRE47"/>
      <c r="DRF47"/>
      <c r="DRG47"/>
      <c r="DRH47"/>
      <c r="DRI47"/>
      <c r="DRJ47"/>
      <c r="DRK47"/>
      <c r="DRL47"/>
      <c r="DRM47"/>
      <c r="DRN47"/>
      <c r="DRO47"/>
      <c r="DRP47"/>
      <c r="DRQ47"/>
      <c r="DRR47"/>
      <c r="DRS47"/>
      <c r="DRT47"/>
      <c r="DRU47"/>
      <c r="DRV47"/>
      <c r="DRW47"/>
      <c r="DRX47"/>
      <c r="DRY47"/>
      <c r="DRZ47"/>
      <c r="DSA47"/>
      <c r="DSB47"/>
      <c r="DSC47"/>
      <c r="DSD47"/>
      <c r="DSE47"/>
      <c r="DSF47"/>
      <c r="DSG47"/>
      <c r="DSH47"/>
      <c r="DSI47"/>
      <c r="DSJ47"/>
      <c r="DSK47"/>
      <c r="DSL47"/>
      <c r="DSM47"/>
      <c r="DSN47"/>
      <c r="DSO47"/>
      <c r="DSP47"/>
      <c r="DSQ47"/>
      <c r="DSR47"/>
      <c r="DSS47"/>
      <c r="DST47"/>
      <c r="DSU47"/>
      <c r="DSV47"/>
      <c r="DSW47"/>
      <c r="DSX47"/>
      <c r="DSY47"/>
      <c r="DSZ47"/>
      <c r="DTA47"/>
      <c r="DTB47"/>
      <c r="DTC47"/>
      <c r="DTD47"/>
      <c r="DTE47"/>
      <c r="DTF47"/>
      <c r="DTG47"/>
      <c r="DTH47"/>
      <c r="DTI47"/>
      <c r="DTJ47"/>
      <c r="DTK47"/>
      <c r="DTL47"/>
      <c r="DTM47"/>
      <c r="DTN47"/>
      <c r="DTO47"/>
      <c r="DTP47"/>
      <c r="DTQ47"/>
      <c r="DTR47"/>
      <c r="DTS47"/>
      <c r="DTT47"/>
      <c r="DTU47"/>
      <c r="DTV47"/>
      <c r="DTW47"/>
      <c r="DTX47"/>
      <c r="DTY47"/>
      <c r="DTZ47"/>
      <c r="DUA47"/>
      <c r="DUB47"/>
      <c r="DUC47"/>
      <c r="DUD47"/>
      <c r="DUE47"/>
      <c r="DUF47"/>
      <c r="DUG47"/>
      <c r="DUH47"/>
      <c r="DUI47"/>
      <c r="DUJ47"/>
      <c r="DUK47"/>
      <c r="DUL47"/>
      <c r="DUM47"/>
      <c r="DUN47"/>
      <c r="DUO47"/>
      <c r="DUP47"/>
      <c r="DUQ47"/>
      <c r="DUR47"/>
      <c r="DUS47"/>
      <c r="DUT47"/>
      <c r="DUU47"/>
      <c r="DUV47"/>
      <c r="DUW47"/>
      <c r="DUX47"/>
      <c r="DUY47"/>
      <c r="DUZ47"/>
      <c r="DVA47"/>
      <c r="DVB47"/>
      <c r="DVC47"/>
      <c r="DVD47"/>
      <c r="DVE47"/>
      <c r="DVF47"/>
      <c r="DVG47"/>
      <c r="DVH47"/>
      <c r="DVI47"/>
      <c r="DVJ47"/>
      <c r="DVK47"/>
      <c r="DVL47"/>
      <c r="DVM47"/>
      <c r="DVN47"/>
      <c r="DVO47"/>
      <c r="DVP47"/>
      <c r="DVQ47"/>
      <c r="DVR47"/>
      <c r="DVS47"/>
      <c r="DVT47"/>
      <c r="DVU47"/>
      <c r="DVV47"/>
      <c r="DVW47"/>
      <c r="DVX47"/>
      <c r="DVY47"/>
      <c r="DVZ47"/>
      <c r="DWA47"/>
      <c r="DWB47"/>
      <c r="DWC47"/>
      <c r="DWD47"/>
      <c r="DWE47"/>
      <c r="DWF47"/>
      <c r="DWG47"/>
      <c r="DWH47"/>
      <c r="DWI47"/>
      <c r="DWJ47"/>
      <c r="DWK47"/>
      <c r="DWL47"/>
      <c r="DWM47"/>
      <c r="DWN47"/>
      <c r="DWO47"/>
      <c r="DWP47"/>
      <c r="DWQ47"/>
      <c r="DWR47"/>
      <c r="DWS47"/>
      <c r="DWT47"/>
      <c r="DWU47"/>
      <c r="DWV47"/>
      <c r="DWW47"/>
      <c r="DWX47"/>
      <c r="DWY47"/>
      <c r="DWZ47"/>
      <c r="DXA47"/>
      <c r="DXB47"/>
      <c r="DXC47"/>
      <c r="DXD47"/>
      <c r="DXE47"/>
      <c r="DXF47"/>
      <c r="DXG47"/>
      <c r="DXH47"/>
      <c r="DXI47"/>
      <c r="DXJ47"/>
      <c r="DXK47"/>
      <c r="DXL47"/>
      <c r="DXM47"/>
      <c r="DXN47"/>
      <c r="DXO47"/>
      <c r="DXP47"/>
      <c r="DXQ47"/>
      <c r="DXR47"/>
      <c r="DXS47"/>
      <c r="DXT47"/>
      <c r="DXU47"/>
      <c r="DXV47"/>
      <c r="DXW47"/>
      <c r="DXX47"/>
      <c r="DXY47"/>
      <c r="DXZ47"/>
      <c r="DYA47"/>
      <c r="DYB47"/>
      <c r="DYC47"/>
      <c r="DYD47"/>
      <c r="DYE47"/>
      <c r="DYF47"/>
      <c r="DYG47"/>
      <c r="DYH47"/>
      <c r="DYI47"/>
      <c r="DYJ47"/>
      <c r="DYK47"/>
      <c r="DYL47"/>
      <c r="DYM47"/>
      <c r="DYN47"/>
      <c r="DYO47"/>
      <c r="DYP47"/>
      <c r="DYQ47"/>
      <c r="DYR47"/>
      <c r="DYS47"/>
      <c r="DYT47"/>
      <c r="DYU47"/>
      <c r="DYV47"/>
      <c r="DYW47"/>
      <c r="DYX47"/>
      <c r="DYY47"/>
      <c r="DYZ47"/>
      <c r="DZA47"/>
      <c r="DZB47"/>
      <c r="DZC47"/>
      <c r="DZD47"/>
      <c r="DZE47"/>
      <c r="DZF47"/>
      <c r="DZG47"/>
      <c r="DZH47"/>
      <c r="DZI47"/>
      <c r="DZJ47"/>
      <c r="DZK47"/>
      <c r="DZL47"/>
      <c r="DZM47"/>
      <c r="DZN47"/>
      <c r="DZO47"/>
      <c r="DZP47"/>
      <c r="DZQ47"/>
      <c r="DZR47"/>
      <c r="DZS47"/>
      <c r="DZT47"/>
      <c r="DZU47"/>
      <c r="DZV47"/>
      <c r="DZW47"/>
      <c r="DZX47"/>
      <c r="DZY47"/>
      <c r="DZZ47"/>
      <c r="EAA47"/>
      <c r="EAB47"/>
      <c r="EAC47"/>
      <c r="EAD47"/>
      <c r="EAE47"/>
      <c r="EAF47"/>
      <c r="EAG47"/>
      <c r="EAH47"/>
      <c r="EAI47"/>
      <c r="EAJ47"/>
      <c r="EAK47"/>
      <c r="EAL47"/>
      <c r="EAM47"/>
      <c r="EAN47"/>
      <c r="EAO47"/>
      <c r="EAP47"/>
      <c r="EAQ47"/>
      <c r="EAR47"/>
      <c r="EAS47"/>
      <c r="EAT47"/>
      <c r="EAU47"/>
      <c r="EAV47"/>
      <c r="EAW47"/>
      <c r="EAX47"/>
      <c r="EAY47"/>
      <c r="EAZ47"/>
      <c r="EBA47"/>
      <c r="EBB47"/>
      <c r="EBC47"/>
      <c r="EBD47"/>
      <c r="EBE47"/>
      <c r="EBF47"/>
      <c r="EBG47"/>
      <c r="EBH47"/>
      <c r="EBI47"/>
      <c r="EBJ47"/>
      <c r="EBK47"/>
      <c r="EBL47"/>
      <c r="EBM47"/>
      <c r="EBN47"/>
      <c r="EBO47"/>
      <c r="EBP47"/>
      <c r="EBQ47"/>
      <c r="EBR47"/>
      <c r="EBS47"/>
      <c r="EBT47"/>
      <c r="EBU47"/>
      <c r="EBV47"/>
      <c r="EBW47"/>
      <c r="EBX47"/>
      <c r="EBY47"/>
      <c r="EBZ47"/>
      <c r="ECA47"/>
      <c r="ECB47"/>
      <c r="ECC47"/>
      <c r="ECD47"/>
      <c r="ECE47"/>
      <c r="ECF47"/>
      <c r="ECG47"/>
      <c r="ECH47"/>
      <c r="ECI47"/>
      <c r="ECJ47"/>
      <c r="ECK47"/>
      <c r="ECL47"/>
      <c r="ECM47"/>
      <c r="ECN47"/>
      <c r="ECO47"/>
      <c r="ECP47"/>
      <c r="ECQ47"/>
      <c r="ECR47"/>
      <c r="ECS47"/>
      <c r="ECT47"/>
      <c r="ECU47"/>
      <c r="ECV47"/>
      <c r="ECW47"/>
      <c r="ECX47"/>
      <c r="ECY47"/>
      <c r="ECZ47"/>
      <c r="EDA47"/>
      <c r="EDB47"/>
      <c r="EDC47"/>
      <c r="EDD47"/>
      <c r="EDE47"/>
      <c r="EDF47"/>
      <c r="EDG47"/>
      <c r="EDH47"/>
      <c r="EDI47"/>
      <c r="EDJ47"/>
      <c r="EDK47"/>
      <c r="EDL47"/>
      <c r="EDM47"/>
      <c r="EDN47"/>
      <c r="EDO47"/>
      <c r="EDP47"/>
      <c r="EDQ47"/>
      <c r="EDR47"/>
      <c r="EDS47"/>
      <c r="EDT47"/>
      <c r="EDU47"/>
      <c r="EDV47"/>
      <c r="EDW47"/>
      <c r="EDX47"/>
      <c r="EDY47"/>
      <c r="EDZ47"/>
      <c r="EEA47"/>
      <c r="EEB47"/>
      <c r="EEC47"/>
      <c r="EED47"/>
      <c r="EEE47"/>
      <c r="EEF47"/>
      <c r="EEG47"/>
      <c r="EEH47"/>
      <c r="EEI47"/>
      <c r="EEJ47"/>
      <c r="EEK47"/>
      <c r="EEL47"/>
      <c r="EEM47"/>
      <c r="EEN47"/>
      <c r="EEO47"/>
      <c r="EEP47"/>
      <c r="EEQ47"/>
      <c r="EER47"/>
      <c r="EES47"/>
      <c r="EET47"/>
      <c r="EEU47"/>
      <c r="EEV47"/>
      <c r="EEW47"/>
      <c r="EEX47"/>
      <c r="EEY47"/>
      <c r="EEZ47"/>
      <c r="EFA47"/>
      <c r="EFB47"/>
      <c r="EFC47"/>
      <c r="EFD47"/>
      <c r="EFE47"/>
      <c r="EFF47"/>
      <c r="EFG47"/>
      <c r="EFH47"/>
      <c r="EFI47"/>
      <c r="EFJ47"/>
      <c r="EFK47"/>
      <c r="EFL47"/>
      <c r="EFM47"/>
      <c r="EFN47"/>
      <c r="EFO47"/>
      <c r="EFP47"/>
      <c r="EFQ47"/>
      <c r="EFR47"/>
      <c r="EFS47"/>
      <c r="EFT47"/>
      <c r="EFU47"/>
      <c r="EFV47"/>
      <c r="EFW47"/>
      <c r="EFX47"/>
      <c r="EFY47"/>
      <c r="EFZ47"/>
      <c r="EGA47"/>
      <c r="EGB47"/>
      <c r="EGC47"/>
      <c r="EGD47"/>
      <c r="EGE47"/>
      <c r="EGF47"/>
      <c r="EGG47"/>
      <c r="EGH47"/>
      <c r="EGI47"/>
      <c r="EGJ47"/>
      <c r="EGK47"/>
      <c r="EGL47"/>
      <c r="EGM47"/>
      <c r="EGN47"/>
      <c r="EGO47"/>
      <c r="EGP47"/>
      <c r="EGQ47"/>
      <c r="EGR47"/>
      <c r="EGS47"/>
      <c r="EGT47"/>
      <c r="EGU47"/>
      <c r="EGV47"/>
      <c r="EGW47"/>
      <c r="EGX47"/>
      <c r="EGY47"/>
      <c r="EGZ47"/>
      <c r="EHA47"/>
      <c r="EHB47"/>
      <c r="EHC47"/>
      <c r="EHD47"/>
      <c r="EHE47"/>
      <c r="EHF47"/>
      <c r="EHG47"/>
      <c r="EHH47"/>
      <c r="EHI47"/>
      <c r="EHJ47"/>
      <c r="EHK47"/>
      <c r="EHL47"/>
      <c r="EHM47"/>
      <c r="EHN47"/>
      <c r="EHO47"/>
      <c r="EHP47"/>
      <c r="EHQ47"/>
      <c r="EHR47"/>
      <c r="EHS47"/>
      <c r="EHT47"/>
      <c r="EHU47"/>
      <c r="EHV47"/>
      <c r="EHW47"/>
      <c r="EHX47"/>
      <c r="EHY47"/>
      <c r="EHZ47"/>
      <c r="EIA47"/>
      <c r="EIB47"/>
      <c r="EIC47"/>
      <c r="EID47"/>
      <c r="EIE47"/>
      <c r="EIF47"/>
      <c r="EIG47"/>
      <c r="EIH47"/>
      <c r="EII47"/>
      <c r="EIJ47"/>
      <c r="EIK47"/>
      <c r="EIL47"/>
      <c r="EIM47"/>
      <c r="EIN47"/>
      <c r="EIO47"/>
      <c r="EIP47"/>
      <c r="EIQ47"/>
      <c r="EIR47"/>
      <c r="EIS47"/>
      <c r="EIT47"/>
      <c r="EIU47"/>
      <c r="EIV47"/>
      <c r="EIW47"/>
      <c r="EIX47"/>
      <c r="EIY47"/>
      <c r="EIZ47"/>
      <c r="EJA47"/>
      <c r="EJB47"/>
      <c r="EJC47"/>
      <c r="EJD47"/>
      <c r="EJE47"/>
      <c r="EJF47"/>
      <c r="EJG47"/>
      <c r="EJH47"/>
      <c r="EJI47"/>
      <c r="EJJ47"/>
      <c r="EJK47"/>
      <c r="EJL47"/>
      <c r="EJM47"/>
      <c r="EJN47"/>
      <c r="EJO47"/>
      <c r="EJP47"/>
      <c r="EJQ47"/>
      <c r="EJR47"/>
      <c r="EJS47"/>
      <c r="EJT47"/>
      <c r="EJU47"/>
      <c r="EJV47"/>
      <c r="EJW47"/>
      <c r="EJX47"/>
      <c r="EJY47"/>
      <c r="EJZ47"/>
      <c r="EKA47"/>
      <c r="EKB47"/>
      <c r="EKC47"/>
      <c r="EKD47"/>
      <c r="EKE47"/>
      <c r="EKF47"/>
      <c r="EKG47"/>
      <c r="EKH47"/>
      <c r="EKI47"/>
      <c r="EKJ47"/>
      <c r="EKK47"/>
      <c r="EKL47"/>
      <c r="EKM47"/>
      <c r="EKN47"/>
      <c r="EKO47"/>
      <c r="EKP47"/>
      <c r="EKQ47"/>
      <c r="EKR47"/>
      <c r="EKS47"/>
      <c r="EKT47"/>
      <c r="EKU47"/>
      <c r="EKV47"/>
      <c r="EKW47"/>
      <c r="EKX47"/>
      <c r="EKY47"/>
      <c r="EKZ47"/>
      <c r="ELA47"/>
      <c r="ELB47"/>
      <c r="ELC47"/>
      <c r="ELD47"/>
      <c r="ELE47"/>
      <c r="ELF47"/>
      <c r="ELG47"/>
      <c r="ELH47"/>
      <c r="ELI47"/>
      <c r="ELJ47"/>
      <c r="ELK47"/>
      <c r="ELL47"/>
      <c r="ELM47"/>
      <c r="ELN47"/>
      <c r="ELO47"/>
      <c r="ELP47"/>
      <c r="ELQ47"/>
      <c r="ELR47"/>
      <c r="ELS47"/>
      <c r="ELT47"/>
      <c r="ELU47"/>
      <c r="ELV47"/>
      <c r="ELW47"/>
      <c r="ELX47"/>
      <c r="ELY47"/>
      <c r="ELZ47"/>
      <c r="EMA47"/>
      <c r="EMB47"/>
      <c r="EMC47"/>
      <c r="EMD47"/>
      <c r="EME47"/>
      <c r="EMF47"/>
      <c r="EMG47"/>
      <c r="EMH47"/>
      <c r="EMI47"/>
      <c r="EMJ47"/>
      <c r="EMK47"/>
      <c r="EML47"/>
      <c r="EMM47"/>
      <c r="EMN47"/>
      <c r="EMO47"/>
      <c r="EMP47"/>
      <c r="EMQ47"/>
      <c r="EMR47"/>
      <c r="EMS47"/>
      <c r="EMT47"/>
      <c r="EMU47"/>
      <c r="EMV47"/>
      <c r="EMW47"/>
      <c r="EMX47"/>
      <c r="EMY47"/>
      <c r="EMZ47"/>
      <c r="ENA47"/>
      <c r="ENB47"/>
      <c r="ENC47"/>
      <c r="END47"/>
      <c r="ENE47"/>
      <c r="ENF47"/>
      <c r="ENG47"/>
      <c r="ENH47"/>
      <c r="ENI47"/>
      <c r="ENJ47"/>
      <c r="ENK47"/>
      <c r="ENL47"/>
      <c r="ENM47"/>
      <c r="ENN47"/>
      <c r="ENO47"/>
      <c r="ENP47"/>
      <c r="ENQ47"/>
      <c r="ENR47"/>
      <c r="ENS47"/>
      <c r="ENT47"/>
      <c r="ENU47"/>
      <c r="ENV47"/>
      <c r="ENW47"/>
      <c r="ENX47"/>
      <c r="ENY47"/>
      <c r="ENZ47"/>
      <c r="EOA47"/>
      <c r="EOB47"/>
      <c r="EOC47"/>
      <c r="EOD47"/>
      <c r="EOE47"/>
      <c r="EOF47"/>
      <c r="EOG47"/>
      <c r="EOH47"/>
      <c r="EOI47"/>
      <c r="EOJ47"/>
      <c r="EOK47"/>
      <c r="EOL47"/>
      <c r="EOM47"/>
      <c r="EON47"/>
      <c r="EOO47"/>
      <c r="EOP47"/>
      <c r="EOQ47"/>
      <c r="EOR47"/>
      <c r="EOS47"/>
      <c r="EOT47"/>
      <c r="EOU47"/>
      <c r="EOV47"/>
      <c r="EOW47"/>
      <c r="EOX47"/>
      <c r="EOY47"/>
      <c r="EOZ47"/>
      <c r="EPA47"/>
      <c r="EPB47"/>
      <c r="EPC47"/>
      <c r="EPD47"/>
      <c r="EPE47"/>
      <c r="EPF47"/>
      <c r="EPG47"/>
      <c r="EPH47"/>
      <c r="EPI47"/>
      <c r="EPJ47"/>
      <c r="EPK47"/>
      <c r="EPL47"/>
      <c r="EPM47"/>
      <c r="EPN47"/>
      <c r="EPO47"/>
      <c r="EPP47"/>
      <c r="EPQ47"/>
      <c r="EPR47"/>
      <c r="EPS47"/>
      <c r="EPT47"/>
      <c r="EPU47"/>
      <c r="EPV47"/>
      <c r="EPW47"/>
      <c r="EPX47"/>
      <c r="EPY47"/>
      <c r="EPZ47"/>
      <c r="EQA47"/>
      <c r="EQB47"/>
      <c r="EQC47"/>
      <c r="EQD47"/>
      <c r="EQE47"/>
      <c r="EQF47"/>
      <c r="EQG47"/>
      <c r="EQH47"/>
      <c r="EQI47"/>
      <c r="EQJ47"/>
      <c r="EQK47"/>
      <c r="EQL47"/>
      <c r="EQM47"/>
      <c r="EQN47"/>
      <c r="EQO47"/>
      <c r="EQP47"/>
      <c r="EQQ47"/>
      <c r="EQR47"/>
      <c r="EQS47"/>
      <c r="EQT47"/>
      <c r="EQU47"/>
      <c r="EQV47"/>
      <c r="EQW47"/>
      <c r="EQX47"/>
      <c r="EQY47"/>
      <c r="EQZ47"/>
      <c r="ERA47"/>
      <c r="ERB47"/>
      <c r="ERC47"/>
      <c r="ERD47"/>
      <c r="ERE47"/>
      <c r="ERF47"/>
      <c r="ERG47"/>
      <c r="ERH47"/>
      <c r="ERI47"/>
      <c r="ERJ47"/>
      <c r="ERK47"/>
      <c r="ERL47"/>
      <c r="ERM47"/>
      <c r="ERN47"/>
      <c r="ERO47"/>
      <c r="ERP47"/>
      <c r="ERQ47"/>
      <c r="ERR47"/>
      <c r="ERS47"/>
      <c r="ERT47"/>
      <c r="ERU47"/>
      <c r="ERV47"/>
      <c r="ERW47"/>
      <c r="ERX47"/>
      <c r="ERY47"/>
      <c r="ERZ47"/>
      <c r="ESA47"/>
      <c r="ESB47"/>
      <c r="ESC47"/>
      <c r="ESD47"/>
      <c r="ESE47"/>
      <c r="ESF47"/>
      <c r="ESG47"/>
      <c r="ESH47"/>
      <c r="ESI47"/>
      <c r="ESJ47"/>
      <c r="ESK47"/>
      <c r="ESL47"/>
      <c r="ESM47"/>
      <c r="ESN47"/>
      <c r="ESO47"/>
      <c r="ESP47"/>
      <c r="ESQ47"/>
      <c r="ESR47"/>
      <c r="ESS47"/>
      <c r="EST47"/>
      <c r="ESU47"/>
      <c r="ESV47"/>
      <c r="ESW47"/>
      <c r="ESX47"/>
      <c r="ESY47"/>
      <c r="ESZ47"/>
      <c r="ETA47"/>
      <c r="ETB47"/>
      <c r="ETC47"/>
      <c r="ETD47"/>
      <c r="ETE47"/>
      <c r="ETF47"/>
      <c r="ETG47"/>
      <c r="ETH47"/>
      <c r="ETI47"/>
      <c r="ETJ47"/>
      <c r="ETK47"/>
      <c r="ETL47"/>
      <c r="ETM47"/>
      <c r="ETN47"/>
      <c r="ETO47"/>
      <c r="ETP47"/>
      <c r="ETQ47"/>
      <c r="ETR47"/>
      <c r="ETS47"/>
      <c r="ETT47"/>
      <c r="ETU47"/>
      <c r="ETV47"/>
      <c r="ETW47"/>
      <c r="ETX47"/>
      <c r="ETY47"/>
      <c r="ETZ47"/>
      <c r="EUA47"/>
      <c r="EUB47"/>
      <c r="EUC47"/>
      <c r="EUD47"/>
      <c r="EUE47"/>
      <c r="EUF47"/>
      <c r="EUG47"/>
      <c r="EUH47"/>
      <c r="EUI47"/>
      <c r="EUJ47"/>
      <c r="EUK47"/>
      <c r="EUL47"/>
      <c r="EUM47"/>
      <c r="EUN47"/>
      <c r="EUO47"/>
      <c r="EUP47"/>
      <c r="EUQ47"/>
      <c r="EUR47"/>
      <c r="EUS47"/>
      <c r="EUT47"/>
      <c r="EUU47"/>
      <c r="EUV47"/>
      <c r="EUW47"/>
      <c r="EUX47"/>
      <c r="EUY47"/>
      <c r="EUZ47"/>
      <c r="EVA47"/>
      <c r="EVB47"/>
      <c r="EVC47"/>
      <c r="EVD47"/>
      <c r="EVE47"/>
      <c r="EVF47"/>
      <c r="EVG47"/>
      <c r="EVH47"/>
      <c r="EVI47"/>
      <c r="EVJ47"/>
      <c r="EVK47"/>
      <c r="EVL47"/>
      <c r="EVM47"/>
      <c r="EVN47"/>
      <c r="EVO47"/>
      <c r="EVP47"/>
      <c r="EVQ47"/>
      <c r="EVR47"/>
      <c r="EVS47"/>
      <c r="EVT47"/>
      <c r="EVU47"/>
      <c r="EVV47"/>
      <c r="EVW47"/>
      <c r="EVX47"/>
      <c r="EVY47"/>
      <c r="EVZ47"/>
      <c r="EWA47"/>
      <c r="EWB47"/>
      <c r="EWC47"/>
      <c r="EWD47"/>
      <c r="EWE47"/>
      <c r="EWF47"/>
      <c r="EWG47"/>
      <c r="EWH47"/>
      <c r="EWI47"/>
      <c r="EWJ47"/>
      <c r="EWK47"/>
      <c r="EWL47"/>
      <c r="EWM47"/>
      <c r="EWN47"/>
      <c r="EWO47"/>
      <c r="EWP47"/>
      <c r="EWQ47"/>
      <c r="EWR47"/>
      <c r="EWS47"/>
      <c r="EWT47"/>
      <c r="EWU47"/>
      <c r="EWV47"/>
      <c r="EWW47"/>
      <c r="EWX47"/>
      <c r="EWY47"/>
      <c r="EWZ47"/>
      <c r="EXA47"/>
      <c r="EXB47"/>
      <c r="EXC47"/>
      <c r="EXD47"/>
      <c r="EXE47"/>
      <c r="EXF47"/>
      <c r="EXG47"/>
      <c r="EXH47"/>
      <c r="EXI47"/>
      <c r="EXJ47"/>
      <c r="EXK47"/>
      <c r="EXL47"/>
      <c r="EXM47"/>
      <c r="EXN47"/>
      <c r="EXO47"/>
      <c r="EXP47"/>
      <c r="EXQ47"/>
      <c r="EXR47"/>
      <c r="EXS47"/>
      <c r="EXT47"/>
      <c r="EXU47"/>
      <c r="EXV47"/>
      <c r="EXW47"/>
      <c r="EXX47"/>
      <c r="EXY47"/>
      <c r="EXZ47"/>
      <c r="EYA47"/>
      <c r="EYB47"/>
      <c r="EYC47"/>
      <c r="EYD47"/>
      <c r="EYE47"/>
      <c r="EYF47"/>
      <c r="EYG47"/>
      <c r="EYH47"/>
      <c r="EYI47"/>
      <c r="EYJ47"/>
      <c r="EYK47"/>
      <c r="EYL47"/>
      <c r="EYM47"/>
      <c r="EYN47"/>
      <c r="EYO47"/>
      <c r="EYP47"/>
      <c r="EYQ47"/>
      <c r="EYR47"/>
      <c r="EYS47"/>
      <c r="EYT47"/>
      <c r="EYU47"/>
      <c r="EYV47"/>
      <c r="EYW47"/>
      <c r="EYX47"/>
      <c r="EYY47"/>
      <c r="EYZ47"/>
      <c r="EZA47"/>
      <c r="EZB47"/>
      <c r="EZC47"/>
      <c r="EZD47"/>
      <c r="EZE47"/>
      <c r="EZF47"/>
      <c r="EZG47"/>
      <c r="EZH47"/>
      <c r="EZI47"/>
      <c r="EZJ47"/>
      <c r="EZK47"/>
      <c r="EZL47"/>
      <c r="EZM47"/>
      <c r="EZN47"/>
      <c r="EZO47"/>
      <c r="EZP47"/>
      <c r="EZQ47"/>
      <c r="EZR47"/>
      <c r="EZS47"/>
      <c r="EZT47"/>
      <c r="EZU47"/>
      <c r="EZV47"/>
      <c r="EZW47"/>
      <c r="EZX47"/>
      <c r="EZY47"/>
      <c r="EZZ47"/>
      <c r="FAA47"/>
      <c r="FAB47"/>
      <c r="FAC47"/>
      <c r="FAD47"/>
      <c r="FAE47"/>
      <c r="FAF47"/>
      <c r="FAG47"/>
      <c r="FAH47"/>
      <c r="FAI47"/>
      <c r="FAJ47"/>
      <c r="FAK47"/>
      <c r="FAL47"/>
      <c r="FAM47"/>
      <c r="FAN47"/>
      <c r="FAO47"/>
      <c r="FAP47"/>
      <c r="FAQ47"/>
      <c r="FAR47"/>
      <c r="FAS47"/>
      <c r="FAT47"/>
      <c r="FAU47"/>
      <c r="FAV47"/>
      <c r="FAW47"/>
      <c r="FAX47"/>
      <c r="FAY47"/>
      <c r="FAZ47"/>
      <c r="FBA47"/>
      <c r="FBB47"/>
      <c r="FBC47"/>
      <c r="FBD47"/>
      <c r="FBE47"/>
      <c r="FBF47"/>
      <c r="FBG47"/>
      <c r="FBH47"/>
      <c r="FBI47"/>
      <c r="FBJ47"/>
      <c r="FBK47"/>
      <c r="FBL47"/>
      <c r="FBM47"/>
      <c r="FBN47"/>
      <c r="FBO47"/>
      <c r="FBP47"/>
      <c r="FBQ47"/>
      <c r="FBR47"/>
      <c r="FBS47"/>
      <c r="FBT47"/>
      <c r="FBU47"/>
      <c r="FBV47"/>
      <c r="FBW47"/>
      <c r="FBX47"/>
      <c r="FBY47"/>
      <c r="FBZ47"/>
      <c r="FCA47"/>
      <c r="FCB47"/>
      <c r="FCC47"/>
      <c r="FCD47"/>
      <c r="FCE47"/>
      <c r="FCF47"/>
      <c r="FCG47"/>
      <c r="FCH47"/>
      <c r="FCI47"/>
      <c r="FCJ47"/>
      <c r="FCK47"/>
      <c r="FCL47"/>
      <c r="FCM47"/>
      <c r="FCN47"/>
      <c r="FCO47"/>
      <c r="FCP47"/>
      <c r="FCQ47"/>
      <c r="FCR47"/>
      <c r="FCS47"/>
      <c r="FCT47"/>
      <c r="FCU47"/>
      <c r="FCV47"/>
      <c r="FCW47"/>
      <c r="FCX47"/>
      <c r="FCY47"/>
      <c r="FCZ47"/>
      <c r="FDA47"/>
      <c r="FDB47"/>
      <c r="FDC47"/>
      <c r="FDD47"/>
      <c r="FDE47"/>
      <c r="FDF47"/>
      <c r="FDG47"/>
      <c r="FDH47"/>
      <c r="FDI47"/>
      <c r="FDJ47"/>
      <c r="FDK47"/>
      <c r="FDL47"/>
      <c r="FDM47"/>
      <c r="FDN47"/>
      <c r="FDO47"/>
      <c r="FDP47"/>
      <c r="FDQ47"/>
      <c r="FDR47"/>
      <c r="FDS47"/>
      <c r="FDT47"/>
      <c r="FDU47"/>
      <c r="FDV47"/>
      <c r="FDW47"/>
      <c r="FDX47"/>
      <c r="FDY47"/>
      <c r="FDZ47"/>
      <c r="FEA47"/>
      <c r="FEB47"/>
      <c r="FEC47"/>
      <c r="FED47"/>
      <c r="FEE47"/>
      <c r="FEF47"/>
      <c r="FEG47"/>
      <c r="FEH47"/>
      <c r="FEI47"/>
      <c r="FEJ47"/>
      <c r="FEK47"/>
      <c r="FEL47"/>
      <c r="FEM47"/>
      <c r="FEN47"/>
      <c r="FEO47"/>
      <c r="FEP47"/>
      <c r="FEQ47"/>
      <c r="FER47"/>
      <c r="FES47"/>
      <c r="FET47"/>
      <c r="FEU47"/>
      <c r="FEV47"/>
      <c r="FEW47"/>
      <c r="FEX47"/>
      <c r="FEY47"/>
      <c r="FEZ47"/>
      <c r="FFA47"/>
      <c r="FFB47"/>
      <c r="FFC47"/>
      <c r="FFD47"/>
      <c r="FFE47"/>
      <c r="FFF47"/>
      <c r="FFG47"/>
      <c r="FFH47"/>
      <c r="FFI47"/>
      <c r="FFJ47"/>
      <c r="FFK47"/>
      <c r="FFL47"/>
      <c r="FFM47"/>
      <c r="FFN47"/>
      <c r="FFO47"/>
      <c r="FFP47"/>
      <c r="FFQ47"/>
      <c r="FFR47"/>
      <c r="FFS47"/>
      <c r="FFT47"/>
      <c r="FFU47"/>
      <c r="FFV47"/>
      <c r="FFW47"/>
      <c r="FFX47"/>
      <c r="FFY47"/>
      <c r="FFZ47"/>
      <c r="FGA47"/>
      <c r="FGB47"/>
      <c r="FGC47"/>
      <c r="FGD47"/>
      <c r="FGE47"/>
      <c r="FGF47"/>
      <c r="FGG47"/>
      <c r="FGH47"/>
      <c r="FGI47"/>
      <c r="FGJ47"/>
      <c r="FGK47"/>
      <c r="FGL47"/>
      <c r="FGM47"/>
      <c r="FGN47"/>
      <c r="FGO47"/>
      <c r="FGP47"/>
      <c r="FGQ47"/>
      <c r="FGR47"/>
      <c r="FGS47"/>
      <c r="FGT47"/>
      <c r="FGU47"/>
      <c r="FGV47"/>
      <c r="FGW47"/>
      <c r="FGX47"/>
      <c r="FGY47"/>
      <c r="FGZ47"/>
      <c r="FHA47"/>
      <c r="FHB47"/>
      <c r="FHC47"/>
      <c r="FHD47"/>
      <c r="FHE47"/>
      <c r="FHF47"/>
      <c r="FHG47"/>
      <c r="FHH47"/>
      <c r="FHI47"/>
      <c r="FHJ47"/>
      <c r="FHK47"/>
      <c r="FHL47"/>
      <c r="FHM47"/>
      <c r="FHN47"/>
      <c r="FHO47"/>
      <c r="FHP47"/>
      <c r="FHQ47"/>
      <c r="FHR47"/>
      <c r="FHS47"/>
      <c r="FHT47"/>
      <c r="FHU47"/>
      <c r="FHV47"/>
      <c r="FHW47"/>
      <c r="FHX47"/>
      <c r="FHY47"/>
      <c r="FHZ47"/>
      <c r="FIA47"/>
      <c r="FIB47"/>
      <c r="FIC47"/>
      <c r="FID47"/>
      <c r="FIE47"/>
      <c r="FIF47"/>
      <c r="FIG47"/>
      <c r="FIH47"/>
      <c r="FII47"/>
      <c r="FIJ47"/>
      <c r="FIK47"/>
      <c r="FIL47"/>
      <c r="FIM47"/>
      <c r="FIN47"/>
      <c r="FIO47"/>
      <c r="FIP47"/>
      <c r="FIQ47"/>
      <c r="FIR47"/>
      <c r="FIS47"/>
      <c r="FIT47"/>
      <c r="FIU47"/>
      <c r="FIV47"/>
      <c r="FIW47"/>
      <c r="FIX47"/>
      <c r="FIY47"/>
      <c r="FIZ47"/>
      <c r="FJA47"/>
      <c r="FJB47"/>
      <c r="FJC47"/>
      <c r="FJD47"/>
      <c r="FJE47"/>
      <c r="FJF47"/>
      <c r="FJG47"/>
      <c r="FJH47"/>
      <c r="FJI47"/>
      <c r="FJJ47"/>
      <c r="FJK47"/>
      <c r="FJL47"/>
      <c r="FJM47"/>
      <c r="FJN47"/>
      <c r="FJO47"/>
      <c r="FJP47"/>
      <c r="FJQ47"/>
      <c r="FJR47"/>
      <c r="FJS47"/>
      <c r="FJT47"/>
      <c r="FJU47"/>
      <c r="FJV47"/>
      <c r="FJW47"/>
      <c r="FJX47"/>
      <c r="FJY47"/>
      <c r="FJZ47"/>
      <c r="FKA47"/>
      <c r="FKB47"/>
      <c r="FKC47"/>
      <c r="FKD47"/>
      <c r="FKE47"/>
      <c r="FKF47"/>
      <c r="FKG47"/>
      <c r="FKH47"/>
      <c r="FKI47"/>
      <c r="FKJ47"/>
      <c r="FKK47"/>
      <c r="FKL47"/>
      <c r="FKM47"/>
      <c r="FKN47"/>
      <c r="FKO47"/>
      <c r="FKP47"/>
      <c r="FKQ47"/>
      <c r="FKR47"/>
      <c r="FKS47"/>
      <c r="FKT47"/>
      <c r="FKU47"/>
      <c r="FKV47"/>
      <c r="FKW47"/>
      <c r="FKX47"/>
      <c r="FKY47"/>
      <c r="FKZ47"/>
      <c r="FLA47"/>
      <c r="FLB47"/>
      <c r="FLC47"/>
      <c r="FLD47"/>
      <c r="FLE47"/>
      <c r="FLF47"/>
      <c r="FLG47"/>
      <c r="FLH47"/>
      <c r="FLI47"/>
      <c r="FLJ47"/>
      <c r="FLK47"/>
      <c r="FLL47"/>
      <c r="FLM47"/>
      <c r="FLN47"/>
      <c r="FLO47"/>
      <c r="FLP47"/>
      <c r="FLQ47"/>
      <c r="FLR47"/>
      <c r="FLS47"/>
      <c r="FLT47"/>
      <c r="FLU47"/>
      <c r="FLV47"/>
      <c r="FLW47"/>
      <c r="FLX47"/>
      <c r="FLY47"/>
      <c r="FLZ47"/>
      <c r="FMA47"/>
      <c r="FMB47"/>
      <c r="FMC47"/>
      <c r="FMD47"/>
      <c r="FME47"/>
      <c r="FMF47"/>
      <c r="FMG47"/>
      <c r="FMH47"/>
      <c r="FMI47"/>
      <c r="FMJ47"/>
      <c r="FMK47"/>
      <c r="FML47"/>
      <c r="FMM47"/>
      <c r="FMN47"/>
      <c r="FMO47"/>
      <c r="FMP47"/>
      <c r="FMQ47"/>
      <c r="FMR47"/>
      <c r="FMS47"/>
      <c r="FMT47"/>
      <c r="FMU47"/>
      <c r="FMV47"/>
      <c r="FMW47"/>
      <c r="FMX47"/>
      <c r="FMY47"/>
      <c r="FMZ47"/>
      <c r="FNA47"/>
      <c r="FNB47"/>
      <c r="FNC47"/>
      <c r="FND47"/>
      <c r="FNE47"/>
      <c r="FNF47"/>
      <c r="FNG47"/>
      <c r="FNH47"/>
      <c r="FNI47"/>
      <c r="FNJ47"/>
      <c r="FNK47"/>
      <c r="FNL47"/>
      <c r="FNM47"/>
      <c r="FNN47"/>
      <c r="FNO47"/>
      <c r="FNP47"/>
      <c r="FNQ47"/>
      <c r="FNR47"/>
      <c r="FNS47"/>
      <c r="FNT47"/>
      <c r="FNU47"/>
      <c r="FNV47"/>
      <c r="FNW47"/>
      <c r="FNX47"/>
      <c r="FNY47"/>
      <c r="FNZ47"/>
      <c r="FOA47"/>
      <c r="FOB47"/>
      <c r="FOC47"/>
      <c r="FOD47"/>
      <c r="FOE47"/>
      <c r="FOF47"/>
      <c r="FOG47"/>
      <c r="FOH47"/>
      <c r="FOI47"/>
      <c r="FOJ47"/>
      <c r="FOK47"/>
      <c r="FOL47"/>
      <c r="FOM47"/>
      <c r="FON47"/>
      <c r="FOO47"/>
      <c r="FOP47"/>
      <c r="FOQ47"/>
      <c r="FOR47"/>
      <c r="FOS47"/>
      <c r="FOT47"/>
      <c r="FOU47"/>
      <c r="FOV47"/>
      <c r="FOW47"/>
      <c r="FOX47"/>
      <c r="FOY47"/>
      <c r="FOZ47"/>
      <c r="FPA47"/>
      <c r="FPB47"/>
      <c r="FPC47"/>
      <c r="FPD47"/>
      <c r="FPE47"/>
      <c r="FPF47"/>
      <c r="FPG47"/>
      <c r="FPH47"/>
      <c r="FPI47"/>
      <c r="FPJ47"/>
      <c r="FPK47"/>
      <c r="FPL47"/>
      <c r="FPM47"/>
      <c r="FPN47"/>
      <c r="FPO47"/>
      <c r="FPP47"/>
      <c r="FPQ47"/>
      <c r="FPR47"/>
      <c r="FPS47"/>
      <c r="FPT47"/>
      <c r="FPU47"/>
      <c r="FPV47"/>
      <c r="FPW47"/>
      <c r="FPX47"/>
      <c r="FPY47"/>
      <c r="FPZ47"/>
      <c r="FQA47"/>
      <c r="FQB47"/>
      <c r="FQC47"/>
      <c r="FQD47"/>
      <c r="FQE47"/>
      <c r="FQF47"/>
      <c r="FQG47"/>
      <c r="FQH47"/>
      <c r="FQI47"/>
      <c r="FQJ47"/>
      <c r="FQK47"/>
      <c r="FQL47"/>
      <c r="FQM47"/>
      <c r="FQN47"/>
      <c r="FQO47"/>
      <c r="FQP47"/>
      <c r="FQQ47"/>
      <c r="FQR47"/>
      <c r="FQS47"/>
      <c r="FQT47"/>
      <c r="FQU47"/>
      <c r="FQV47"/>
      <c r="FQW47"/>
      <c r="FQX47"/>
      <c r="FQY47"/>
      <c r="FQZ47"/>
      <c r="FRA47"/>
      <c r="FRB47"/>
      <c r="FRC47"/>
      <c r="FRD47"/>
      <c r="FRE47"/>
      <c r="FRF47"/>
      <c r="FRG47"/>
      <c r="FRH47"/>
      <c r="FRI47"/>
      <c r="FRJ47"/>
      <c r="FRK47"/>
      <c r="FRL47"/>
      <c r="FRM47"/>
      <c r="FRN47"/>
      <c r="FRO47"/>
      <c r="FRP47"/>
      <c r="FRQ47"/>
      <c r="FRR47"/>
      <c r="FRS47"/>
      <c r="FRT47"/>
      <c r="FRU47"/>
      <c r="FRV47"/>
      <c r="FRW47"/>
      <c r="FRX47"/>
      <c r="FRY47"/>
      <c r="FRZ47"/>
      <c r="FSA47"/>
      <c r="FSB47"/>
      <c r="FSC47"/>
      <c r="FSD47"/>
      <c r="FSE47"/>
      <c r="FSF47"/>
      <c r="FSG47"/>
      <c r="FSH47"/>
      <c r="FSI47"/>
      <c r="FSJ47"/>
      <c r="FSK47"/>
      <c r="FSL47"/>
      <c r="FSM47"/>
      <c r="FSN47"/>
      <c r="FSO47"/>
      <c r="FSP47"/>
      <c r="FSQ47"/>
      <c r="FSR47"/>
      <c r="FSS47"/>
      <c r="FST47"/>
      <c r="FSU47"/>
      <c r="FSV47"/>
      <c r="FSW47"/>
      <c r="FSX47"/>
      <c r="FSY47"/>
      <c r="FSZ47"/>
      <c r="FTA47"/>
      <c r="FTB47"/>
      <c r="FTC47"/>
      <c r="FTD47"/>
      <c r="FTE47"/>
      <c r="FTF47"/>
      <c r="FTG47"/>
      <c r="FTH47"/>
      <c r="FTI47"/>
      <c r="FTJ47"/>
      <c r="FTK47"/>
      <c r="FTL47"/>
      <c r="FTM47"/>
      <c r="FTN47"/>
      <c r="FTO47"/>
      <c r="FTP47"/>
      <c r="FTQ47"/>
      <c r="FTR47"/>
      <c r="FTS47"/>
      <c r="FTT47"/>
      <c r="FTU47"/>
      <c r="FTV47"/>
      <c r="FTW47"/>
      <c r="FTX47"/>
      <c r="FTY47"/>
      <c r="FTZ47"/>
      <c r="FUA47"/>
      <c r="FUB47"/>
      <c r="FUC47"/>
      <c r="FUD47"/>
      <c r="FUE47"/>
      <c r="FUF47"/>
      <c r="FUG47"/>
      <c r="FUH47"/>
      <c r="FUI47"/>
      <c r="FUJ47"/>
      <c r="FUK47"/>
      <c r="FUL47"/>
      <c r="FUM47"/>
      <c r="FUN47"/>
      <c r="FUO47"/>
      <c r="FUP47"/>
      <c r="FUQ47"/>
      <c r="FUR47"/>
      <c r="FUS47"/>
      <c r="FUT47"/>
      <c r="FUU47"/>
      <c r="FUV47"/>
      <c r="FUW47"/>
      <c r="FUX47"/>
      <c r="FUY47"/>
      <c r="FUZ47"/>
      <c r="FVA47"/>
      <c r="FVB47"/>
      <c r="FVC47"/>
      <c r="FVD47"/>
      <c r="FVE47"/>
      <c r="FVF47"/>
      <c r="FVG47"/>
      <c r="FVH47"/>
      <c r="FVI47"/>
      <c r="FVJ47"/>
      <c r="FVK47"/>
      <c r="FVL47"/>
      <c r="FVM47"/>
      <c r="FVN47"/>
      <c r="FVO47"/>
      <c r="FVP47"/>
      <c r="FVQ47"/>
      <c r="FVR47"/>
      <c r="FVS47"/>
      <c r="FVT47"/>
      <c r="FVU47"/>
      <c r="FVV47"/>
      <c r="FVW47"/>
      <c r="FVX47"/>
      <c r="FVY47"/>
      <c r="FVZ47"/>
      <c r="FWA47"/>
      <c r="FWB47"/>
      <c r="FWC47"/>
      <c r="FWD47"/>
      <c r="FWE47"/>
      <c r="FWF47"/>
      <c r="FWG47"/>
      <c r="FWH47"/>
      <c r="FWI47"/>
      <c r="FWJ47"/>
      <c r="FWK47"/>
      <c r="FWL47"/>
      <c r="FWM47"/>
      <c r="FWN47"/>
      <c r="FWO47"/>
      <c r="FWP47"/>
      <c r="FWQ47"/>
      <c r="FWR47"/>
      <c r="FWS47"/>
      <c r="FWT47"/>
      <c r="FWU47"/>
      <c r="FWV47"/>
      <c r="FWW47"/>
      <c r="FWX47"/>
      <c r="FWY47"/>
      <c r="FWZ47"/>
      <c r="FXA47"/>
      <c r="FXB47"/>
      <c r="FXC47"/>
      <c r="FXD47"/>
      <c r="FXE47"/>
      <c r="FXF47"/>
      <c r="FXG47"/>
      <c r="FXH47"/>
      <c r="FXI47"/>
      <c r="FXJ47"/>
      <c r="FXK47"/>
      <c r="FXL47"/>
      <c r="FXM47"/>
      <c r="FXN47"/>
      <c r="FXO47"/>
      <c r="FXP47"/>
      <c r="FXQ47"/>
      <c r="FXR47"/>
      <c r="FXS47"/>
      <c r="FXT47"/>
      <c r="FXU47"/>
      <c r="FXV47"/>
      <c r="FXW47"/>
      <c r="FXX47"/>
      <c r="FXY47"/>
      <c r="FXZ47"/>
      <c r="FYA47"/>
      <c r="FYB47"/>
      <c r="FYC47"/>
      <c r="FYD47"/>
      <c r="FYE47"/>
      <c r="FYF47"/>
      <c r="FYG47"/>
      <c r="FYH47"/>
      <c r="FYI47"/>
      <c r="FYJ47"/>
      <c r="FYK47"/>
      <c r="FYL47"/>
      <c r="FYM47"/>
      <c r="FYN47"/>
      <c r="FYO47"/>
      <c r="FYP47"/>
      <c r="FYQ47"/>
      <c r="FYR47"/>
      <c r="FYS47"/>
      <c r="FYT47"/>
      <c r="FYU47"/>
      <c r="FYV47"/>
      <c r="FYW47"/>
      <c r="FYX47"/>
      <c r="FYY47"/>
      <c r="FYZ47"/>
      <c r="FZA47"/>
      <c r="FZB47"/>
      <c r="FZC47"/>
      <c r="FZD47"/>
      <c r="FZE47"/>
      <c r="FZF47"/>
      <c r="FZG47"/>
      <c r="FZH47"/>
      <c r="FZI47"/>
      <c r="FZJ47"/>
      <c r="FZK47"/>
      <c r="FZL47"/>
      <c r="FZM47"/>
      <c r="FZN47"/>
      <c r="FZO47"/>
      <c r="FZP47"/>
      <c r="FZQ47"/>
      <c r="FZR47"/>
      <c r="FZS47"/>
      <c r="FZT47"/>
      <c r="FZU47"/>
      <c r="FZV47"/>
      <c r="FZW47"/>
      <c r="FZX47"/>
      <c r="FZY47"/>
      <c r="FZZ47"/>
      <c r="GAA47"/>
      <c r="GAB47"/>
      <c r="GAC47"/>
      <c r="GAD47"/>
      <c r="GAE47"/>
      <c r="GAF47"/>
      <c r="GAG47"/>
      <c r="GAH47"/>
      <c r="GAI47"/>
      <c r="GAJ47"/>
      <c r="GAK47"/>
      <c r="GAL47"/>
      <c r="GAM47"/>
      <c r="GAN47"/>
      <c r="GAO47"/>
      <c r="GAP47"/>
      <c r="GAQ47"/>
      <c r="GAR47"/>
      <c r="GAS47"/>
      <c r="GAT47"/>
      <c r="GAU47"/>
      <c r="GAV47"/>
      <c r="GAW47"/>
      <c r="GAX47"/>
      <c r="GAY47"/>
      <c r="GAZ47"/>
      <c r="GBA47"/>
      <c r="GBB47"/>
      <c r="GBC47"/>
      <c r="GBD47"/>
      <c r="GBE47"/>
      <c r="GBF47"/>
      <c r="GBG47"/>
      <c r="GBH47"/>
      <c r="GBI47"/>
      <c r="GBJ47"/>
      <c r="GBK47"/>
      <c r="GBL47"/>
      <c r="GBM47"/>
      <c r="GBN47"/>
      <c r="GBO47"/>
      <c r="GBP47"/>
      <c r="GBQ47"/>
      <c r="GBR47"/>
      <c r="GBS47"/>
      <c r="GBT47"/>
      <c r="GBU47"/>
      <c r="GBV47"/>
      <c r="GBW47"/>
      <c r="GBX47"/>
      <c r="GBY47"/>
      <c r="GBZ47"/>
      <c r="GCA47"/>
      <c r="GCB47"/>
      <c r="GCC47"/>
      <c r="GCD47"/>
      <c r="GCE47"/>
      <c r="GCF47"/>
      <c r="GCG47"/>
      <c r="GCH47"/>
      <c r="GCI47"/>
      <c r="GCJ47"/>
      <c r="GCK47"/>
      <c r="GCL47"/>
      <c r="GCM47"/>
      <c r="GCN47"/>
      <c r="GCO47"/>
      <c r="GCP47"/>
      <c r="GCQ47"/>
      <c r="GCR47"/>
      <c r="GCS47"/>
      <c r="GCT47"/>
      <c r="GCU47"/>
      <c r="GCV47"/>
      <c r="GCW47"/>
      <c r="GCX47"/>
      <c r="GCY47"/>
      <c r="GCZ47"/>
      <c r="GDA47"/>
      <c r="GDB47"/>
      <c r="GDC47"/>
      <c r="GDD47"/>
      <c r="GDE47"/>
      <c r="GDF47"/>
      <c r="GDG47"/>
      <c r="GDH47"/>
      <c r="GDI47"/>
      <c r="GDJ47"/>
      <c r="GDK47"/>
      <c r="GDL47"/>
      <c r="GDM47"/>
      <c r="GDN47"/>
      <c r="GDO47"/>
      <c r="GDP47"/>
      <c r="GDQ47"/>
      <c r="GDR47"/>
      <c r="GDS47"/>
      <c r="GDT47"/>
      <c r="GDU47"/>
      <c r="GDV47"/>
      <c r="GDW47"/>
      <c r="GDX47"/>
      <c r="GDY47"/>
      <c r="GDZ47"/>
      <c r="GEA47"/>
      <c r="GEB47"/>
      <c r="GEC47"/>
      <c r="GED47"/>
      <c r="GEE47"/>
      <c r="GEF47"/>
      <c r="GEG47"/>
      <c r="GEH47"/>
      <c r="GEI47"/>
      <c r="GEJ47"/>
      <c r="GEK47"/>
      <c r="GEL47"/>
      <c r="GEM47"/>
      <c r="GEN47"/>
      <c r="GEO47"/>
      <c r="GEP47"/>
      <c r="GEQ47"/>
      <c r="GER47"/>
      <c r="GES47"/>
      <c r="GET47"/>
      <c r="GEU47"/>
      <c r="GEV47"/>
      <c r="GEW47"/>
      <c r="GEX47"/>
      <c r="GEY47"/>
      <c r="GEZ47"/>
      <c r="GFA47"/>
      <c r="GFB47"/>
      <c r="GFC47"/>
      <c r="GFD47"/>
      <c r="GFE47"/>
      <c r="GFF47"/>
      <c r="GFG47"/>
      <c r="GFH47"/>
      <c r="GFI47"/>
      <c r="GFJ47"/>
      <c r="GFK47"/>
      <c r="GFL47"/>
      <c r="GFM47"/>
      <c r="GFN47"/>
      <c r="GFO47"/>
      <c r="GFP47"/>
      <c r="GFQ47"/>
      <c r="GFR47"/>
      <c r="GFS47"/>
      <c r="GFT47"/>
      <c r="GFU47"/>
      <c r="GFV47"/>
      <c r="GFW47"/>
      <c r="GFX47"/>
      <c r="GFY47"/>
      <c r="GFZ47"/>
      <c r="GGA47"/>
      <c r="GGB47"/>
      <c r="GGC47"/>
      <c r="GGD47"/>
      <c r="GGE47"/>
      <c r="GGF47"/>
      <c r="GGG47"/>
      <c r="GGH47"/>
      <c r="GGI47"/>
      <c r="GGJ47"/>
      <c r="GGK47"/>
      <c r="GGL47"/>
      <c r="GGM47"/>
      <c r="GGN47"/>
      <c r="GGO47"/>
      <c r="GGP47"/>
      <c r="GGQ47"/>
      <c r="GGR47"/>
      <c r="GGS47"/>
      <c r="GGT47"/>
      <c r="GGU47"/>
      <c r="GGV47"/>
      <c r="GGW47"/>
      <c r="GGX47"/>
      <c r="GGY47"/>
      <c r="GGZ47"/>
      <c r="GHA47"/>
      <c r="GHB47"/>
      <c r="GHC47"/>
      <c r="GHD47"/>
      <c r="GHE47"/>
      <c r="GHF47"/>
      <c r="GHG47"/>
      <c r="GHH47"/>
      <c r="GHI47"/>
      <c r="GHJ47"/>
      <c r="GHK47"/>
      <c r="GHL47"/>
      <c r="GHM47"/>
      <c r="GHN47"/>
      <c r="GHO47"/>
      <c r="GHP47"/>
      <c r="GHQ47"/>
      <c r="GHR47"/>
      <c r="GHS47"/>
      <c r="GHT47"/>
      <c r="GHU47"/>
      <c r="GHV47"/>
      <c r="GHW47"/>
      <c r="GHX47"/>
      <c r="GHY47"/>
      <c r="GHZ47"/>
      <c r="GIA47"/>
      <c r="GIB47"/>
      <c r="GIC47"/>
      <c r="GID47"/>
      <c r="GIE47"/>
      <c r="GIF47"/>
      <c r="GIG47"/>
      <c r="GIH47"/>
      <c r="GII47"/>
      <c r="GIJ47"/>
      <c r="GIK47"/>
      <c r="GIL47"/>
      <c r="GIM47"/>
      <c r="GIN47"/>
      <c r="GIO47"/>
      <c r="GIP47"/>
      <c r="GIQ47"/>
      <c r="GIR47"/>
      <c r="GIS47"/>
      <c r="GIT47"/>
      <c r="GIU47"/>
      <c r="GIV47"/>
      <c r="GIW47"/>
      <c r="GIX47"/>
      <c r="GIY47"/>
      <c r="GIZ47"/>
      <c r="GJA47"/>
      <c r="GJB47"/>
      <c r="GJC47"/>
      <c r="GJD47"/>
      <c r="GJE47"/>
      <c r="GJF47"/>
      <c r="GJG47"/>
      <c r="GJH47"/>
      <c r="GJI47"/>
      <c r="GJJ47"/>
      <c r="GJK47"/>
      <c r="GJL47"/>
      <c r="GJM47"/>
      <c r="GJN47"/>
      <c r="GJO47"/>
      <c r="GJP47"/>
      <c r="GJQ47"/>
      <c r="GJR47"/>
      <c r="GJS47"/>
      <c r="GJT47"/>
      <c r="GJU47"/>
      <c r="GJV47"/>
      <c r="GJW47"/>
      <c r="GJX47"/>
      <c r="GJY47"/>
      <c r="GJZ47"/>
      <c r="GKA47"/>
      <c r="GKB47"/>
      <c r="GKC47"/>
      <c r="GKD47"/>
      <c r="GKE47"/>
      <c r="GKF47"/>
      <c r="GKG47"/>
      <c r="GKH47"/>
      <c r="GKI47"/>
      <c r="GKJ47"/>
      <c r="GKK47"/>
      <c r="GKL47"/>
      <c r="GKM47"/>
      <c r="GKN47"/>
      <c r="GKO47"/>
      <c r="GKP47"/>
      <c r="GKQ47"/>
      <c r="GKR47"/>
      <c r="GKS47"/>
      <c r="GKT47"/>
      <c r="GKU47"/>
      <c r="GKV47"/>
      <c r="GKW47"/>
      <c r="GKX47"/>
      <c r="GKY47"/>
      <c r="GKZ47"/>
      <c r="GLA47"/>
      <c r="GLB47"/>
      <c r="GLC47"/>
      <c r="GLD47"/>
      <c r="GLE47"/>
      <c r="GLF47"/>
      <c r="GLG47"/>
      <c r="GLH47"/>
      <c r="GLI47"/>
      <c r="GLJ47"/>
      <c r="GLK47"/>
      <c r="GLL47"/>
      <c r="GLM47"/>
      <c r="GLN47"/>
      <c r="GLO47"/>
      <c r="GLP47"/>
      <c r="GLQ47"/>
      <c r="GLR47"/>
      <c r="GLS47"/>
      <c r="GLT47"/>
      <c r="GLU47"/>
      <c r="GLV47"/>
      <c r="GLW47"/>
      <c r="GLX47"/>
      <c r="GLY47"/>
      <c r="GLZ47"/>
      <c r="GMA47"/>
      <c r="GMB47"/>
      <c r="GMC47"/>
      <c r="GMD47"/>
      <c r="GME47"/>
      <c r="GMF47"/>
      <c r="GMG47"/>
      <c r="GMH47"/>
      <c r="GMI47"/>
      <c r="GMJ47"/>
      <c r="GMK47"/>
      <c r="GML47"/>
      <c r="GMM47"/>
      <c r="GMN47"/>
      <c r="GMO47"/>
      <c r="GMP47"/>
      <c r="GMQ47"/>
      <c r="GMR47"/>
      <c r="GMS47"/>
      <c r="GMT47"/>
      <c r="GMU47"/>
      <c r="GMV47"/>
      <c r="GMW47"/>
      <c r="GMX47"/>
      <c r="GMY47"/>
      <c r="GMZ47"/>
      <c r="GNA47"/>
      <c r="GNB47"/>
      <c r="GNC47"/>
      <c r="GND47"/>
      <c r="GNE47"/>
      <c r="GNF47"/>
      <c r="GNG47"/>
      <c r="GNH47"/>
      <c r="GNI47"/>
      <c r="GNJ47"/>
      <c r="GNK47"/>
      <c r="GNL47"/>
      <c r="GNM47"/>
      <c r="GNN47"/>
      <c r="GNO47"/>
      <c r="GNP47"/>
      <c r="GNQ47"/>
      <c r="GNR47"/>
      <c r="GNS47"/>
      <c r="GNT47"/>
      <c r="GNU47"/>
      <c r="GNV47"/>
      <c r="GNW47"/>
      <c r="GNX47"/>
      <c r="GNY47"/>
      <c r="GNZ47"/>
      <c r="GOA47"/>
      <c r="GOB47"/>
      <c r="GOC47"/>
      <c r="GOD47"/>
      <c r="GOE47"/>
      <c r="GOF47"/>
      <c r="GOG47"/>
      <c r="GOH47"/>
      <c r="GOI47"/>
      <c r="GOJ47"/>
      <c r="GOK47"/>
      <c r="GOL47"/>
      <c r="GOM47"/>
      <c r="GON47"/>
      <c r="GOO47"/>
      <c r="GOP47"/>
      <c r="GOQ47"/>
      <c r="GOR47"/>
      <c r="GOS47"/>
      <c r="GOT47"/>
      <c r="GOU47"/>
      <c r="GOV47"/>
      <c r="GOW47"/>
      <c r="GOX47"/>
      <c r="GOY47"/>
      <c r="GOZ47"/>
      <c r="GPA47"/>
      <c r="GPB47"/>
      <c r="GPC47"/>
      <c r="GPD47"/>
      <c r="GPE47"/>
      <c r="GPF47"/>
      <c r="GPG47"/>
      <c r="GPH47"/>
      <c r="GPI47"/>
      <c r="GPJ47"/>
      <c r="GPK47"/>
      <c r="GPL47"/>
      <c r="GPM47"/>
      <c r="GPN47"/>
      <c r="GPO47"/>
      <c r="GPP47"/>
      <c r="GPQ47"/>
      <c r="GPR47"/>
      <c r="GPS47"/>
      <c r="GPT47"/>
      <c r="GPU47"/>
      <c r="GPV47"/>
      <c r="GPW47"/>
      <c r="GPX47"/>
      <c r="GPY47"/>
      <c r="GPZ47"/>
      <c r="GQA47"/>
      <c r="GQB47"/>
      <c r="GQC47"/>
      <c r="GQD47"/>
      <c r="GQE47"/>
      <c r="GQF47"/>
      <c r="GQG47"/>
      <c r="GQH47"/>
      <c r="GQI47"/>
      <c r="GQJ47"/>
      <c r="GQK47"/>
      <c r="GQL47"/>
      <c r="GQM47"/>
      <c r="GQN47"/>
      <c r="GQO47"/>
      <c r="GQP47"/>
      <c r="GQQ47"/>
      <c r="GQR47"/>
      <c r="GQS47"/>
      <c r="GQT47"/>
      <c r="GQU47"/>
      <c r="GQV47"/>
      <c r="GQW47"/>
      <c r="GQX47"/>
      <c r="GQY47"/>
      <c r="GQZ47"/>
      <c r="GRA47"/>
      <c r="GRB47"/>
      <c r="GRC47"/>
      <c r="GRD47"/>
      <c r="GRE47"/>
      <c r="GRF47"/>
      <c r="GRG47"/>
      <c r="GRH47"/>
      <c r="GRI47"/>
      <c r="GRJ47"/>
      <c r="GRK47"/>
      <c r="GRL47"/>
      <c r="GRM47"/>
      <c r="GRN47"/>
      <c r="GRO47"/>
      <c r="GRP47"/>
      <c r="GRQ47"/>
      <c r="GRR47"/>
      <c r="GRS47"/>
      <c r="GRT47"/>
      <c r="GRU47"/>
      <c r="GRV47"/>
      <c r="GRW47"/>
      <c r="GRX47"/>
      <c r="GRY47"/>
      <c r="GRZ47"/>
      <c r="GSA47"/>
      <c r="GSB47"/>
      <c r="GSC47"/>
      <c r="GSD47"/>
      <c r="GSE47"/>
      <c r="GSF47"/>
      <c r="GSG47"/>
      <c r="GSH47"/>
      <c r="GSI47"/>
      <c r="GSJ47"/>
      <c r="GSK47"/>
      <c r="GSL47"/>
      <c r="GSM47"/>
      <c r="GSN47"/>
      <c r="GSO47"/>
      <c r="GSP47"/>
      <c r="GSQ47"/>
      <c r="GSR47"/>
      <c r="GSS47"/>
      <c r="GST47"/>
      <c r="GSU47"/>
      <c r="GSV47"/>
      <c r="GSW47"/>
      <c r="GSX47"/>
      <c r="GSY47"/>
      <c r="GSZ47"/>
      <c r="GTA47"/>
      <c r="GTB47"/>
      <c r="GTC47"/>
      <c r="GTD47"/>
      <c r="GTE47"/>
      <c r="GTF47"/>
      <c r="GTG47"/>
      <c r="GTH47"/>
      <c r="GTI47"/>
      <c r="GTJ47"/>
      <c r="GTK47"/>
      <c r="GTL47"/>
      <c r="GTM47"/>
      <c r="GTN47"/>
      <c r="GTO47"/>
      <c r="GTP47"/>
      <c r="GTQ47"/>
      <c r="GTR47"/>
      <c r="GTS47"/>
      <c r="GTT47"/>
      <c r="GTU47"/>
      <c r="GTV47"/>
      <c r="GTW47"/>
      <c r="GTX47"/>
      <c r="GTY47"/>
      <c r="GTZ47"/>
      <c r="GUA47"/>
      <c r="GUB47"/>
      <c r="GUC47"/>
      <c r="GUD47"/>
      <c r="GUE47"/>
      <c r="GUF47"/>
      <c r="GUG47"/>
      <c r="GUH47"/>
      <c r="GUI47"/>
      <c r="GUJ47"/>
      <c r="GUK47"/>
      <c r="GUL47"/>
      <c r="GUM47"/>
      <c r="GUN47"/>
      <c r="GUO47"/>
      <c r="GUP47"/>
      <c r="GUQ47"/>
      <c r="GUR47"/>
      <c r="GUS47"/>
      <c r="GUT47"/>
      <c r="GUU47"/>
      <c r="GUV47"/>
      <c r="GUW47"/>
      <c r="GUX47"/>
      <c r="GUY47"/>
      <c r="GUZ47"/>
      <c r="GVA47"/>
      <c r="GVB47"/>
      <c r="GVC47"/>
      <c r="GVD47"/>
      <c r="GVE47"/>
      <c r="GVF47"/>
      <c r="GVG47"/>
      <c r="GVH47"/>
      <c r="GVI47"/>
      <c r="GVJ47"/>
      <c r="GVK47"/>
      <c r="GVL47"/>
      <c r="GVM47"/>
      <c r="GVN47"/>
      <c r="GVO47"/>
      <c r="GVP47"/>
      <c r="GVQ47"/>
      <c r="GVR47"/>
      <c r="GVS47"/>
      <c r="GVT47"/>
      <c r="GVU47"/>
      <c r="GVV47"/>
      <c r="GVW47"/>
      <c r="GVX47"/>
      <c r="GVY47"/>
      <c r="GVZ47"/>
      <c r="GWA47"/>
      <c r="GWB47"/>
      <c r="GWC47"/>
      <c r="GWD47"/>
      <c r="GWE47"/>
      <c r="GWF47"/>
      <c r="GWG47"/>
      <c r="GWH47"/>
      <c r="GWI47"/>
      <c r="GWJ47"/>
      <c r="GWK47"/>
      <c r="GWL47"/>
      <c r="GWM47"/>
      <c r="GWN47"/>
      <c r="GWO47"/>
      <c r="GWP47"/>
      <c r="GWQ47"/>
      <c r="GWR47"/>
      <c r="GWS47"/>
      <c r="GWT47"/>
      <c r="GWU47"/>
      <c r="GWV47"/>
      <c r="GWW47"/>
      <c r="GWX47"/>
      <c r="GWY47"/>
      <c r="GWZ47"/>
      <c r="GXA47"/>
      <c r="GXB47"/>
      <c r="GXC47"/>
      <c r="GXD47"/>
      <c r="GXE47"/>
      <c r="GXF47"/>
      <c r="GXG47"/>
      <c r="GXH47"/>
      <c r="GXI47"/>
      <c r="GXJ47"/>
      <c r="GXK47"/>
      <c r="GXL47"/>
      <c r="GXM47"/>
      <c r="GXN47"/>
      <c r="GXO47"/>
      <c r="GXP47"/>
      <c r="GXQ47"/>
      <c r="GXR47"/>
      <c r="GXS47"/>
      <c r="GXT47"/>
      <c r="GXU47"/>
      <c r="GXV47"/>
      <c r="GXW47"/>
      <c r="GXX47"/>
      <c r="GXY47"/>
      <c r="GXZ47"/>
      <c r="GYA47"/>
      <c r="GYB47"/>
      <c r="GYC47"/>
      <c r="GYD47"/>
      <c r="GYE47"/>
      <c r="GYF47"/>
      <c r="GYG47"/>
      <c r="GYH47"/>
      <c r="GYI47"/>
      <c r="GYJ47"/>
      <c r="GYK47"/>
      <c r="GYL47"/>
      <c r="GYM47"/>
      <c r="GYN47"/>
      <c r="GYO47"/>
      <c r="GYP47"/>
      <c r="GYQ47"/>
      <c r="GYR47"/>
      <c r="GYS47"/>
      <c r="GYT47"/>
      <c r="GYU47"/>
      <c r="GYV47"/>
      <c r="GYW47"/>
      <c r="GYX47"/>
      <c r="GYY47"/>
      <c r="GYZ47"/>
      <c r="GZA47"/>
      <c r="GZB47"/>
      <c r="GZC47"/>
      <c r="GZD47"/>
      <c r="GZE47"/>
      <c r="GZF47"/>
      <c r="GZG47"/>
      <c r="GZH47"/>
      <c r="GZI47"/>
      <c r="GZJ47"/>
      <c r="GZK47"/>
      <c r="GZL47"/>
      <c r="GZM47"/>
      <c r="GZN47"/>
      <c r="GZO47"/>
      <c r="GZP47"/>
      <c r="GZQ47"/>
      <c r="GZR47"/>
      <c r="GZS47"/>
      <c r="GZT47"/>
      <c r="GZU47"/>
      <c r="GZV47"/>
      <c r="GZW47"/>
      <c r="GZX47"/>
      <c r="GZY47"/>
      <c r="GZZ47"/>
      <c r="HAA47"/>
      <c r="HAB47"/>
      <c r="HAC47"/>
      <c r="HAD47"/>
      <c r="HAE47"/>
      <c r="HAF47"/>
      <c r="HAG47"/>
      <c r="HAH47"/>
      <c r="HAI47"/>
      <c r="HAJ47"/>
      <c r="HAK47"/>
      <c r="HAL47"/>
      <c r="HAM47"/>
      <c r="HAN47"/>
      <c r="HAO47"/>
      <c r="HAP47"/>
      <c r="HAQ47"/>
      <c r="HAR47"/>
      <c r="HAS47"/>
      <c r="HAT47"/>
      <c r="HAU47"/>
      <c r="HAV47"/>
      <c r="HAW47"/>
      <c r="HAX47"/>
      <c r="HAY47"/>
      <c r="HAZ47"/>
      <c r="HBA47"/>
      <c r="HBB47"/>
      <c r="HBC47"/>
      <c r="HBD47"/>
      <c r="HBE47"/>
      <c r="HBF47"/>
      <c r="HBG47"/>
      <c r="HBH47"/>
      <c r="HBI47"/>
      <c r="HBJ47"/>
      <c r="HBK47"/>
      <c r="HBL47"/>
      <c r="HBM47"/>
      <c r="HBN47"/>
      <c r="HBO47"/>
      <c r="HBP47"/>
      <c r="HBQ47"/>
      <c r="HBR47"/>
      <c r="HBS47"/>
      <c r="HBT47"/>
      <c r="HBU47"/>
      <c r="HBV47"/>
      <c r="HBW47"/>
      <c r="HBX47"/>
      <c r="HBY47"/>
      <c r="HBZ47"/>
      <c r="HCA47"/>
      <c r="HCB47"/>
      <c r="HCC47"/>
      <c r="HCD47"/>
      <c r="HCE47"/>
      <c r="HCF47"/>
      <c r="HCG47"/>
      <c r="HCH47"/>
      <c r="HCI47"/>
      <c r="HCJ47"/>
      <c r="HCK47"/>
      <c r="HCL47"/>
      <c r="HCM47"/>
      <c r="HCN47"/>
      <c r="HCO47"/>
      <c r="HCP47"/>
      <c r="HCQ47"/>
      <c r="HCR47"/>
      <c r="HCS47"/>
      <c r="HCT47"/>
      <c r="HCU47"/>
      <c r="HCV47"/>
      <c r="HCW47"/>
      <c r="HCX47"/>
      <c r="HCY47"/>
      <c r="HCZ47"/>
      <c r="HDA47"/>
      <c r="HDB47"/>
      <c r="HDC47"/>
      <c r="HDD47"/>
      <c r="HDE47"/>
      <c r="HDF47"/>
      <c r="HDG47"/>
      <c r="HDH47"/>
      <c r="HDI47"/>
      <c r="HDJ47"/>
      <c r="HDK47"/>
      <c r="HDL47"/>
      <c r="HDM47"/>
      <c r="HDN47"/>
      <c r="HDO47"/>
      <c r="HDP47"/>
      <c r="HDQ47"/>
      <c r="HDR47"/>
      <c r="HDS47"/>
      <c r="HDT47"/>
      <c r="HDU47"/>
      <c r="HDV47"/>
      <c r="HDW47"/>
      <c r="HDX47"/>
      <c r="HDY47"/>
      <c r="HDZ47"/>
      <c r="HEA47"/>
      <c r="HEB47"/>
      <c r="HEC47"/>
      <c r="HED47"/>
      <c r="HEE47"/>
      <c r="HEF47"/>
      <c r="HEG47"/>
      <c r="HEH47"/>
      <c r="HEI47"/>
      <c r="HEJ47"/>
      <c r="HEK47"/>
      <c r="HEL47"/>
      <c r="HEM47"/>
      <c r="HEN47"/>
      <c r="HEO47"/>
      <c r="HEP47"/>
      <c r="HEQ47"/>
      <c r="HER47"/>
      <c r="HES47"/>
      <c r="HET47"/>
      <c r="HEU47"/>
      <c r="HEV47"/>
      <c r="HEW47"/>
      <c r="HEX47"/>
      <c r="HEY47"/>
      <c r="HEZ47"/>
      <c r="HFA47"/>
      <c r="HFB47"/>
      <c r="HFC47"/>
      <c r="HFD47"/>
      <c r="HFE47"/>
      <c r="HFF47"/>
      <c r="HFG47"/>
      <c r="HFH47"/>
      <c r="HFI47"/>
      <c r="HFJ47"/>
      <c r="HFK47"/>
      <c r="HFL47"/>
      <c r="HFM47"/>
      <c r="HFN47"/>
      <c r="HFO47"/>
      <c r="HFP47"/>
      <c r="HFQ47"/>
      <c r="HFR47"/>
      <c r="HFS47"/>
      <c r="HFT47"/>
      <c r="HFU47"/>
      <c r="HFV47"/>
      <c r="HFW47"/>
      <c r="HFX47"/>
      <c r="HFY47"/>
      <c r="HFZ47"/>
      <c r="HGA47"/>
      <c r="HGB47"/>
      <c r="HGC47"/>
      <c r="HGD47"/>
      <c r="HGE47"/>
      <c r="HGF47"/>
      <c r="HGG47"/>
      <c r="HGH47"/>
      <c r="HGI47"/>
      <c r="HGJ47"/>
      <c r="HGK47"/>
      <c r="HGL47"/>
      <c r="HGM47"/>
      <c r="HGN47"/>
      <c r="HGO47"/>
      <c r="HGP47"/>
      <c r="HGQ47"/>
      <c r="HGR47"/>
      <c r="HGS47"/>
      <c r="HGT47"/>
      <c r="HGU47"/>
      <c r="HGV47"/>
      <c r="HGW47"/>
      <c r="HGX47"/>
      <c r="HGY47"/>
      <c r="HGZ47"/>
      <c r="HHA47"/>
      <c r="HHB47"/>
      <c r="HHC47"/>
      <c r="HHD47"/>
      <c r="HHE47"/>
      <c r="HHF47"/>
      <c r="HHG47"/>
      <c r="HHH47"/>
      <c r="HHI47"/>
      <c r="HHJ47"/>
      <c r="HHK47"/>
      <c r="HHL47"/>
      <c r="HHM47"/>
      <c r="HHN47"/>
      <c r="HHO47"/>
      <c r="HHP47"/>
      <c r="HHQ47"/>
      <c r="HHR47"/>
      <c r="HHS47"/>
      <c r="HHT47"/>
      <c r="HHU47"/>
      <c r="HHV47"/>
      <c r="HHW47"/>
      <c r="HHX47"/>
      <c r="HHY47"/>
      <c r="HHZ47"/>
      <c r="HIA47"/>
      <c r="HIB47"/>
      <c r="HIC47"/>
      <c r="HID47"/>
      <c r="HIE47"/>
      <c r="HIF47"/>
      <c r="HIG47"/>
      <c r="HIH47"/>
      <c r="HII47"/>
      <c r="HIJ47"/>
      <c r="HIK47"/>
      <c r="HIL47"/>
      <c r="HIM47"/>
      <c r="HIN47"/>
      <c r="HIO47"/>
      <c r="HIP47"/>
      <c r="HIQ47"/>
      <c r="HIR47"/>
      <c r="HIS47"/>
      <c r="HIT47"/>
      <c r="HIU47"/>
      <c r="HIV47"/>
      <c r="HIW47"/>
      <c r="HIX47"/>
      <c r="HIY47"/>
      <c r="HIZ47"/>
      <c r="HJA47"/>
      <c r="HJB47"/>
      <c r="HJC47"/>
      <c r="HJD47"/>
      <c r="HJE47"/>
      <c r="HJF47"/>
      <c r="HJG47"/>
      <c r="HJH47"/>
      <c r="HJI47"/>
      <c r="HJJ47"/>
      <c r="HJK47"/>
      <c r="HJL47"/>
      <c r="HJM47"/>
      <c r="HJN47"/>
      <c r="HJO47"/>
      <c r="HJP47"/>
      <c r="HJQ47"/>
      <c r="HJR47"/>
      <c r="HJS47"/>
      <c r="HJT47"/>
      <c r="HJU47"/>
      <c r="HJV47"/>
      <c r="HJW47"/>
      <c r="HJX47"/>
      <c r="HJY47"/>
      <c r="HJZ47"/>
      <c r="HKA47"/>
      <c r="HKB47"/>
      <c r="HKC47"/>
      <c r="HKD47"/>
      <c r="HKE47"/>
      <c r="HKF47"/>
      <c r="HKG47"/>
      <c r="HKH47"/>
      <c r="HKI47"/>
      <c r="HKJ47"/>
      <c r="HKK47"/>
      <c r="HKL47"/>
      <c r="HKM47"/>
      <c r="HKN47"/>
      <c r="HKO47"/>
      <c r="HKP47"/>
      <c r="HKQ47"/>
      <c r="HKR47"/>
      <c r="HKS47"/>
      <c r="HKT47"/>
      <c r="HKU47"/>
      <c r="HKV47"/>
      <c r="HKW47"/>
      <c r="HKX47"/>
      <c r="HKY47"/>
      <c r="HKZ47"/>
      <c r="HLA47"/>
      <c r="HLB47"/>
      <c r="HLC47"/>
      <c r="HLD47"/>
      <c r="HLE47"/>
      <c r="HLF47"/>
      <c r="HLG47"/>
      <c r="HLH47"/>
      <c r="HLI47"/>
      <c r="HLJ47"/>
      <c r="HLK47"/>
      <c r="HLL47"/>
      <c r="HLM47"/>
      <c r="HLN47"/>
      <c r="HLO47"/>
      <c r="HLP47"/>
      <c r="HLQ47"/>
      <c r="HLR47"/>
      <c r="HLS47"/>
      <c r="HLT47"/>
      <c r="HLU47"/>
      <c r="HLV47"/>
      <c r="HLW47"/>
      <c r="HLX47"/>
      <c r="HLY47"/>
      <c r="HLZ47"/>
      <c r="HMA47"/>
      <c r="HMB47"/>
      <c r="HMC47"/>
      <c r="HMD47"/>
      <c r="HME47"/>
      <c r="HMF47"/>
      <c r="HMG47"/>
      <c r="HMH47"/>
      <c r="HMI47"/>
      <c r="HMJ47"/>
      <c r="HMK47"/>
      <c r="HML47"/>
      <c r="HMM47"/>
      <c r="HMN47"/>
      <c r="HMO47"/>
      <c r="HMP47"/>
      <c r="HMQ47"/>
      <c r="HMR47"/>
      <c r="HMS47"/>
      <c r="HMT47"/>
      <c r="HMU47"/>
      <c r="HMV47"/>
      <c r="HMW47"/>
      <c r="HMX47"/>
      <c r="HMY47"/>
      <c r="HMZ47"/>
      <c r="HNA47"/>
      <c r="HNB47"/>
      <c r="HNC47"/>
      <c r="HND47"/>
      <c r="HNE47"/>
      <c r="HNF47"/>
      <c r="HNG47"/>
      <c r="HNH47"/>
      <c r="HNI47"/>
      <c r="HNJ47"/>
      <c r="HNK47"/>
      <c r="HNL47"/>
      <c r="HNM47"/>
      <c r="HNN47"/>
      <c r="HNO47"/>
      <c r="HNP47"/>
      <c r="HNQ47"/>
      <c r="HNR47"/>
      <c r="HNS47"/>
      <c r="HNT47"/>
      <c r="HNU47"/>
      <c r="HNV47"/>
      <c r="HNW47"/>
      <c r="HNX47"/>
      <c r="HNY47"/>
      <c r="HNZ47"/>
      <c r="HOA47"/>
      <c r="HOB47"/>
      <c r="HOC47"/>
      <c r="HOD47"/>
      <c r="HOE47"/>
      <c r="HOF47"/>
      <c r="HOG47"/>
      <c r="HOH47"/>
      <c r="HOI47"/>
      <c r="HOJ47"/>
      <c r="HOK47"/>
      <c r="HOL47"/>
      <c r="HOM47"/>
      <c r="HON47"/>
      <c r="HOO47"/>
      <c r="HOP47"/>
      <c r="HOQ47"/>
      <c r="HOR47"/>
      <c r="HOS47"/>
      <c r="HOT47"/>
      <c r="HOU47"/>
      <c r="HOV47"/>
      <c r="HOW47"/>
      <c r="HOX47"/>
      <c r="HOY47"/>
      <c r="HOZ47"/>
      <c r="HPA47"/>
      <c r="HPB47"/>
      <c r="HPC47"/>
      <c r="HPD47"/>
      <c r="HPE47"/>
      <c r="HPF47"/>
      <c r="HPG47"/>
      <c r="HPH47"/>
      <c r="HPI47"/>
      <c r="HPJ47"/>
      <c r="HPK47"/>
      <c r="HPL47"/>
      <c r="HPM47"/>
      <c r="HPN47"/>
      <c r="HPO47"/>
      <c r="HPP47"/>
      <c r="HPQ47"/>
      <c r="HPR47"/>
      <c r="HPS47"/>
      <c r="HPT47"/>
      <c r="HPU47"/>
      <c r="HPV47"/>
      <c r="HPW47"/>
      <c r="HPX47"/>
      <c r="HPY47"/>
      <c r="HPZ47"/>
      <c r="HQA47"/>
      <c r="HQB47"/>
      <c r="HQC47"/>
      <c r="HQD47"/>
      <c r="HQE47"/>
      <c r="HQF47"/>
      <c r="HQG47"/>
      <c r="HQH47"/>
      <c r="HQI47"/>
      <c r="HQJ47"/>
      <c r="HQK47"/>
      <c r="HQL47"/>
      <c r="HQM47"/>
      <c r="HQN47"/>
      <c r="HQO47"/>
      <c r="HQP47"/>
      <c r="HQQ47"/>
      <c r="HQR47"/>
      <c r="HQS47"/>
      <c r="HQT47"/>
      <c r="HQU47"/>
      <c r="HQV47"/>
      <c r="HQW47"/>
      <c r="HQX47"/>
      <c r="HQY47"/>
      <c r="HQZ47"/>
      <c r="HRA47"/>
      <c r="HRB47"/>
      <c r="HRC47"/>
      <c r="HRD47"/>
      <c r="HRE47"/>
      <c r="HRF47"/>
      <c r="HRG47"/>
      <c r="HRH47"/>
      <c r="HRI47"/>
      <c r="HRJ47"/>
      <c r="HRK47"/>
      <c r="HRL47"/>
      <c r="HRM47"/>
      <c r="HRN47"/>
      <c r="HRO47"/>
      <c r="HRP47"/>
      <c r="HRQ47"/>
      <c r="HRR47"/>
      <c r="HRS47"/>
      <c r="HRT47"/>
      <c r="HRU47"/>
      <c r="HRV47"/>
      <c r="HRW47"/>
      <c r="HRX47"/>
      <c r="HRY47"/>
      <c r="HRZ47"/>
      <c r="HSA47"/>
      <c r="HSB47"/>
      <c r="HSC47"/>
      <c r="HSD47"/>
      <c r="HSE47"/>
      <c r="HSF47"/>
      <c r="HSG47"/>
      <c r="HSH47"/>
      <c r="HSI47"/>
      <c r="HSJ47"/>
      <c r="HSK47"/>
      <c r="HSL47"/>
      <c r="HSM47"/>
      <c r="HSN47"/>
      <c r="HSO47"/>
      <c r="HSP47"/>
      <c r="HSQ47"/>
      <c r="HSR47"/>
      <c r="HSS47"/>
      <c r="HST47"/>
      <c r="HSU47"/>
      <c r="HSV47"/>
      <c r="HSW47"/>
      <c r="HSX47"/>
      <c r="HSY47"/>
      <c r="HSZ47"/>
      <c r="HTA47"/>
      <c r="HTB47"/>
      <c r="HTC47"/>
      <c r="HTD47"/>
      <c r="HTE47"/>
      <c r="HTF47"/>
      <c r="HTG47"/>
      <c r="HTH47"/>
      <c r="HTI47"/>
      <c r="HTJ47"/>
      <c r="HTK47"/>
      <c r="HTL47"/>
      <c r="HTM47"/>
      <c r="HTN47"/>
      <c r="HTO47"/>
      <c r="HTP47"/>
      <c r="HTQ47"/>
      <c r="HTR47"/>
      <c r="HTS47"/>
      <c r="HTT47"/>
      <c r="HTU47"/>
      <c r="HTV47"/>
      <c r="HTW47"/>
      <c r="HTX47"/>
      <c r="HTY47"/>
      <c r="HTZ47"/>
      <c r="HUA47"/>
      <c r="HUB47"/>
      <c r="HUC47"/>
      <c r="HUD47"/>
      <c r="HUE47"/>
      <c r="HUF47"/>
      <c r="HUG47"/>
      <c r="HUH47"/>
      <c r="HUI47"/>
      <c r="HUJ47"/>
      <c r="HUK47"/>
      <c r="HUL47"/>
      <c r="HUM47"/>
      <c r="HUN47"/>
      <c r="HUO47"/>
      <c r="HUP47"/>
      <c r="HUQ47"/>
      <c r="HUR47"/>
      <c r="HUS47"/>
      <c r="HUT47"/>
      <c r="HUU47"/>
      <c r="HUV47"/>
      <c r="HUW47"/>
      <c r="HUX47"/>
      <c r="HUY47"/>
      <c r="HUZ47"/>
      <c r="HVA47"/>
      <c r="HVB47"/>
      <c r="HVC47"/>
      <c r="HVD47"/>
      <c r="HVE47"/>
      <c r="HVF47"/>
      <c r="HVG47"/>
      <c r="HVH47"/>
      <c r="HVI47"/>
      <c r="HVJ47"/>
      <c r="HVK47"/>
      <c r="HVL47"/>
      <c r="HVM47"/>
      <c r="HVN47"/>
      <c r="HVO47"/>
      <c r="HVP47"/>
      <c r="HVQ47"/>
      <c r="HVR47"/>
      <c r="HVS47"/>
      <c r="HVT47"/>
      <c r="HVU47"/>
      <c r="HVV47"/>
      <c r="HVW47"/>
      <c r="HVX47"/>
      <c r="HVY47"/>
      <c r="HVZ47"/>
      <c r="HWA47"/>
      <c r="HWB47"/>
      <c r="HWC47"/>
      <c r="HWD47"/>
      <c r="HWE47"/>
      <c r="HWF47"/>
      <c r="HWG47"/>
      <c r="HWH47"/>
      <c r="HWI47"/>
      <c r="HWJ47"/>
      <c r="HWK47"/>
      <c r="HWL47"/>
      <c r="HWM47"/>
      <c r="HWN47"/>
      <c r="HWO47"/>
      <c r="HWP47"/>
      <c r="HWQ47"/>
      <c r="HWR47"/>
      <c r="HWS47"/>
      <c r="HWT47"/>
      <c r="HWU47"/>
      <c r="HWV47"/>
      <c r="HWW47"/>
      <c r="HWX47"/>
      <c r="HWY47"/>
      <c r="HWZ47"/>
      <c r="HXA47"/>
      <c r="HXB47"/>
      <c r="HXC47"/>
      <c r="HXD47"/>
      <c r="HXE47"/>
      <c r="HXF47"/>
      <c r="HXG47"/>
      <c r="HXH47"/>
      <c r="HXI47"/>
      <c r="HXJ47"/>
      <c r="HXK47"/>
      <c r="HXL47"/>
      <c r="HXM47"/>
      <c r="HXN47"/>
      <c r="HXO47"/>
      <c r="HXP47"/>
      <c r="HXQ47"/>
      <c r="HXR47"/>
      <c r="HXS47"/>
      <c r="HXT47"/>
      <c r="HXU47"/>
      <c r="HXV47"/>
      <c r="HXW47"/>
      <c r="HXX47"/>
      <c r="HXY47"/>
      <c r="HXZ47"/>
      <c r="HYA47"/>
      <c r="HYB47"/>
      <c r="HYC47"/>
      <c r="HYD47"/>
      <c r="HYE47"/>
      <c r="HYF47"/>
      <c r="HYG47"/>
      <c r="HYH47"/>
      <c r="HYI47"/>
      <c r="HYJ47"/>
      <c r="HYK47"/>
      <c r="HYL47"/>
      <c r="HYM47"/>
      <c r="HYN47"/>
      <c r="HYO47"/>
      <c r="HYP47"/>
      <c r="HYQ47"/>
      <c r="HYR47"/>
      <c r="HYS47"/>
      <c r="HYT47"/>
      <c r="HYU47"/>
      <c r="HYV47"/>
      <c r="HYW47"/>
      <c r="HYX47"/>
      <c r="HYY47"/>
      <c r="HYZ47"/>
      <c r="HZA47"/>
      <c r="HZB47"/>
      <c r="HZC47"/>
      <c r="HZD47"/>
      <c r="HZE47"/>
      <c r="HZF47"/>
      <c r="HZG47"/>
      <c r="HZH47"/>
      <c r="HZI47"/>
      <c r="HZJ47"/>
      <c r="HZK47"/>
      <c r="HZL47"/>
      <c r="HZM47"/>
      <c r="HZN47"/>
      <c r="HZO47"/>
      <c r="HZP47"/>
      <c r="HZQ47"/>
      <c r="HZR47"/>
      <c r="HZS47"/>
      <c r="HZT47"/>
      <c r="HZU47"/>
      <c r="HZV47"/>
      <c r="HZW47"/>
      <c r="HZX47"/>
      <c r="HZY47"/>
      <c r="HZZ47"/>
      <c r="IAA47"/>
      <c r="IAB47"/>
      <c r="IAC47"/>
      <c r="IAD47"/>
      <c r="IAE47"/>
      <c r="IAF47"/>
      <c r="IAG47"/>
      <c r="IAH47"/>
      <c r="IAI47"/>
      <c r="IAJ47"/>
      <c r="IAK47"/>
      <c r="IAL47"/>
      <c r="IAM47"/>
      <c r="IAN47"/>
      <c r="IAO47"/>
      <c r="IAP47"/>
      <c r="IAQ47"/>
      <c r="IAR47"/>
      <c r="IAS47"/>
      <c r="IAT47"/>
      <c r="IAU47"/>
      <c r="IAV47"/>
      <c r="IAW47"/>
      <c r="IAX47"/>
      <c r="IAY47"/>
      <c r="IAZ47"/>
      <c r="IBA47"/>
      <c r="IBB47"/>
      <c r="IBC47"/>
      <c r="IBD47"/>
      <c r="IBE47"/>
      <c r="IBF47"/>
      <c r="IBG47"/>
      <c r="IBH47"/>
      <c r="IBI47"/>
      <c r="IBJ47"/>
      <c r="IBK47"/>
      <c r="IBL47"/>
      <c r="IBM47"/>
      <c r="IBN47"/>
      <c r="IBO47"/>
      <c r="IBP47"/>
      <c r="IBQ47"/>
      <c r="IBR47"/>
      <c r="IBS47"/>
      <c r="IBT47"/>
      <c r="IBU47"/>
      <c r="IBV47"/>
      <c r="IBW47"/>
      <c r="IBX47"/>
      <c r="IBY47"/>
      <c r="IBZ47"/>
      <c r="ICA47"/>
      <c r="ICB47"/>
      <c r="ICC47"/>
      <c r="ICD47"/>
      <c r="ICE47"/>
      <c r="ICF47"/>
      <c r="ICG47"/>
      <c r="ICH47"/>
      <c r="ICI47"/>
      <c r="ICJ47"/>
      <c r="ICK47"/>
      <c r="ICL47"/>
      <c r="ICM47"/>
      <c r="ICN47"/>
      <c r="ICO47"/>
      <c r="ICP47"/>
      <c r="ICQ47"/>
      <c r="ICR47"/>
      <c r="ICS47"/>
      <c r="ICT47"/>
      <c r="ICU47"/>
      <c r="ICV47"/>
      <c r="ICW47"/>
      <c r="ICX47"/>
      <c r="ICY47"/>
      <c r="ICZ47"/>
      <c r="IDA47"/>
      <c r="IDB47"/>
      <c r="IDC47"/>
      <c r="IDD47"/>
      <c r="IDE47"/>
      <c r="IDF47"/>
      <c r="IDG47"/>
      <c r="IDH47"/>
      <c r="IDI47"/>
      <c r="IDJ47"/>
      <c r="IDK47"/>
      <c r="IDL47"/>
      <c r="IDM47"/>
      <c r="IDN47"/>
      <c r="IDO47"/>
      <c r="IDP47"/>
      <c r="IDQ47"/>
      <c r="IDR47"/>
      <c r="IDS47"/>
      <c r="IDT47"/>
      <c r="IDU47"/>
      <c r="IDV47"/>
      <c r="IDW47"/>
      <c r="IDX47"/>
      <c r="IDY47"/>
      <c r="IDZ47"/>
      <c r="IEA47"/>
      <c r="IEB47"/>
      <c r="IEC47"/>
      <c r="IED47"/>
      <c r="IEE47"/>
      <c r="IEF47"/>
      <c r="IEG47"/>
      <c r="IEH47"/>
      <c r="IEI47"/>
      <c r="IEJ47"/>
      <c r="IEK47"/>
      <c r="IEL47"/>
      <c r="IEM47"/>
      <c r="IEN47"/>
      <c r="IEO47"/>
      <c r="IEP47"/>
      <c r="IEQ47"/>
      <c r="IER47"/>
      <c r="IES47"/>
      <c r="IET47"/>
      <c r="IEU47"/>
      <c r="IEV47"/>
      <c r="IEW47"/>
      <c r="IEX47"/>
      <c r="IEY47"/>
      <c r="IEZ47"/>
      <c r="IFA47"/>
      <c r="IFB47"/>
      <c r="IFC47"/>
      <c r="IFD47"/>
      <c r="IFE47"/>
      <c r="IFF47"/>
      <c r="IFG47"/>
      <c r="IFH47"/>
      <c r="IFI47"/>
      <c r="IFJ47"/>
      <c r="IFK47"/>
      <c r="IFL47"/>
      <c r="IFM47"/>
      <c r="IFN47"/>
      <c r="IFO47"/>
      <c r="IFP47"/>
      <c r="IFQ47"/>
      <c r="IFR47"/>
      <c r="IFS47"/>
      <c r="IFT47"/>
      <c r="IFU47"/>
      <c r="IFV47"/>
      <c r="IFW47"/>
      <c r="IFX47"/>
      <c r="IFY47"/>
      <c r="IFZ47"/>
      <c r="IGA47"/>
      <c r="IGB47"/>
      <c r="IGC47"/>
      <c r="IGD47"/>
      <c r="IGE47"/>
      <c r="IGF47"/>
      <c r="IGG47"/>
      <c r="IGH47"/>
      <c r="IGI47"/>
      <c r="IGJ47"/>
      <c r="IGK47"/>
      <c r="IGL47"/>
      <c r="IGM47"/>
      <c r="IGN47"/>
      <c r="IGO47"/>
      <c r="IGP47"/>
      <c r="IGQ47"/>
      <c r="IGR47"/>
      <c r="IGS47"/>
      <c r="IGT47"/>
      <c r="IGU47"/>
      <c r="IGV47"/>
      <c r="IGW47"/>
      <c r="IGX47"/>
      <c r="IGY47"/>
      <c r="IGZ47"/>
      <c r="IHA47"/>
      <c r="IHB47"/>
      <c r="IHC47"/>
      <c r="IHD47"/>
      <c r="IHE47"/>
      <c r="IHF47"/>
      <c r="IHG47"/>
      <c r="IHH47"/>
      <c r="IHI47"/>
      <c r="IHJ47"/>
      <c r="IHK47"/>
      <c r="IHL47"/>
      <c r="IHM47"/>
      <c r="IHN47"/>
      <c r="IHO47"/>
      <c r="IHP47"/>
      <c r="IHQ47"/>
      <c r="IHR47"/>
      <c r="IHS47"/>
      <c r="IHT47"/>
      <c r="IHU47"/>
      <c r="IHV47"/>
      <c r="IHW47"/>
      <c r="IHX47"/>
      <c r="IHY47"/>
      <c r="IHZ47"/>
      <c r="IIA47"/>
      <c r="IIB47"/>
      <c r="IIC47"/>
      <c r="IID47"/>
      <c r="IIE47"/>
      <c r="IIF47"/>
      <c r="IIG47"/>
      <c r="IIH47"/>
      <c r="III47"/>
      <c r="IIJ47"/>
      <c r="IIK47"/>
      <c r="IIL47"/>
      <c r="IIM47"/>
      <c r="IIN47"/>
      <c r="IIO47"/>
      <c r="IIP47"/>
      <c r="IIQ47"/>
      <c r="IIR47"/>
      <c r="IIS47"/>
      <c r="IIT47"/>
      <c r="IIU47"/>
      <c r="IIV47"/>
      <c r="IIW47"/>
      <c r="IIX47"/>
      <c r="IIY47"/>
      <c r="IIZ47"/>
      <c r="IJA47"/>
      <c r="IJB47"/>
      <c r="IJC47"/>
      <c r="IJD47"/>
      <c r="IJE47"/>
      <c r="IJF47"/>
      <c r="IJG47"/>
      <c r="IJH47"/>
      <c r="IJI47"/>
      <c r="IJJ47"/>
      <c r="IJK47"/>
      <c r="IJL47"/>
      <c r="IJM47"/>
      <c r="IJN47"/>
      <c r="IJO47"/>
      <c r="IJP47"/>
      <c r="IJQ47"/>
      <c r="IJR47"/>
      <c r="IJS47"/>
      <c r="IJT47"/>
      <c r="IJU47"/>
      <c r="IJV47"/>
      <c r="IJW47"/>
      <c r="IJX47"/>
      <c r="IJY47"/>
      <c r="IJZ47"/>
      <c r="IKA47"/>
      <c r="IKB47"/>
      <c r="IKC47"/>
      <c r="IKD47"/>
      <c r="IKE47"/>
      <c r="IKF47"/>
      <c r="IKG47"/>
      <c r="IKH47"/>
      <c r="IKI47"/>
      <c r="IKJ47"/>
      <c r="IKK47"/>
      <c r="IKL47"/>
      <c r="IKM47"/>
      <c r="IKN47"/>
      <c r="IKO47"/>
      <c r="IKP47"/>
      <c r="IKQ47"/>
      <c r="IKR47"/>
      <c r="IKS47"/>
      <c r="IKT47"/>
      <c r="IKU47"/>
      <c r="IKV47"/>
      <c r="IKW47"/>
      <c r="IKX47"/>
      <c r="IKY47"/>
      <c r="IKZ47"/>
      <c r="ILA47"/>
      <c r="ILB47"/>
      <c r="ILC47"/>
      <c r="ILD47"/>
      <c r="ILE47"/>
      <c r="ILF47"/>
      <c r="ILG47"/>
      <c r="ILH47"/>
      <c r="ILI47"/>
      <c r="ILJ47"/>
      <c r="ILK47"/>
      <c r="ILL47"/>
      <c r="ILM47"/>
      <c r="ILN47"/>
      <c r="ILO47"/>
      <c r="ILP47"/>
      <c r="ILQ47"/>
      <c r="ILR47"/>
      <c r="ILS47"/>
      <c r="ILT47"/>
      <c r="ILU47"/>
      <c r="ILV47"/>
      <c r="ILW47"/>
      <c r="ILX47"/>
      <c r="ILY47"/>
      <c r="ILZ47"/>
      <c r="IMA47"/>
      <c r="IMB47"/>
      <c r="IMC47"/>
      <c r="IMD47"/>
      <c r="IME47"/>
      <c r="IMF47"/>
      <c r="IMG47"/>
      <c r="IMH47"/>
      <c r="IMI47"/>
      <c r="IMJ47"/>
      <c r="IMK47"/>
      <c r="IML47"/>
      <c r="IMM47"/>
      <c r="IMN47"/>
      <c r="IMO47"/>
      <c r="IMP47"/>
      <c r="IMQ47"/>
      <c r="IMR47"/>
      <c r="IMS47"/>
      <c r="IMT47"/>
      <c r="IMU47"/>
      <c r="IMV47"/>
      <c r="IMW47"/>
      <c r="IMX47"/>
      <c r="IMY47"/>
      <c r="IMZ47"/>
      <c r="INA47"/>
      <c r="INB47"/>
      <c r="INC47"/>
      <c r="IND47"/>
      <c r="INE47"/>
      <c r="INF47"/>
      <c r="ING47"/>
      <c r="INH47"/>
      <c r="INI47"/>
      <c r="INJ47"/>
      <c r="INK47"/>
      <c r="INL47"/>
      <c r="INM47"/>
      <c r="INN47"/>
      <c r="INO47"/>
      <c r="INP47"/>
      <c r="INQ47"/>
      <c r="INR47"/>
      <c r="INS47"/>
      <c r="INT47"/>
      <c r="INU47"/>
      <c r="INV47"/>
      <c r="INW47"/>
      <c r="INX47"/>
      <c r="INY47"/>
      <c r="INZ47"/>
      <c r="IOA47"/>
      <c r="IOB47"/>
      <c r="IOC47"/>
      <c r="IOD47"/>
      <c r="IOE47"/>
      <c r="IOF47"/>
      <c r="IOG47"/>
      <c r="IOH47"/>
      <c r="IOI47"/>
      <c r="IOJ47"/>
      <c r="IOK47"/>
      <c r="IOL47"/>
      <c r="IOM47"/>
      <c r="ION47"/>
      <c r="IOO47"/>
      <c r="IOP47"/>
      <c r="IOQ47"/>
      <c r="IOR47"/>
      <c r="IOS47"/>
      <c r="IOT47"/>
      <c r="IOU47"/>
      <c r="IOV47"/>
      <c r="IOW47"/>
      <c r="IOX47"/>
      <c r="IOY47"/>
      <c r="IOZ47"/>
      <c r="IPA47"/>
      <c r="IPB47"/>
      <c r="IPC47"/>
      <c r="IPD47"/>
      <c r="IPE47"/>
      <c r="IPF47"/>
      <c r="IPG47"/>
      <c r="IPH47"/>
      <c r="IPI47"/>
      <c r="IPJ47"/>
      <c r="IPK47"/>
      <c r="IPL47"/>
      <c r="IPM47"/>
      <c r="IPN47"/>
      <c r="IPO47"/>
      <c r="IPP47"/>
      <c r="IPQ47"/>
      <c r="IPR47"/>
      <c r="IPS47"/>
      <c r="IPT47"/>
      <c r="IPU47"/>
      <c r="IPV47"/>
      <c r="IPW47"/>
      <c r="IPX47"/>
      <c r="IPY47"/>
      <c r="IPZ47"/>
      <c r="IQA47"/>
      <c r="IQB47"/>
      <c r="IQC47"/>
      <c r="IQD47"/>
      <c r="IQE47"/>
      <c r="IQF47"/>
      <c r="IQG47"/>
      <c r="IQH47"/>
      <c r="IQI47"/>
      <c r="IQJ47"/>
      <c r="IQK47"/>
      <c r="IQL47"/>
      <c r="IQM47"/>
      <c r="IQN47"/>
      <c r="IQO47"/>
      <c r="IQP47"/>
      <c r="IQQ47"/>
      <c r="IQR47"/>
      <c r="IQS47"/>
      <c r="IQT47"/>
      <c r="IQU47"/>
      <c r="IQV47"/>
      <c r="IQW47"/>
      <c r="IQX47"/>
      <c r="IQY47"/>
      <c r="IQZ47"/>
      <c r="IRA47"/>
      <c r="IRB47"/>
      <c r="IRC47"/>
      <c r="IRD47"/>
      <c r="IRE47"/>
      <c r="IRF47"/>
      <c r="IRG47"/>
      <c r="IRH47"/>
      <c r="IRI47"/>
      <c r="IRJ47"/>
      <c r="IRK47"/>
      <c r="IRL47"/>
      <c r="IRM47"/>
      <c r="IRN47"/>
      <c r="IRO47"/>
      <c r="IRP47"/>
      <c r="IRQ47"/>
      <c r="IRR47"/>
      <c r="IRS47"/>
      <c r="IRT47"/>
      <c r="IRU47"/>
      <c r="IRV47"/>
      <c r="IRW47"/>
      <c r="IRX47"/>
      <c r="IRY47"/>
      <c r="IRZ47"/>
      <c r="ISA47"/>
      <c r="ISB47"/>
      <c r="ISC47"/>
      <c r="ISD47"/>
      <c r="ISE47"/>
      <c r="ISF47"/>
      <c r="ISG47"/>
      <c r="ISH47"/>
      <c r="ISI47"/>
      <c r="ISJ47"/>
      <c r="ISK47"/>
      <c r="ISL47"/>
      <c r="ISM47"/>
      <c r="ISN47"/>
      <c r="ISO47"/>
      <c r="ISP47"/>
      <c r="ISQ47"/>
      <c r="ISR47"/>
      <c r="ISS47"/>
      <c r="IST47"/>
      <c r="ISU47"/>
      <c r="ISV47"/>
      <c r="ISW47"/>
      <c r="ISX47"/>
      <c r="ISY47"/>
      <c r="ISZ47"/>
      <c r="ITA47"/>
      <c r="ITB47"/>
      <c r="ITC47"/>
      <c r="ITD47"/>
      <c r="ITE47"/>
      <c r="ITF47"/>
      <c r="ITG47"/>
      <c r="ITH47"/>
      <c r="ITI47"/>
      <c r="ITJ47"/>
      <c r="ITK47"/>
      <c r="ITL47"/>
      <c r="ITM47"/>
      <c r="ITN47"/>
      <c r="ITO47"/>
      <c r="ITP47"/>
      <c r="ITQ47"/>
      <c r="ITR47"/>
      <c r="ITS47"/>
      <c r="ITT47"/>
      <c r="ITU47"/>
      <c r="ITV47"/>
      <c r="ITW47"/>
      <c r="ITX47"/>
      <c r="ITY47"/>
      <c r="ITZ47"/>
      <c r="IUA47"/>
      <c r="IUB47"/>
      <c r="IUC47"/>
      <c r="IUD47"/>
      <c r="IUE47"/>
      <c r="IUF47"/>
      <c r="IUG47"/>
      <c r="IUH47"/>
      <c r="IUI47"/>
      <c r="IUJ47"/>
      <c r="IUK47"/>
      <c r="IUL47"/>
      <c r="IUM47"/>
      <c r="IUN47"/>
      <c r="IUO47"/>
      <c r="IUP47"/>
      <c r="IUQ47"/>
      <c r="IUR47"/>
      <c r="IUS47"/>
      <c r="IUT47"/>
      <c r="IUU47"/>
      <c r="IUV47"/>
      <c r="IUW47"/>
      <c r="IUX47"/>
      <c r="IUY47"/>
      <c r="IUZ47"/>
      <c r="IVA47"/>
      <c r="IVB47"/>
      <c r="IVC47"/>
      <c r="IVD47"/>
      <c r="IVE47"/>
      <c r="IVF47"/>
      <c r="IVG47"/>
      <c r="IVH47"/>
      <c r="IVI47"/>
      <c r="IVJ47"/>
      <c r="IVK47"/>
      <c r="IVL47"/>
      <c r="IVM47"/>
      <c r="IVN47"/>
      <c r="IVO47"/>
      <c r="IVP47"/>
      <c r="IVQ47"/>
      <c r="IVR47"/>
      <c r="IVS47"/>
      <c r="IVT47"/>
      <c r="IVU47"/>
      <c r="IVV47"/>
      <c r="IVW47"/>
      <c r="IVX47"/>
      <c r="IVY47"/>
      <c r="IVZ47"/>
      <c r="IWA47"/>
      <c r="IWB47"/>
      <c r="IWC47"/>
      <c r="IWD47"/>
      <c r="IWE47"/>
      <c r="IWF47"/>
      <c r="IWG47"/>
      <c r="IWH47"/>
      <c r="IWI47"/>
      <c r="IWJ47"/>
      <c r="IWK47"/>
      <c r="IWL47"/>
      <c r="IWM47"/>
      <c r="IWN47"/>
      <c r="IWO47"/>
      <c r="IWP47"/>
      <c r="IWQ47"/>
      <c r="IWR47"/>
      <c r="IWS47"/>
      <c r="IWT47"/>
      <c r="IWU47"/>
      <c r="IWV47"/>
      <c r="IWW47"/>
      <c r="IWX47"/>
      <c r="IWY47"/>
      <c r="IWZ47"/>
      <c r="IXA47"/>
      <c r="IXB47"/>
      <c r="IXC47"/>
      <c r="IXD47"/>
      <c r="IXE47"/>
      <c r="IXF47"/>
      <c r="IXG47"/>
      <c r="IXH47"/>
      <c r="IXI47"/>
      <c r="IXJ47"/>
      <c r="IXK47"/>
      <c r="IXL47"/>
      <c r="IXM47"/>
      <c r="IXN47"/>
      <c r="IXO47"/>
      <c r="IXP47"/>
      <c r="IXQ47"/>
      <c r="IXR47"/>
      <c r="IXS47"/>
      <c r="IXT47"/>
      <c r="IXU47"/>
      <c r="IXV47"/>
      <c r="IXW47"/>
      <c r="IXX47"/>
      <c r="IXY47"/>
      <c r="IXZ47"/>
      <c r="IYA47"/>
      <c r="IYB47"/>
      <c r="IYC47"/>
      <c r="IYD47"/>
      <c r="IYE47"/>
      <c r="IYF47"/>
      <c r="IYG47"/>
      <c r="IYH47"/>
      <c r="IYI47"/>
      <c r="IYJ47"/>
      <c r="IYK47"/>
      <c r="IYL47"/>
      <c r="IYM47"/>
      <c r="IYN47"/>
      <c r="IYO47"/>
      <c r="IYP47"/>
      <c r="IYQ47"/>
      <c r="IYR47"/>
      <c r="IYS47"/>
      <c r="IYT47"/>
      <c r="IYU47"/>
      <c r="IYV47"/>
      <c r="IYW47"/>
      <c r="IYX47"/>
      <c r="IYY47"/>
      <c r="IYZ47"/>
      <c r="IZA47"/>
      <c r="IZB47"/>
      <c r="IZC47"/>
      <c r="IZD47"/>
      <c r="IZE47"/>
      <c r="IZF47"/>
      <c r="IZG47"/>
      <c r="IZH47"/>
      <c r="IZI47"/>
      <c r="IZJ47"/>
      <c r="IZK47"/>
      <c r="IZL47"/>
      <c r="IZM47"/>
      <c r="IZN47"/>
      <c r="IZO47"/>
      <c r="IZP47"/>
      <c r="IZQ47"/>
      <c r="IZR47"/>
      <c r="IZS47"/>
      <c r="IZT47"/>
      <c r="IZU47"/>
      <c r="IZV47"/>
      <c r="IZW47"/>
      <c r="IZX47"/>
      <c r="IZY47"/>
      <c r="IZZ47"/>
      <c r="JAA47"/>
      <c r="JAB47"/>
      <c r="JAC47"/>
      <c r="JAD47"/>
      <c r="JAE47"/>
      <c r="JAF47"/>
      <c r="JAG47"/>
      <c r="JAH47"/>
      <c r="JAI47"/>
      <c r="JAJ47"/>
      <c r="JAK47"/>
      <c r="JAL47"/>
      <c r="JAM47"/>
      <c r="JAN47"/>
      <c r="JAO47"/>
      <c r="JAP47"/>
      <c r="JAQ47"/>
      <c r="JAR47"/>
      <c r="JAS47"/>
      <c r="JAT47"/>
      <c r="JAU47"/>
      <c r="JAV47"/>
      <c r="JAW47"/>
      <c r="JAX47"/>
      <c r="JAY47"/>
      <c r="JAZ47"/>
      <c r="JBA47"/>
      <c r="JBB47"/>
      <c r="JBC47"/>
      <c r="JBD47"/>
      <c r="JBE47"/>
      <c r="JBF47"/>
      <c r="JBG47"/>
      <c r="JBH47"/>
      <c r="JBI47"/>
      <c r="JBJ47"/>
      <c r="JBK47"/>
      <c r="JBL47"/>
      <c r="JBM47"/>
      <c r="JBN47"/>
      <c r="JBO47"/>
      <c r="JBP47"/>
      <c r="JBQ47"/>
      <c r="JBR47"/>
      <c r="JBS47"/>
      <c r="JBT47"/>
      <c r="JBU47"/>
      <c r="JBV47"/>
      <c r="JBW47"/>
      <c r="JBX47"/>
      <c r="JBY47"/>
      <c r="JBZ47"/>
      <c r="JCA47"/>
      <c r="JCB47"/>
      <c r="JCC47"/>
      <c r="JCD47"/>
      <c r="JCE47"/>
      <c r="JCF47"/>
      <c r="JCG47"/>
      <c r="JCH47"/>
      <c r="JCI47"/>
      <c r="JCJ47"/>
      <c r="JCK47"/>
      <c r="JCL47"/>
      <c r="JCM47"/>
      <c r="JCN47"/>
      <c r="JCO47"/>
      <c r="JCP47"/>
      <c r="JCQ47"/>
      <c r="JCR47"/>
      <c r="JCS47"/>
      <c r="JCT47"/>
      <c r="JCU47"/>
      <c r="JCV47"/>
      <c r="JCW47"/>
      <c r="JCX47"/>
      <c r="JCY47"/>
      <c r="JCZ47"/>
      <c r="JDA47"/>
      <c r="JDB47"/>
      <c r="JDC47"/>
      <c r="JDD47"/>
      <c r="JDE47"/>
      <c r="JDF47"/>
      <c r="JDG47"/>
      <c r="JDH47"/>
      <c r="JDI47"/>
      <c r="JDJ47"/>
      <c r="JDK47"/>
      <c r="JDL47"/>
      <c r="JDM47"/>
      <c r="JDN47"/>
      <c r="JDO47"/>
      <c r="JDP47"/>
      <c r="JDQ47"/>
      <c r="JDR47"/>
      <c r="JDS47"/>
      <c r="JDT47"/>
      <c r="JDU47"/>
      <c r="JDV47"/>
      <c r="JDW47"/>
      <c r="JDX47"/>
      <c r="JDY47"/>
      <c r="JDZ47"/>
      <c r="JEA47"/>
      <c r="JEB47"/>
      <c r="JEC47"/>
      <c r="JED47"/>
      <c r="JEE47"/>
      <c r="JEF47"/>
      <c r="JEG47"/>
      <c r="JEH47"/>
      <c r="JEI47"/>
      <c r="JEJ47"/>
      <c r="JEK47"/>
      <c r="JEL47"/>
      <c r="JEM47"/>
      <c r="JEN47"/>
      <c r="JEO47"/>
      <c r="JEP47"/>
      <c r="JEQ47"/>
      <c r="JER47"/>
      <c r="JES47"/>
      <c r="JET47"/>
      <c r="JEU47"/>
      <c r="JEV47"/>
      <c r="JEW47"/>
      <c r="JEX47"/>
      <c r="JEY47"/>
      <c r="JEZ47"/>
      <c r="JFA47"/>
      <c r="JFB47"/>
      <c r="JFC47"/>
      <c r="JFD47"/>
      <c r="JFE47"/>
      <c r="JFF47"/>
      <c r="JFG47"/>
      <c r="JFH47"/>
      <c r="JFI47"/>
      <c r="JFJ47"/>
      <c r="JFK47"/>
      <c r="JFL47"/>
      <c r="JFM47"/>
      <c r="JFN47"/>
      <c r="JFO47"/>
      <c r="JFP47"/>
      <c r="JFQ47"/>
      <c r="JFR47"/>
      <c r="JFS47"/>
      <c r="JFT47"/>
      <c r="JFU47"/>
      <c r="JFV47"/>
      <c r="JFW47"/>
      <c r="JFX47"/>
      <c r="JFY47"/>
      <c r="JFZ47"/>
      <c r="JGA47"/>
      <c r="JGB47"/>
      <c r="JGC47"/>
      <c r="JGD47"/>
      <c r="JGE47"/>
      <c r="JGF47"/>
      <c r="JGG47"/>
      <c r="JGH47"/>
      <c r="JGI47"/>
      <c r="JGJ47"/>
      <c r="JGK47"/>
      <c r="JGL47"/>
      <c r="JGM47"/>
      <c r="JGN47"/>
      <c r="JGO47"/>
      <c r="JGP47"/>
      <c r="JGQ47"/>
      <c r="JGR47"/>
      <c r="JGS47"/>
      <c r="JGT47"/>
      <c r="JGU47"/>
      <c r="JGV47"/>
      <c r="JGW47"/>
      <c r="JGX47"/>
      <c r="JGY47"/>
      <c r="JGZ47"/>
      <c r="JHA47"/>
      <c r="JHB47"/>
      <c r="JHC47"/>
      <c r="JHD47"/>
      <c r="JHE47"/>
      <c r="JHF47"/>
      <c r="JHG47"/>
      <c r="JHH47"/>
      <c r="JHI47"/>
      <c r="JHJ47"/>
      <c r="JHK47"/>
      <c r="JHL47"/>
      <c r="JHM47"/>
      <c r="JHN47"/>
      <c r="JHO47"/>
      <c r="JHP47"/>
      <c r="JHQ47"/>
      <c r="JHR47"/>
      <c r="JHS47"/>
      <c r="JHT47"/>
      <c r="JHU47"/>
      <c r="JHV47"/>
      <c r="JHW47"/>
      <c r="JHX47"/>
      <c r="JHY47"/>
      <c r="JHZ47"/>
      <c r="JIA47"/>
      <c r="JIB47"/>
      <c r="JIC47"/>
      <c r="JID47"/>
      <c r="JIE47"/>
      <c r="JIF47"/>
      <c r="JIG47"/>
      <c r="JIH47"/>
      <c r="JII47"/>
      <c r="JIJ47"/>
      <c r="JIK47"/>
      <c r="JIL47"/>
      <c r="JIM47"/>
      <c r="JIN47"/>
      <c r="JIO47"/>
      <c r="JIP47"/>
      <c r="JIQ47"/>
      <c r="JIR47"/>
      <c r="JIS47"/>
      <c r="JIT47"/>
      <c r="JIU47"/>
      <c r="JIV47"/>
      <c r="JIW47"/>
      <c r="JIX47"/>
      <c r="JIY47"/>
      <c r="JIZ47"/>
      <c r="JJA47"/>
      <c r="JJB47"/>
      <c r="JJC47"/>
      <c r="JJD47"/>
      <c r="JJE47"/>
      <c r="JJF47"/>
      <c r="JJG47"/>
      <c r="JJH47"/>
      <c r="JJI47"/>
      <c r="JJJ47"/>
      <c r="JJK47"/>
      <c r="JJL47"/>
      <c r="JJM47"/>
      <c r="JJN47"/>
      <c r="JJO47"/>
      <c r="JJP47"/>
      <c r="JJQ47"/>
      <c r="JJR47"/>
      <c r="JJS47"/>
      <c r="JJT47"/>
      <c r="JJU47"/>
      <c r="JJV47"/>
      <c r="JJW47"/>
      <c r="JJX47"/>
      <c r="JJY47"/>
      <c r="JJZ47"/>
      <c r="JKA47"/>
      <c r="JKB47"/>
      <c r="JKC47"/>
      <c r="JKD47"/>
      <c r="JKE47"/>
      <c r="JKF47"/>
      <c r="JKG47"/>
      <c r="JKH47"/>
      <c r="JKI47"/>
      <c r="JKJ47"/>
      <c r="JKK47"/>
      <c r="JKL47"/>
      <c r="JKM47"/>
      <c r="JKN47"/>
      <c r="JKO47"/>
      <c r="JKP47"/>
      <c r="JKQ47"/>
      <c r="JKR47"/>
      <c r="JKS47"/>
      <c r="JKT47"/>
      <c r="JKU47"/>
      <c r="JKV47"/>
      <c r="JKW47"/>
      <c r="JKX47"/>
      <c r="JKY47"/>
      <c r="JKZ47"/>
      <c r="JLA47"/>
      <c r="JLB47"/>
      <c r="JLC47"/>
      <c r="JLD47"/>
      <c r="JLE47"/>
      <c r="JLF47"/>
      <c r="JLG47"/>
      <c r="JLH47"/>
      <c r="JLI47"/>
      <c r="JLJ47"/>
      <c r="JLK47"/>
      <c r="JLL47"/>
      <c r="JLM47"/>
      <c r="JLN47"/>
      <c r="JLO47"/>
      <c r="JLP47"/>
      <c r="JLQ47"/>
      <c r="JLR47"/>
      <c r="JLS47"/>
      <c r="JLT47"/>
      <c r="JLU47"/>
      <c r="JLV47"/>
      <c r="JLW47"/>
      <c r="JLX47"/>
      <c r="JLY47"/>
      <c r="JLZ47"/>
      <c r="JMA47"/>
      <c r="JMB47"/>
      <c r="JMC47"/>
      <c r="JMD47"/>
      <c r="JME47"/>
      <c r="JMF47"/>
      <c r="JMG47"/>
      <c r="JMH47"/>
      <c r="JMI47"/>
      <c r="JMJ47"/>
      <c r="JMK47"/>
      <c r="JML47"/>
      <c r="JMM47"/>
      <c r="JMN47"/>
      <c r="JMO47"/>
      <c r="JMP47"/>
      <c r="JMQ47"/>
      <c r="JMR47"/>
      <c r="JMS47"/>
      <c r="JMT47"/>
      <c r="JMU47"/>
      <c r="JMV47"/>
      <c r="JMW47"/>
      <c r="JMX47"/>
      <c r="JMY47"/>
      <c r="JMZ47"/>
      <c r="JNA47"/>
      <c r="JNB47"/>
      <c r="JNC47"/>
      <c r="JND47"/>
      <c r="JNE47"/>
      <c r="JNF47"/>
      <c r="JNG47"/>
      <c r="JNH47"/>
      <c r="JNI47"/>
      <c r="JNJ47"/>
      <c r="JNK47"/>
      <c r="JNL47"/>
      <c r="JNM47"/>
      <c r="JNN47"/>
      <c r="JNO47"/>
      <c r="JNP47"/>
      <c r="JNQ47"/>
      <c r="JNR47"/>
      <c r="JNS47"/>
      <c r="JNT47"/>
      <c r="JNU47"/>
      <c r="JNV47"/>
      <c r="JNW47"/>
      <c r="JNX47"/>
      <c r="JNY47"/>
      <c r="JNZ47"/>
      <c r="JOA47"/>
      <c r="JOB47"/>
      <c r="JOC47"/>
      <c r="JOD47"/>
      <c r="JOE47"/>
      <c r="JOF47"/>
      <c r="JOG47"/>
      <c r="JOH47"/>
      <c r="JOI47"/>
      <c r="JOJ47"/>
      <c r="JOK47"/>
      <c r="JOL47"/>
      <c r="JOM47"/>
      <c r="JON47"/>
      <c r="JOO47"/>
      <c r="JOP47"/>
      <c r="JOQ47"/>
      <c r="JOR47"/>
      <c r="JOS47"/>
      <c r="JOT47"/>
      <c r="JOU47"/>
      <c r="JOV47"/>
      <c r="JOW47"/>
      <c r="JOX47"/>
      <c r="JOY47"/>
      <c r="JOZ47"/>
      <c r="JPA47"/>
      <c r="JPB47"/>
      <c r="JPC47"/>
      <c r="JPD47"/>
      <c r="JPE47"/>
      <c r="JPF47"/>
      <c r="JPG47"/>
      <c r="JPH47"/>
      <c r="JPI47"/>
      <c r="JPJ47"/>
      <c r="JPK47"/>
      <c r="JPL47"/>
      <c r="JPM47"/>
      <c r="JPN47"/>
      <c r="JPO47"/>
      <c r="JPP47"/>
      <c r="JPQ47"/>
      <c r="JPR47"/>
      <c r="JPS47"/>
      <c r="JPT47"/>
      <c r="JPU47"/>
      <c r="JPV47"/>
      <c r="JPW47"/>
      <c r="JPX47"/>
      <c r="JPY47"/>
      <c r="JPZ47"/>
      <c r="JQA47"/>
      <c r="JQB47"/>
      <c r="JQC47"/>
      <c r="JQD47"/>
      <c r="JQE47"/>
      <c r="JQF47"/>
      <c r="JQG47"/>
      <c r="JQH47"/>
      <c r="JQI47"/>
      <c r="JQJ47"/>
      <c r="JQK47"/>
      <c r="JQL47"/>
      <c r="JQM47"/>
      <c r="JQN47"/>
      <c r="JQO47"/>
      <c r="JQP47"/>
      <c r="JQQ47"/>
      <c r="JQR47"/>
      <c r="JQS47"/>
      <c r="JQT47"/>
      <c r="JQU47"/>
      <c r="JQV47"/>
      <c r="JQW47"/>
      <c r="JQX47"/>
      <c r="JQY47"/>
      <c r="JQZ47"/>
      <c r="JRA47"/>
      <c r="JRB47"/>
      <c r="JRC47"/>
      <c r="JRD47"/>
      <c r="JRE47"/>
      <c r="JRF47"/>
      <c r="JRG47"/>
      <c r="JRH47"/>
      <c r="JRI47"/>
      <c r="JRJ47"/>
      <c r="JRK47"/>
      <c r="JRL47"/>
      <c r="JRM47"/>
      <c r="JRN47"/>
      <c r="JRO47"/>
      <c r="JRP47"/>
      <c r="JRQ47"/>
      <c r="JRR47"/>
      <c r="JRS47"/>
      <c r="JRT47"/>
      <c r="JRU47"/>
      <c r="JRV47"/>
      <c r="JRW47"/>
      <c r="JRX47"/>
      <c r="JRY47"/>
      <c r="JRZ47"/>
      <c r="JSA47"/>
      <c r="JSB47"/>
      <c r="JSC47"/>
      <c r="JSD47"/>
      <c r="JSE47"/>
      <c r="JSF47"/>
      <c r="JSG47"/>
      <c r="JSH47"/>
      <c r="JSI47"/>
      <c r="JSJ47"/>
      <c r="JSK47"/>
      <c r="JSL47"/>
      <c r="JSM47"/>
      <c r="JSN47"/>
      <c r="JSO47"/>
      <c r="JSP47"/>
      <c r="JSQ47"/>
      <c r="JSR47"/>
      <c r="JSS47"/>
      <c r="JST47"/>
      <c r="JSU47"/>
      <c r="JSV47"/>
      <c r="JSW47"/>
      <c r="JSX47"/>
      <c r="JSY47"/>
      <c r="JSZ47"/>
      <c r="JTA47"/>
      <c r="JTB47"/>
      <c r="JTC47"/>
      <c r="JTD47"/>
      <c r="JTE47"/>
      <c r="JTF47"/>
      <c r="JTG47"/>
      <c r="JTH47"/>
      <c r="JTI47"/>
      <c r="JTJ47"/>
      <c r="JTK47"/>
      <c r="JTL47"/>
      <c r="JTM47"/>
      <c r="JTN47"/>
      <c r="JTO47"/>
      <c r="JTP47"/>
      <c r="JTQ47"/>
      <c r="JTR47"/>
      <c r="JTS47"/>
      <c r="JTT47"/>
      <c r="JTU47"/>
      <c r="JTV47"/>
      <c r="JTW47"/>
      <c r="JTX47"/>
      <c r="JTY47"/>
      <c r="JTZ47"/>
      <c r="JUA47"/>
      <c r="JUB47"/>
      <c r="JUC47"/>
      <c r="JUD47"/>
      <c r="JUE47"/>
      <c r="JUF47"/>
      <c r="JUG47"/>
      <c r="JUH47"/>
      <c r="JUI47"/>
      <c r="JUJ47"/>
      <c r="JUK47"/>
      <c r="JUL47"/>
      <c r="JUM47"/>
      <c r="JUN47"/>
      <c r="JUO47"/>
      <c r="JUP47"/>
      <c r="JUQ47"/>
      <c r="JUR47"/>
      <c r="JUS47"/>
      <c r="JUT47"/>
      <c r="JUU47"/>
      <c r="JUV47"/>
      <c r="JUW47"/>
      <c r="JUX47"/>
      <c r="JUY47"/>
      <c r="JUZ47"/>
      <c r="JVA47"/>
      <c r="JVB47"/>
      <c r="JVC47"/>
      <c r="JVD47"/>
      <c r="JVE47"/>
      <c r="JVF47"/>
      <c r="JVG47"/>
      <c r="JVH47"/>
      <c r="JVI47"/>
      <c r="JVJ47"/>
      <c r="JVK47"/>
      <c r="JVL47"/>
      <c r="JVM47"/>
      <c r="JVN47"/>
      <c r="JVO47"/>
      <c r="JVP47"/>
      <c r="JVQ47"/>
      <c r="JVR47"/>
      <c r="JVS47"/>
      <c r="JVT47"/>
      <c r="JVU47"/>
      <c r="JVV47"/>
      <c r="JVW47"/>
      <c r="JVX47"/>
      <c r="JVY47"/>
      <c r="JVZ47"/>
      <c r="JWA47"/>
      <c r="JWB47"/>
      <c r="JWC47"/>
      <c r="JWD47"/>
      <c r="JWE47"/>
      <c r="JWF47"/>
      <c r="JWG47"/>
      <c r="JWH47"/>
      <c r="JWI47"/>
      <c r="JWJ47"/>
      <c r="JWK47"/>
      <c r="JWL47"/>
      <c r="JWM47"/>
      <c r="JWN47"/>
      <c r="JWO47"/>
      <c r="JWP47"/>
      <c r="JWQ47"/>
      <c r="JWR47"/>
      <c r="JWS47"/>
      <c r="JWT47"/>
      <c r="JWU47"/>
      <c r="JWV47"/>
      <c r="JWW47"/>
      <c r="JWX47"/>
      <c r="JWY47"/>
      <c r="JWZ47"/>
      <c r="JXA47"/>
      <c r="JXB47"/>
      <c r="JXC47"/>
      <c r="JXD47"/>
      <c r="JXE47"/>
      <c r="JXF47"/>
      <c r="JXG47"/>
      <c r="JXH47"/>
      <c r="JXI47"/>
      <c r="JXJ47"/>
      <c r="JXK47"/>
      <c r="JXL47"/>
      <c r="JXM47"/>
      <c r="JXN47"/>
      <c r="JXO47"/>
      <c r="JXP47"/>
      <c r="JXQ47"/>
      <c r="JXR47"/>
      <c r="JXS47"/>
      <c r="JXT47"/>
      <c r="JXU47"/>
      <c r="JXV47"/>
      <c r="JXW47"/>
      <c r="JXX47"/>
      <c r="JXY47"/>
      <c r="JXZ47"/>
      <c r="JYA47"/>
      <c r="JYB47"/>
      <c r="JYC47"/>
      <c r="JYD47"/>
      <c r="JYE47"/>
      <c r="JYF47"/>
      <c r="JYG47"/>
      <c r="JYH47"/>
      <c r="JYI47"/>
      <c r="JYJ47"/>
      <c r="JYK47"/>
      <c r="JYL47"/>
      <c r="JYM47"/>
      <c r="JYN47"/>
      <c r="JYO47"/>
      <c r="JYP47"/>
      <c r="JYQ47"/>
      <c r="JYR47"/>
      <c r="JYS47"/>
      <c r="JYT47"/>
      <c r="JYU47"/>
      <c r="JYV47"/>
      <c r="JYW47"/>
      <c r="JYX47"/>
      <c r="JYY47"/>
      <c r="JYZ47"/>
      <c r="JZA47"/>
      <c r="JZB47"/>
      <c r="JZC47"/>
      <c r="JZD47"/>
      <c r="JZE47"/>
      <c r="JZF47"/>
      <c r="JZG47"/>
      <c r="JZH47"/>
      <c r="JZI47"/>
      <c r="JZJ47"/>
      <c r="JZK47"/>
      <c r="JZL47"/>
      <c r="JZM47"/>
      <c r="JZN47"/>
      <c r="JZO47"/>
      <c r="JZP47"/>
      <c r="JZQ47"/>
      <c r="JZR47"/>
      <c r="JZS47"/>
      <c r="JZT47"/>
      <c r="JZU47"/>
      <c r="JZV47"/>
      <c r="JZW47"/>
      <c r="JZX47"/>
      <c r="JZY47"/>
      <c r="JZZ47"/>
      <c r="KAA47"/>
      <c r="KAB47"/>
      <c r="KAC47"/>
      <c r="KAD47"/>
      <c r="KAE47"/>
      <c r="KAF47"/>
      <c r="KAG47"/>
      <c r="KAH47"/>
      <c r="KAI47"/>
      <c r="KAJ47"/>
      <c r="KAK47"/>
      <c r="KAL47"/>
      <c r="KAM47"/>
      <c r="KAN47"/>
      <c r="KAO47"/>
      <c r="KAP47"/>
      <c r="KAQ47"/>
      <c r="KAR47"/>
      <c r="KAS47"/>
      <c r="KAT47"/>
      <c r="KAU47"/>
      <c r="KAV47"/>
      <c r="KAW47"/>
      <c r="KAX47"/>
      <c r="KAY47"/>
      <c r="KAZ47"/>
      <c r="KBA47"/>
      <c r="KBB47"/>
      <c r="KBC47"/>
      <c r="KBD47"/>
      <c r="KBE47"/>
      <c r="KBF47"/>
      <c r="KBG47"/>
      <c r="KBH47"/>
      <c r="KBI47"/>
      <c r="KBJ47"/>
      <c r="KBK47"/>
      <c r="KBL47"/>
      <c r="KBM47"/>
      <c r="KBN47"/>
      <c r="KBO47"/>
      <c r="KBP47"/>
      <c r="KBQ47"/>
      <c r="KBR47"/>
      <c r="KBS47"/>
      <c r="KBT47"/>
      <c r="KBU47"/>
      <c r="KBV47"/>
      <c r="KBW47"/>
      <c r="KBX47"/>
      <c r="KBY47"/>
      <c r="KBZ47"/>
      <c r="KCA47"/>
      <c r="KCB47"/>
      <c r="KCC47"/>
      <c r="KCD47"/>
      <c r="KCE47"/>
      <c r="KCF47"/>
      <c r="KCG47"/>
      <c r="KCH47"/>
      <c r="KCI47"/>
      <c r="KCJ47"/>
      <c r="KCK47"/>
      <c r="KCL47"/>
      <c r="KCM47"/>
      <c r="KCN47"/>
      <c r="KCO47"/>
      <c r="KCP47"/>
      <c r="KCQ47"/>
      <c r="KCR47"/>
      <c r="KCS47"/>
      <c r="KCT47"/>
      <c r="KCU47"/>
      <c r="KCV47"/>
      <c r="KCW47"/>
      <c r="KCX47"/>
      <c r="KCY47"/>
      <c r="KCZ47"/>
      <c r="KDA47"/>
      <c r="KDB47"/>
      <c r="KDC47"/>
      <c r="KDD47"/>
      <c r="KDE47"/>
      <c r="KDF47"/>
      <c r="KDG47"/>
      <c r="KDH47"/>
      <c r="KDI47"/>
      <c r="KDJ47"/>
      <c r="KDK47"/>
      <c r="KDL47"/>
      <c r="KDM47"/>
      <c r="KDN47"/>
      <c r="KDO47"/>
      <c r="KDP47"/>
      <c r="KDQ47"/>
      <c r="KDR47"/>
      <c r="KDS47"/>
      <c r="KDT47"/>
      <c r="KDU47"/>
      <c r="KDV47"/>
      <c r="KDW47"/>
      <c r="KDX47"/>
      <c r="KDY47"/>
      <c r="KDZ47"/>
      <c r="KEA47"/>
      <c r="KEB47"/>
      <c r="KEC47"/>
      <c r="KED47"/>
      <c r="KEE47"/>
      <c r="KEF47"/>
      <c r="KEG47"/>
      <c r="KEH47"/>
      <c r="KEI47"/>
      <c r="KEJ47"/>
      <c r="KEK47"/>
      <c r="KEL47"/>
      <c r="KEM47"/>
      <c r="KEN47"/>
      <c r="KEO47"/>
      <c r="KEP47"/>
      <c r="KEQ47"/>
      <c r="KER47"/>
      <c r="KES47"/>
      <c r="KET47"/>
      <c r="KEU47"/>
      <c r="KEV47"/>
      <c r="KEW47"/>
      <c r="KEX47"/>
      <c r="KEY47"/>
      <c r="KEZ47"/>
      <c r="KFA47"/>
      <c r="KFB47"/>
      <c r="KFC47"/>
      <c r="KFD47"/>
      <c r="KFE47"/>
      <c r="KFF47"/>
      <c r="KFG47"/>
      <c r="KFH47"/>
      <c r="KFI47"/>
      <c r="KFJ47"/>
      <c r="KFK47"/>
      <c r="KFL47"/>
      <c r="KFM47"/>
      <c r="KFN47"/>
      <c r="KFO47"/>
      <c r="KFP47"/>
      <c r="KFQ47"/>
      <c r="KFR47"/>
      <c r="KFS47"/>
      <c r="KFT47"/>
      <c r="KFU47"/>
      <c r="KFV47"/>
      <c r="KFW47"/>
      <c r="KFX47"/>
      <c r="KFY47"/>
      <c r="KFZ47"/>
      <c r="KGA47"/>
      <c r="KGB47"/>
      <c r="KGC47"/>
      <c r="KGD47"/>
      <c r="KGE47"/>
      <c r="KGF47"/>
      <c r="KGG47"/>
      <c r="KGH47"/>
      <c r="KGI47"/>
      <c r="KGJ47"/>
      <c r="KGK47"/>
      <c r="KGL47"/>
      <c r="KGM47"/>
      <c r="KGN47"/>
      <c r="KGO47"/>
      <c r="KGP47"/>
      <c r="KGQ47"/>
      <c r="KGR47"/>
      <c r="KGS47"/>
      <c r="KGT47"/>
      <c r="KGU47"/>
      <c r="KGV47"/>
      <c r="KGW47"/>
      <c r="KGX47"/>
      <c r="KGY47"/>
      <c r="KGZ47"/>
      <c r="KHA47"/>
      <c r="KHB47"/>
      <c r="KHC47"/>
      <c r="KHD47"/>
      <c r="KHE47"/>
      <c r="KHF47"/>
      <c r="KHG47"/>
      <c r="KHH47"/>
      <c r="KHI47"/>
      <c r="KHJ47"/>
      <c r="KHK47"/>
      <c r="KHL47"/>
      <c r="KHM47"/>
      <c r="KHN47"/>
      <c r="KHO47"/>
      <c r="KHP47"/>
      <c r="KHQ47"/>
      <c r="KHR47"/>
      <c r="KHS47"/>
      <c r="KHT47"/>
      <c r="KHU47"/>
      <c r="KHV47"/>
      <c r="KHW47"/>
      <c r="KHX47"/>
      <c r="KHY47"/>
      <c r="KHZ47"/>
      <c r="KIA47"/>
      <c r="KIB47"/>
      <c r="KIC47"/>
      <c r="KID47"/>
      <c r="KIE47"/>
      <c r="KIF47"/>
      <c r="KIG47"/>
      <c r="KIH47"/>
      <c r="KII47"/>
      <c r="KIJ47"/>
      <c r="KIK47"/>
      <c r="KIL47"/>
      <c r="KIM47"/>
      <c r="KIN47"/>
      <c r="KIO47"/>
      <c r="KIP47"/>
      <c r="KIQ47"/>
      <c r="KIR47"/>
      <c r="KIS47"/>
      <c r="KIT47"/>
      <c r="KIU47"/>
      <c r="KIV47"/>
      <c r="KIW47"/>
      <c r="KIX47"/>
      <c r="KIY47"/>
      <c r="KIZ47"/>
      <c r="KJA47"/>
      <c r="KJB47"/>
      <c r="KJC47"/>
      <c r="KJD47"/>
      <c r="KJE47"/>
      <c r="KJF47"/>
      <c r="KJG47"/>
      <c r="KJH47"/>
      <c r="KJI47"/>
      <c r="KJJ47"/>
      <c r="KJK47"/>
      <c r="KJL47"/>
      <c r="KJM47"/>
      <c r="KJN47"/>
      <c r="KJO47"/>
      <c r="KJP47"/>
      <c r="KJQ47"/>
      <c r="KJR47"/>
      <c r="KJS47"/>
      <c r="KJT47"/>
      <c r="KJU47"/>
      <c r="KJV47"/>
      <c r="KJW47"/>
      <c r="KJX47"/>
      <c r="KJY47"/>
      <c r="KJZ47"/>
      <c r="KKA47"/>
      <c r="KKB47"/>
      <c r="KKC47"/>
      <c r="KKD47"/>
      <c r="KKE47"/>
      <c r="KKF47"/>
      <c r="KKG47"/>
      <c r="KKH47"/>
      <c r="KKI47"/>
      <c r="KKJ47"/>
      <c r="KKK47"/>
      <c r="KKL47"/>
      <c r="KKM47"/>
      <c r="KKN47"/>
      <c r="KKO47"/>
      <c r="KKP47"/>
      <c r="KKQ47"/>
      <c r="KKR47"/>
      <c r="KKS47"/>
      <c r="KKT47"/>
      <c r="KKU47"/>
      <c r="KKV47"/>
      <c r="KKW47"/>
      <c r="KKX47"/>
      <c r="KKY47"/>
      <c r="KKZ47"/>
      <c r="KLA47"/>
      <c r="KLB47"/>
      <c r="KLC47"/>
      <c r="KLD47"/>
      <c r="KLE47"/>
      <c r="KLF47"/>
      <c r="KLG47"/>
      <c r="KLH47"/>
      <c r="KLI47"/>
      <c r="KLJ47"/>
      <c r="KLK47"/>
      <c r="KLL47"/>
      <c r="KLM47"/>
      <c r="KLN47"/>
      <c r="KLO47"/>
      <c r="KLP47"/>
      <c r="KLQ47"/>
      <c r="KLR47"/>
      <c r="KLS47"/>
      <c r="KLT47"/>
      <c r="KLU47"/>
      <c r="KLV47"/>
      <c r="KLW47"/>
      <c r="KLX47"/>
      <c r="KLY47"/>
      <c r="KLZ47"/>
      <c r="KMA47"/>
      <c r="KMB47"/>
      <c r="KMC47"/>
      <c r="KMD47"/>
      <c r="KME47"/>
      <c r="KMF47"/>
      <c r="KMG47"/>
      <c r="KMH47"/>
      <c r="KMI47"/>
      <c r="KMJ47"/>
      <c r="KMK47"/>
      <c r="KML47"/>
      <c r="KMM47"/>
      <c r="KMN47"/>
      <c r="KMO47"/>
      <c r="KMP47"/>
      <c r="KMQ47"/>
      <c r="KMR47"/>
      <c r="KMS47"/>
      <c r="KMT47"/>
      <c r="KMU47"/>
      <c r="KMV47"/>
      <c r="KMW47"/>
      <c r="KMX47"/>
      <c r="KMY47"/>
      <c r="KMZ47"/>
      <c r="KNA47"/>
      <c r="KNB47"/>
      <c r="KNC47"/>
      <c r="KND47"/>
      <c r="KNE47"/>
      <c r="KNF47"/>
      <c r="KNG47"/>
      <c r="KNH47"/>
      <c r="KNI47"/>
      <c r="KNJ47"/>
      <c r="KNK47"/>
      <c r="KNL47"/>
      <c r="KNM47"/>
      <c r="KNN47"/>
      <c r="KNO47"/>
      <c r="KNP47"/>
      <c r="KNQ47"/>
      <c r="KNR47"/>
      <c r="KNS47"/>
      <c r="KNT47"/>
      <c r="KNU47"/>
      <c r="KNV47"/>
      <c r="KNW47"/>
      <c r="KNX47"/>
      <c r="KNY47"/>
      <c r="KNZ47"/>
      <c r="KOA47"/>
      <c r="KOB47"/>
      <c r="KOC47"/>
      <c r="KOD47"/>
      <c r="KOE47"/>
      <c r="KOF47"/>
      <c r="KOG47"/>
      <c r="KOH47"/>
      <c r="KOI47"/>
      <c r="KOJ47"/>
      <c r="KOK47"/>
      <c r="KOL47"/>
      <c r="KOM47"/>
      <c r="KON47"/>
      <c r="KOO47"/>
      <c r="KOP47"/>
      <c r="KOQ47"/>
      <c r="KOR47"/>
      <c r="KOS47"/>
      <c r="KOT47"/>
      <c r="KOU47"/>
      <c r="KOV47"/>
      <c r="KOW47"/>
      <c r="KOX47"/>
      <c r="KOY47"/>
      <c r="KOZ47"/>
      <c r="KPA47"/>
      <c r="KPB47"/>
      <c r="KPC47"/>
      <c r="KPD47"/>
      <c r="KPE47"/>
      <c r="KPF47"/>
      <c r="KPG47"/>
      <c r="KPH47"/>
      <c r="KPI47"/>
      <c r="KPJ47"/>
      <c r="KPK47"/>
      <c r="KPL47"/>
      <c r="KPM47"/>
      <c r="KPN47"/>
      <c r="KPO47"/>
      <c r="KPP47"/>
      <c r="KPQ47"/>
      <c r="KPR47"/>
      <c r="KPS47"/>
      <c r="KPT47"/>
      <c r="KPU47"/>
      <c r="KPV47"/>
      <c r="KPW47"/>
      <c r="KPX47"/>
      <c r="KPY47"/>
      <c r="KPZ47"/>
      <c r="KQA47"/>
      <c r="KQB47"/>
      <c r="KQC47"/>
      <c r="KQD47"/>
      <c r="KQE47"/>
      <c r="KQF47"/>
      <c r="KQG47"/>
      <c r="KQH47"/>
      <c r="KQI47"/>
      <c r="KQJ47"/>
      <c r="KQK47"/>
      <c r="KQL47"/>
      <c r="KQM47"/>
      <c r="KQN47"/>
      <c r="KQO47"/>
      <c r="KQP47"/>
      <c r="KQQ47"/>
      <c r="KQR47"/>
      <c r="KQS47"/>
      <c r="KQT47"/>
      <c r="KQU47"/>
      <c r="KQV47"/>
      <c r="KQW47"/>
      <c r="KQX47"/>
      <c r="KQY47"/>
      <c r="KQZ47"/>
      <c r="KRA47"/>
      <c r="KRB47"/>
      <c r="KRC47"/>
      <c r="KRD47"/>
      <c r="KRE47"/>
      <c r="KRF47"/>
      <c r="KRG47"/>
      <c r="KRH47"/>
      <c r="KRI47"/>
      <c r="KRJ47"/>
      <c r="KRK47"/>
      <c r="KRL47"/>
      <c r="KRM47"/>
      <c r="KRN47"/>
      <c r="KRO47"/>
      <c r="KRP47"/>
      <c r="KRQ47"/>
      <c r="KRR47"/>
      <c r="KRS47"/>
      <c r="KRT47"/>
      <c r="KRU47"/>
      <c r="KRV47"/>
      <c r="KRW47"/>
      <c r="KRX47"/>
      <c r="KRY47"/>
      <c r="KRZ47"/>
      <c r="KSA47"/>
      <c r="KSB47"/>
      <c r="KSC47"/>
      <c r="KSD47"/>
      <c r="KSE47"/>
      <c r="KSF47"/>
      <c r="KSG47"/>
      <c r="KSH47"/>
      <c r="KSI47"/>
      <c r="KSJ47"/>
      <c r="KSK47"/>
      <c r="KSL47"/>
      <c r="KSM47"/>
      <c r="KSN47"/>
      <c r="KSO47"/>
      <c r="KSP47"/>
      <c r="KSQ47"/>
      <c r="KSR47"/>
      <c r="KSS47"/>
      <c r="KST47"/>
      <c r="KSU47"/>
      <c r="KSV47"/>
      <c r="KSW47"/>
      <c r="KSX47"/>
      <c r="KSY47"/>
      <c r="KSZ47"/>
      <c r="KTA47"/>
      <c r="KTB47"/>
      <c r="KTC47"/>
      <c r="KTD47"/>
      <c r="KTE47"/>
      <c r="KTF47"/>
      <c r="KTG47"/>
      <c r="KTH47"/>
      <c r="KTI47"/>
      <c r="KTJ47"/>
      <c r="KTK47"/>
      <c r="KTL47"/>
      <c r="KTM47"/>
      <c r="KTN47"/>
      <c r="KTO47"/>
      <c r="KTP47"/>
      <c r="KTQ47"/>
      <c r="KTR47"/>
      <c r="KTS47"/>
      <c r="KTT47"/>
      <c r="KTU47"/>
      <c r="KTV47"/>
      <c r="KTW47"/>
      <c r="KTX47"/>
      <c r="KTY47"/>
      <c r="KTZ47"/>
      <c r="KUA47"/>
      <c r="KUB47"/>
      <c r="KUC47"/>
      <c r="KUD47"/>
      <c r="KUE47"/>
      <c r="KUF47"/>
      <c r="KUG47"/>
      <c r="KUH47"/>
      <c r="KUI47"/>
      <c r="KUJ47"/>
      <c r="KUK47"/>
      <c r="KUL47"/>
      <c r="KUM47"/>
      <c r="KUN47"/>
      <c r="KUO47"/>
      <c r="KUP47"/>
      <c r="KUQ47"/>
      <c r="KUR47"/>
      <c r="KUS47"/>
      <c r="KUT47"/>
      <c r="KUU47"/>
      <c r="KUV47"/>
      <c r="KUW47"/>
      <c r="KUX47"/>
      <c r="KUY47"/>
      <c r="KUZ47"/>
      <c r="KVA47"/>
      <c r="KVB47"/>
      <c r="KVC47"/>
      <c r="KVD47"/>
      <c r="KVE47"/>
      <c r="KVF47"/>
      <c r="KVG47"/>
      <c r="KVH47"/>
      <c r="KVI47"/>
      <c r="KVJ47"/>
      <c r="KVK47"/>
      <c r="KVL47"/>
      <c r="KVM47"/>
      <c r="KVN47"/>
      <c r="KVO47"/>
      <c r="KVP47"/>
      <c r="KVQ47"/>
      <c r="KVR47"/>
      <c r="KVS47"/>
      <c r="KVT47"/>
      <c r="KVU47"/>
      <c r="KVV47"/>
      <c r="KVW47"/>
      <c r="KVX47"/>
      <c r="KVY47"/>
      <c r="KVZ47"/>
      <c r="KWA47"/>
      <c r="KWB47"/>
      <c r="KWC47"/>
      <c r="KWD47"/>
      <c r="KWE47"/>
      <c r="KWF47"/>
      <c r="KWG47"/>
      <c r="KWH47"/>
      <c r="KWI47"/>
      <c r="KWJ47"/>
      <c r="KWK47"/>
      <c r="KWL47"/>
      <c r="KWM47"/>
      <c r="KWN47"/>
      <c r="KWO47"/>
      <c r="KWP47"/>
      <c r="KWQ47"/>
      <c r="KWR47"/>
      <c r="KWS47"/>
      <c r="KWT47"/>
      <c r="KWU47"/>
      <c r="KWV47"/>
      <c r="KWW47"/>
      <c r="KWX47"/>
      <c r="KWY47"/>
      <c r="KWZ47"/>
      <c r="KXA47"/>
      <c r="KXB47"/>
      <c r="KXC47"/>
      <c r="KXD47"/>
      <c r="KXE47"/>
      <c r="KXF47"/>
      <c r="KXG47"/>
      <c r="KXH47"/>
      <c r="KXI47"/>
      <c r="KXJ47"/>
      <c r="KXK47"/>
      <c r="KXL47"/>
      <c r="KXM47"/>
      <c r="KXN47"/>
      <c r="KXO47"/>
      <c r="KXP47"/>
      <c r="KXQ47"/>
      <c r="KXR47"/>
      <c r="KXS47"/>
      <c r="KXT47"/>
      <c r="KXU47"/>
      <c r="KXV47"/>
      <c r="KXW47"/>
      <c r="KXX47"/>
      <c r="KXY47"/>
      <c r="KXZ47"/>
      <c r="KYA47"/>
      <c r="KYB47"/>
      <c r="KYC47"/>
      <c r="KYD47"/>
      <c r="KYE47"/>
      <c r="KYF47"/>
      <c r="KYG47"/>
      <c r="KYH47"/>
      <c r="KYI47"/>
      <c r="KYJ47"/>
      <c r="KYK47"/>
      <c r="KYL47"/>
      <c r="KYM47"/>
      <c r="KYN47"/>
      <c r="KYO47"/>
      <c r="KYP47"/>
      <c r="KYQ47"/>
      <c r="KYR47"/>
      <c r="KYS47"/>
      <c r="KYT47"/>
      <c r="KYU47"/>
      <c r="KYV47"/>
      <c r="KYW47"/>
      <c r="KYX47"/>
      <c r="KYY47"/>
      <c r="KYZ47"/>
      <c r="KZA47"/>
      <c r="KZB47"/>
      <c r="KZC47"/>
      <c r="KZD47"/>
      <c r="KZE47"/>
      <c r="KZF47"/>
      <c r="KZG47"/>
      <c r="KZH47"/>
      <c r="KZI47"/>
      <c r="KZJ47"/>
      <c r="KZK47"/>
      <c r="KZL47"/>
      <c r="KZM47"/>
      <c r="KZN47"/>
      <c r="KZO47"/>
      <c r="KZP47"/>
      <c r="KZQ47"/>
      <c r="KZR47"/>
      <c r="KZS47"/>
      <c r="KZT47"/>
      <c r="KZU47"/>
      <c r="KZV47"/>
      <c r="KZW47"/>
      <c r="KZX47"/>
      <c r="KZY47"/>
      <c r="KZZ47"/>
      <c r="LAA47"/>
      <c r="LAB47"/>
      <c r="LAC47"/>
      <c r="LAD47"/>
      <c r="LAE47"/>
      <c r="LAF47"/>
      <c r="LAG47"/>
      <c r="LAH47"/>
      <c r="LAI47"/>
      <c r="LAJ47"/>
      <c r="LAK47"/>
      <c r="LAL47"/>
      <c r="LAM47"/>
      <c r="LAN47"/>
      <c r="LAO47"/>
      <c r="LAP47"/>
      <c r="LAQ47"/>
      <c r="LAR47"/>
      <c r="LAS47"/>
      <c r="LAT47"/>
      <c r="LAU47"/>
      <c r="LAV47"/>
      <c r="LAW47"/>
      <c r="LAX47"/>
      <c r="LAY47"/>
      <c r="LAZ47"/>
      <c r="LBA47"/>
      <c r="LBB47"/>
      <c r="LBC47"/>
      <c r="LBD47"/>
      <c r="LBE47"/>
      <c r="LBF47"/>
      <c r="LBG47"/>
      <c r="LBH47"/>
      <c r="LBI47"/>
      <c r="LBJ47"/>
      <c r="LBK47"/>
      <c r="LBL47"/>
      <c r="LBM47"/>
      <c r="LBN47"/>
      <c r="LBO47"/>
      <c r="LBP47"/>
      <c r="LBQ47"/>
      <c r="LBR47"/>
      <c r="LBS47"/>
      <c r="LBT47"/>
      <c r="LBU47"/>
      <c r="LBV47"/>
      <c r="LBW47"/>
      <c r="LBX47"/>
      <c r="LBY47"/>
      <c r="LBZ47"/>
      <c r="LCA47"/>
      <c r="LCB47"/>
      <c r="LCC47"/>
      <c r="LCD47"/>
      <c r="LCE47"/>
      <c r="LCF47"/>
      <c r="LCG47"/>
      <c r="LCH47"/>
      <c r="LCI47"/>
      <c r="LCJ47"/>
      <c r="LCK47"/>
      <c r="LCL47"/>
      <c r="LCM47"/>
      <c r="LCN47"/>
      <c r="LCO47"/>
      <c r="LCP47"/>
      <c r="LCQ47"/>
      <c r="LCR47"/>
      <c r="LCS47"/>
      <c r="LCT47"/>
      <c r="LCU47"/>
      <c r="LCV47"/>
      <c r="LCW47"/>
      <c r="LCX47"/>
      <c r="LCY47"/>
      <c r="LCZ47"/>
      <c r="LDA47"/>
      <c r="LDB47"/>
      <c r="LDC47"/>
      <c r="LDD47"/>
      <c r="LDE47"/>
      <c r="LDF47"/>
      <c r="LDG47"/>
      <c r="LDH47"/>
      <c r="LDI47"/>
      <c r="LDJ47"/>
      <c r="LDK47"/>
      <c r="LDL47"/>
      <c r="LDM47"/>
      <c r="LDN47"/>
      <c r="LDO47"/>
      <c r="LDP47"/>
      <c r="LDQ47"/>
      <c r="LDR47"/>
      <c r="LDS47"/>
      <c r="LDT47"/>
      <c r="LDU47"/>
      <c r="LDV47"/>
      <c r="LDW47"/>
      <c r="LDX47"/>
      <c r="LDY47"/>
      <c r="LDZ47"/>
      <c r="LEA47"/>
      <c r="LEB47"/>
      <c r="LEC47"/>
      <c r="LED47"/>
      <c r="LEE47"/>
      <c r="LEF47"/>
      <c r="LEG47"/>
      <c r="LEH47"/>
      <c r="LEI47"/>
      <c r="LEJ47"/>
      <c r="LEK47"/>
      <c r="LEL47"/>
      <c r="LEM47"/>
      <c r="LEN47"/>
      <c r="LEO47"/>
      <c r="LEP47"/>
      <c r="LEQ47"/>
      <c r="LER47"/>
      <c r="LES47"/>
      <c r="LET47"/>
      <c r="LEU47"/>
      <c r="LEV47"/>
      <c r="LEW47"/>
      <c r="LEX47"/>
      <c r="LEY47"/>
      <c r="LEZ47"/>
      <c r="LFA47"/>
      <c r="LFB47"/>
      <c r="LFC47"/>
      <c r="LFD47"/>
      <c r="LFE47"/>
      <c r="LFF47"/>
      <c r="LFG47"/>
      <c r="LFH47"/>
      <c r="LFI47"/>
      <c r="LFJ47"/>
      <c r="LFK47"/>
      <c r="LFL47"/>
      <c r="LFM47"/>
      <c r="LFN47"/>
      <c r="LFO47"/>
      <c r="LFP47"/>
      <c r="LFQ47"/>
      <c r="LFR47"/>
      <c r="LFS47"/>
      <c r="LFT47"/>
      <c r="LFU47"/>
      <c r="LFV47"/>
      <c r="LFW47"/>
      <c r="LFX47"/>
      <c r="LFY47"/>
      <c r="LFZ47"/>
      <c r="LGA47"/>
      <c r="LGB47"/>
      <c r="LGC47"/>
      <c r="LGD47"/>
      <c r="LGE47"/>
      <c r="LGF47"/>
      <c r="LGG47"/>
      <c r="LGH47"/>
      <c r="LGI47"/>
      <c r="LGJ47"/>
      <c r="LGK47"/>
      <c r="LGL47"/>
      <c r="LGM47"/>
      <c r="LGN47"/>
      <c r="LGO47"/>
      <c r="LGP47"/>
      <c r="LGQ47"/>
      <c r="LGR47"/>
      <c r="LGS47"/>
      <c r="LGT47"/>
      <c r="LGU47"/>
      <c r="LGV47"/>
      <c r="LGW47"/>
      <c r="LGX47"/>
      <c r="LGY47"/>
      <c r="LGZ47"/>
      <c r="LHA47"/>
      <c r="LHB47"/>
      <c r="LHC47"/>
      <c r="LHD47"/>
      <c r="LHE47"/>
      <c r="LHF47"/>
      <c r="LHG47"/>
      <c r="LHH47"/>
      <c r="LHI47"/>
      <c r="LHJ47"/>
      <c r="LHK47"/>
      <c r="LHL47"/>
      <c r="LHM47"/>
      <c r="LHN47"/>
      <c r="LHO47"/>
      <c r="LHP47"/>
      <c r="LHQ47"/>
      <c r="LHR47"/>
      <c r="LHS47"/>
      <c r="LHT47"/>
      <c r="LHU47"/>
      <c r="LHV47"/>
      <c r="LHW47"/>
      <c r="LHX47"/>
      <c r="LHY47"/>
      <c r="LHZ47"/>
      <c r="LIA47"/>
      <c r="LIB47"/>
      <c r="LIC47"/>
      <c r="LID47"/>
      <c r="LIE47"/>
      <c r="LIF47"/>
      <c r="LIG47"/>
      <c r="LIH47"/>
      <c r="LII47"/>
      <c r="LIJ47"/>
      <c r="LIK47"/>
      <c r="LIL47"/>
      <c r="LIM47"/>
      <c r="LIN47"/>
      <c r="LIO47"/>
      <c r="LIP47"/>
      <c r="LIQ47"/>
      <c r="LIR47"/>
      <c r="LIS47"/>
      <c r="LIT47"/>
      <c r="LIU47"/>
      <c r="LIV47"/>
      <c r="LIW47"/>
      <c r="LIX47"/>
      <c r="LIY47"/>
      <c r="LIZ47"/>
      <c r="LJA47"/>
      <c r="LJB47"/>
      <c r="LJC47"/>
      <c r="LJD47"/>
      <c r="LJE47"/>
      <c r="LJF47"/>
      <c r="LJG47"/>
      <c r="LJH47"/>
      <c r="LJI47"/>
      <c r="LJJ47"/>
      <c r="LJK47"/>
      <c r="LJL47"/>
      <c r="LJM47"/>
      <c r="LJN47"/>
      <c r="LJO47"/>
      <c r="LJP47"/>
      <c r="LJQ47"/>
      <c r="LJR47"/>
      <c r="LJS47"/>
      <c r="LJT47"/>
      <c r="LJU47"/>
      <c r="LJV47"/>
      <c r="LJW47"/>
      <c r="LJX47"/>
      <c r="LJY47"/>
      <c r="LJZ47"/>
      <c r="LKA47"/>
      <c r="LKB47"/>
      <c r="LKC47"/>
      <c r="LKD47"/>
      <c r="LKE47"/>
      <c r="LKF47"/>
      <c r="LKG47"/>
      <c r="LKH47"/>
      <c r="LKI47"/>
      <c r="LKJ47"/>
      <c r="LKK47"/>
      <c r="LKL47"/>
      <c r="LKM47"/>
      <c r="LKN47"/>
      <c r="LKO47"/>
      <c r="LKP47"/>
      <c r="LKQ47"/>
      <c r="LKR47"/>
      <c r="LKS47"/>
      <c r="LKT47"/>
      <c r="LKU47"/>
      <c r="LKV47"/>
      <c r="LKW47"/>
      <c r="LKX47"/>
      <c r="LKY47"/>
      <c r="LKZ47"/>
      <c r="LLA47"/>
      <c r="LLB47"/>
      <c r="LLC47"/>
      <c r="LLD47"/>
      <c r="LLE47"/>
      <c r="LLF47"/>
      <c r="LLG47"/>
      <c r="LLH47"/>
      <c r="LLI47"/>
      <c r="LLJ47"/>
      <c r="LLK47"/>
      <c r="LLL47"/>
      <c r="LLM47"/>
      <c r="LLN47"/>
      <c r="LLO47"/>
      <c r="LLP47"/>
      <c r="LLQ47"/>
      <c r="LLR47"/>
      <c r="LLS47"/>
      <c r="LLT47"/>
      <c r="LLU47"/>
      <c r="LLV47"/>
      <c r="LLW47"/>
      <c r="LLX47"/>
      <c r="LLY47"/>
      <c r="LLZ47"/>
      <c r="LMA47"/>
      <c r="LMB47"/>
      <c r="LMC47"/>
      <c r="LMD47"/>
      <c r="LME47"/>
      <c r="LMF47"/>
      <c r="LMG47"/>
      <c r="LMH47"/>
      <c r="LMI47"/>
      <c r="LMJ47"/>
      <c r="LMK47"/>
      <c r="LML47"/>
      <c r="LMM47"/>
      <c r="LMN47"/>
      <c r="LMO47"/>
      <c r="LMP47"/>
      <c r="LMQ47"/>
      <c r="LMR47"/>
      <c r="LMS47"/>
      <c r="LMT47"/>
      <c r="LMU47"/>
      <c r="LMV47"/>
      <c r="LMW47"/>
      <c r="LMX47"/>
      <c r="LMY47"/>
      <c r="LMZ47"/>
      <c r="LNA47"/>
      <c r="LNB47"/>
      <c r="LNC47"/>
      <c r="LND47"/>
      <c r="LNE47"/>
      <c r="LNF47"/>
      <c r="LNG47"/>
      <c r="LNH47"/>
      <c r="LNI47"/>
      <c r="LNJ47"/>
      <c r="LNK47"/>
      <c r="LNL47"/>
      <c r="LNM47"/>
      <c r="LNN47"/>
      <c r="LNO47"/>
      <c r="LNP47"/>
      <c r="LNQ47"/>
      <c r="LNR47"/>
      <c r="LNS47"/>
      <c r="LNT47"/>
      <c r="LNU47"/>
      <c r="LNV47"/>
      <c r="LNW47"/>
      <c r="LNX47"/>
      <c r="LNY47"/>
      <c r="LNZ47"/>
      <c r="LOA47"/>
      <c r="LOB47"/>
      <c r="LOC47"/>
      <c r="LOD47"/>
      <c r="LOE47"/>
      <c r="LOF47"/>
      <c r="LOG47"/>
      <c r="LOH47"/>
      <c r="LOI47"/>
      <c r="LOJ47"/>
      <c r="LOK47"/>
      <c r="LOL47"/>
      <c r="LOM47"/>
      <c r="LON47"/>
      <c r="LOO47"/>
      <c r="LOP47"/>
      <c r="LOQ47"/>
      <c r="LOR47"/>
      <c r="LOS47"/>
      <c r="LOT47"/>
      <c r="LOU47"/>
      <c r="LOV47"/>
      <c r="LOW47"/>
      <c r="LOX47"/>
      <c r="LOY47"/>
      <c r="LOZ47"/>
      <c r="LPA47"/>
      <c r="LPB47"/>
      <c r="LPC47"/>
      <c r="LPD47"/>
      <c r="LPE47"/>
      <c r="LPF47"/>
      <c r="LPG47"/>
      <c r="LPH47"/>
      <c r="LPI47"/>
      <c r="LPJ47"/>
      <c r="LPK47"/>
      <c r="LPL47"/>
      <c r="LPM47"/>
      <c r="LPN47"/>
      <c r="LPO47"/>
      <c r="LPP47"/>
      <c r="LPQ47"/>
      <c r="LPR47"/>
      <c r="LPS47"/>
      <c r="LPT47"/>
      <c r="LPU47"/>
      <c r="LPV47"/>
      <c r="LPW47"/>
      <c r="LPX47"/>
      <c r="LPY47"/>
      <c r="LPZ47"/>
      <c r="LQA47"/>
      <c r="LQB47"/>
      <c r="LQC47"/>
      <c r="LQD47"/>
      <c r="LQE47"/>
      <c r="LQF47"/>
      <c r="LQG47"/>
      <c r="LQH47"/>
      <c r="LQI47"/>
      <c r="LQJ47"/>
      <c r="LQK47"/>
      <c r="LQL47"/>
      <c r="LQM47"/>
      <c r="LQN47"/>
      <c r="LQO47"/>
      <c r="LQP47"/>
      <c r="LQQ47"/>
      <c r="LQR47"/>
      <c r="LQS47"/>
      <c r="LQT47"/>
      <c r="LQU47"/>
      <c r="LQV47"/>
      <c r="LQW47"/>
      <c r="LQX47"/>
      <c r="LQY47"/>
      <c r="LQZ47"/>
      <c r="LRA47"/>
      <c r="LRB47"/>
      <c r="LRC47"/>
      <c r="LRD47"/>
      <c r="LRE47"/>
      <c r="LRF47"/>
      <c r="LRG47"/>
      <c r="LRH47"/>
      <c r="LRI47"/>
      <c r="LRJ47"/>
      <c r="LRK47"/>
      <c r="LRL47"/>
      <c r="LRM47"/>
      <c r="LRN47"/>
      <c r="LRO47"/>
      <c r="LRP47"/>
      <c r="LRQ47"/>
      <c r="LRR47"/>
      <c r="LRS47"/>
      <c r="LRT47"/>
      <c r="LRU47"/>
      <c r="LRV47"/>
      <c r="LRW47"/>
      <c r="LRX47"/>
      <c r="LRY47"/>
      <c r="LRZ47"/>
      <c r="LSA47"/>
      <c r="LSB47"/>
      <c r="LSC47"/>
      <c r="LSD47"/>
      <c r="LSE47"/>
      <c r="LSF47"/>
      <c r="LSG47"/>
      <c r="LSH47"/>
      <c r="LSI47"/>
      <c r="LSJ47"/>
      <c r="LSK47"/>
      <c r="LSL47"/>
      <c r="LSM47"/>
      <c r="LSN47"/>
      <c r="LSO47"/>
      <c r="LSP47"/>
      <c r="LSQ47"/>
      <c r="LSR47"/>
      <c r="LSS47"/>
      <c r="LST47"/>
      <c r="LSU47"/>
      <c r="LSV47"/>
      <c r="LSW47"/>
      <c r="LSX47"/>
      <c r="LSY47"/>
      <c r="LSZ47"/>
      <c r="LTA47"/>
      <c r="LTB47"/>
      <c r="LTC47"/>
      <c r="LTD47"/>
      <c r="LTE47"/>
      <c r="LTF47"/>
      <c r="LTG47"/>
      <c r="LTH47"/>
      <c r="LTI47"/>
      <c r="LTJ47"/>
      <c r="LTK47"/>
      <c r="LTL47"/>
      <c r="LTM47"/>
      <c r="LTN47"/>
      <c r="LTO47"/>
      <c r="LTP47"/>
      <c r="LTQ47"/>
      <c r="LTR47"/>
      <c r="LTS47"/>
      <c r="LTT47"/>
      <c r="LTU47"/>
      <c r="LTV47"/>
      <c r="LTW47"/>
      <c r="LTX47"/>
      <c r="LTY47"/>
      <c r="LTZ47"/>
      <c r="LUA47"/>
      <c r="LUB47"/>
      <c r="LUC47"/>
      <c r="LUD47"/>
      <c r="LUE47"/>
      <c r="LUF47"/>
      <c r="LUG47"/>
      <c r="LUH47"/>
      <c r="LUI47"/>
      <c r="LUJ47"/>
      <c r="LUK47"/>
      <c r="LUL47"/>
      <c r="LUM47"/>
      <c r="LUN47"/>
      <c r="LUO47"/>
      <c r="LUP47"/>
      <c r="LUQ47"/>
      <c r="LUR47"/>
      <c r="LUS47"/>
      <c r="LUT47"/>
      <c r="LUU47"/>
      <c r="LUV47"/>
      <c r="LUW47"/>
      <c r="LUX47"/>
      <c r="LUY47"/>
      <c r="LUZ47"/>
      <c r="LVA47"/>
      <c r="LVB47"/>
      <c r="LVC47"/>
      <c r="LVD47"/>
      <c r="LVE47"/>
      <c r="LVF47"/>
      <c r="LVG47"/>
      <c r="LVH47"/>
      <c r="LVI47"/>
      <c r="LVJ47"/>
      <c r="LVK47"/>
      <c r="LVL47"/>
      <c r="LVM47"/>
      <c r="LVN47"/>
      <c r="LVO47"/>
      <c r="LVP47"/>
      <c r="LVQ47"/>
      <c r="LVR47"/>
      <c r="LVS47"/>
      <c r="LVT47"/>
      <c r="LVU47"/>
      <c r="LVV47"/>
      <c r="LVW47"/>
      <c r="LVX47"/>
      <c r="LVY47"/>
      <c r="LVZ47"/>
      <c r="LWA47"/>
      <c r="LWB47"/>
      <c r="LWC47"/>
      <c r="LWD47"/>
      <c r="LWE47"/>
      <c r="LWF47"/>
      <c r="LWG47"/>
      <c r="LWH47"/>
      <c r="LWI47"/>
      <c r="LWJ47"/>
      <c r="LWK47"/>
      <c r="LWL47"/>
      <c r="LWM47"/>
      <c r="LWN47"/>
      <c r="LWO47"/>
      <c r="LWP47"/>
      <c r="LWQ47"/>
      <c r="LWR47"/>
      <c r="LWS47"/>
      <c r="LWT47"/>
      <c r="LWU47"/>
      <c r="LWV47"/>
      <c r="LWW47"/>
      <c r="LWX47"/>
      <c r="LWY47"/>
      <c r="LWZ47"/>
      <c r="LXA47"/>
      <c r="LXB47"/>
      <c r="LXC47"/>
      <c r="LXD47"/>
      <c r="LXE47"/>
      <c r="LXF47"/>
      <c r="LXG47"/>
      <c r="LXH47"/>
      <c r="LXI47"/>
      <c r="LXJ47"/>
      <c r="LXK47"/>
      <c r="LXL47"/>
      <c r="LXM47"/>
      <c r="LXN47"/>
      <c r="LXO47"/>
      <c r="LXP47"/>
      <c r="LXQ47"/>
      <c r="LXR47"/>
      <c r="LXS47"/>
      <c r="LXT47"/>
      <c r="LXU47"/>
      <c r="LXV47"/>
      <c r="LXW47"/>
      <c r="LXX47"/>
      <c r="LXY47"/>
      <c r="LXZ47"/>
      <c r="LYA47"/>
      <c r="LYB47"/>
      <c r="LYC47"/>
      <c r="LYD47"/>
      <c r="LYE47"/>
      <c r="LYF47"/>
      <c r="LYG47"/>
      <c r="LYH47"/>
      <c r="LYI47"/>
      <c r="LYJ47"/>
      <c r="LYK47"/>
      <c r="LYL47"/>
      <c r="LYM47"/>
      <c r="LYN47"/>
      <c r="LYO47"/>
      <c r="LYP47"/>
      <c r="LYQ47"/>
      <c r="LYR47"/>
      <c r="LYS47"/>
      <c r="LYT47"/>
      <c r="LYU47"/>
      <c r="LYV47"/>
      <c r="LYW47"/>
      <c r="LYX47"/>
      <c r="LYY47"/>
      <c r="LYZ47"/>
      <c r="LZA47"/>
      <c r="LZB47"/>
      <c r="LZC47"/>
      <c r="LZD47"/>
      <c r="LZE47"/>
      <c r="LZF47"/>
      <c r="LZG47"/>
      <c r="LZH47"/>
      <c r="LZI47"/>
      <c r="LZJ47"/>
      <c r="LZK47"/>
      <c r="LZL47"/>
      <c r="LZM47"/>
      <c r="LZN47"/>
      <c r="LZO47"/>
      <c r="LZP47"/>
      <c r="LZQ47"/>
      <c r="LZR47"/>
      <c r="LZS47"/>
      <c r="LZT47"/>
      <c r="LZU47"/>
      <c r="LZV47"/>
      <c r="LZW47"/>
      <c r="LZX47"/>
      <c r="LZY47"/>
      <c r="LZZ47"/>
      <c r="MAA47"/>
      <c r="MAB47"/>
      <c r="MAC47"/>
      <c r="MAD47"/>
      <c r="MAE47"/>
      <c r="MAF47"/>
      <c r="MAG47"/>
      <c r="MAH47"/>
      <c r="MAI47"/>
      <c r="MAJ47"/>
      <c r="MAK47"/>
      <c r="MAL47"/>
      <c r="MAM47"/>
      <c r="MAN47"/>
      <c r="MAO47"/>
      <c r="MAP47"/>
      <c r="MAQ47"/>
      <c r="MAR47"/>
      <c r="MAS47"/>
      <c r="MAT47"/>
      <c r="MAU47"/>
      <c r="MAV47"/>
      <c r="MAW47"/>
      <c r="MAX47"/>
      <c r="MAY47"/>
      <c r="MAZ47"/>
      <c r="MBA47"/>
      <c r="MBB47"/>
      <c r="MBC47"/>
      <c r="MBD47"/>
      <c r="MBE47"/>
      <c r="MBF47"/>
      <c r="MBG47"/>
      <c r="MBH47"/>
      <c r="MBI47"/>
      <c r="MBJ47"/>
      <c r="MBK47"/>
      <c r="MBL47"/>
      <c r="MBM47"/>
      <c r="MBN47"/>
      <c r="MBO47"/>
      <c r="MBP47"/>
      <c r="MBQ47"/>
      <c r="MBR47"/>
      <c r="MBS47"/>
      <c r="MBT47"/>
      <c r="MBU47"/>
      <c r="MBV47"/>
      <c r="MBW47"/>
      <c r="MBX47"/>
      <c r="MBY47"/>
      <c r="MBZ47"/>
      <c r="MCA47"/>
      <c r="MCB47"/>
      <c r="MCC47"/>
      <c r="MCD47"/>
      <c r="MCE47"/>
      <c r="MCF47"/>
      <c r="MCG47"/>
      <c r="MCH47"/>
      <c r="MCI47"/>
      <c r="MCJ47"/>
      <c r="MCK47"/>
      <c r="MCL47"/>
      <c r="MCM47"/>
      <c r="MCN47"/>
      <c r="MCO47"/>
      <c r="MCP47"/>
      <c r="MCQ47"/>
      <c r="MCR47"/>
      <c r="MCS47"/>
      <c r="MCT47"/>
      <c r="MCU47"/>
      <c r="MCV47"/>
      <c r="MCW47"/>
      <c r="MCX47"/>
      <c r="MCY47"/>
      <c r="MCZ47"/>
      <c r="MDA47"/>
      <c r="MDB47"/>
      <c r="MDC47"/>
      <c r="MDD47"/>
      <c r="MDE47"/>
      <c r="MDF47"/>
      <c r="MDG47"/>
      <c r="MDH47"/>
      <c r="MDI47"/>
      <c r="MDJ47"/>
      <c r="MDK47"/>
      <c r="MDL47"/>
      <c r="MDM47"/>
      <c r="MDN47"/>
      <c r="MDO47"/>
      <c r="MDP47"/>
      <c r="MDQ47"/>
      <c r="MDR47"/>
      <c r="MDS47"/>
      <c r="MDT47"/>
      <c r="MDU47"/>
      <c r="MDV47"/>
      <c r="MDW47"/>
      <c r="MDX47"/>
      <c r="MDY47"/>
      <c r="MDZ47"/>
      <c r="MEA47"/>
      <c r="MEB47"/>
      <c r="MEC47"/>
      <c r="MED47"/>
      <c r="MEE47"/>
      <c r="MEF47"/>
      <c r="MEG47"/>
      <c r="MEH47"/>
      <c r="MEI47"/>
      <c r="MEJ47"/>
      <c r="MEK47"/>
      <c r="MEL47"/>
      <c r="MEM47"/>
      <c r="MEN47"/>
      <c r="MEO47"/>
      <c r="MEP47"/>
      <c r="MEQ47"/>
      <c r="MER47"/>
      <c r="MES47"/>
      <c r="MET47"/>
      <c r="MEU47"/>
      <c r="MEV47"/>
      <c r="MEW47"/>
      <c r="MEX47"/>
      <c r="MEY47"/>
      <c r="MEZ47"/>
      <c r="MFA47"/>
      <c r="MFB47"/>
      <c r="MFC47"/>
      <c r="MFD47"/>
      <c r="MFE47"/>
      <c r="MFF47"/>
      <c r="MFG47"/>
      <c r="MFH47"/>
      <c r="MFI47"/>
      <c r="MFJ47"/>
      <c r="MFK47"/>
      <c r="MFL47"/>
      <c r="MFM47"/>
      <c r="MFN47"/>
      <c r="MFO47"/>
      <c r="MFP47"/>
      <c r="MFQ47"/>
      <c r="MFR47"/>
      <c r="MFS47"/>
      <c r="MFT47"/>
      <c r="MFU47"/>
      <c r="MFV47"/>
      <c r="MFW47"/>
      <c r="MFX47"/>
      <c r="MFY47"/>
      <c r="MFZ47"/>
      <c r="MGA47"/>
      <c r="MGB47"/>
      <c r="MGC47"/>
      <c r="MGD47"/>
      <c r="MGE47"/>
      <c r="MGF47"/>
      <c r="MGG47"/>
      <c r="MGH47"/>
      <c r="MGI47"/>
      <c r="MGJ47"/>
      <c r="MGK47"/>
      <c r="MGL47"/>
      <c r="MGM47"/>
      <c r="MGN47"/>
      <c r="MGO47"/>
      <c r="MGP47"/>
      <c r="MGQ47"/>
      <c r="MGR47"/>
      <c r="MGS47"/>
      <c r="MGT47"/>
      <c r="MGU47"/>
      <c r="MGV47"/>
      <c r="MGW47"/>
      <c r="MGX47"/>
      <c r="MGY47"/>
      <c r="MGZ47"/>
      <c r="MHA47"/>
      <c r="MHB47"/>
      <c r="MHC47"/>
      <c r="MHD47"/>
      <c r="MHE47"/>
      <c r="MHF47"/>
      <c r="MHG47"/>
      <c r="MHH47"/>
      <c r="MHI47"/>
      <c r="MHJ47"/>
      <c r="MHK47"/>
      <c r="MHL47"/>
      <c r="MHM47"/>
      <c r="MHN47"/>
      <c r="MHO47"/>
      <c r="MHP47"/>
      <c r="MHQ47"/>
      <c r="MHR47"/>
      <c r="MHS47"/>
      <c r="MHT47"/>
      <c r="MHU47"/>
      <c r="MHV47"/>
      <c r="MHW47"/>
      <c r="MHX47"/>
      <c r="MHY47"/>
      <c r="MHZ47"/>
      <c r="MIA47"/>
      <c r="MIB47"/>
      <c r="MIC47"/>
      <c r="MID47"/>
      <c r="MIE47"/>
      <c r="MIF47"/>
      <c r="MIG47"/>
      <c r="MIH47"/>
      <c r="MII47"/>
      <c r="MIJ47"/>
      <c r="MIK47"/>
      <c r="MIL47"/>
      <c r="MIM47"/>
      <c r="MIN47"/>
      <c r="MIO47"/>
      <c r="MIP47"/>
      <c r="MIQ47"/>
      <c r="MIR47"/>
      <c r="MIS47"/>
      <c r="MIT47"/>
      <c r="MIU47"/>
      <c r="MIV47"/>
      <c r="MIW47"/>
      <c r="MIX47"/>
      <c r="MIY47"/>
      <c r="MIZ47"/>
      <c r="MJA47"/>
      <c r="MJB47"/>
      <c r="MJC47"/>
      <c r="MJD47"/>
      <c r="MJE47"/>
      <c r="MJF47"/>
      <c r="MJG47"/>
      <c r="MJH47"/>
      <c r="MJI47"/>
      <c r="MJJ47"/>
      <c r="MJK47"/>
      <c r="MJL47"/>
      <c r="MJM47"/>
      <c r="MJN47"/>
      <c r="MJO47"/>
      <c r="MJP47"/>
      <c r="MJQ47"/>
      <c r="MJR47"/>
      <c r="MJS47"/>
      <c r="MJT47"/>
      <c r="MJU47"/>
      <c r="MJV47"/>
      <c r="MJW47"/>
      <c r="MJX47"/>
      <c r="MJY47"/>
      <c r="MJZ47"/>
      <c r="MKA47"/>
      <c r="MKB47"/>
      <c r="MKC47"/>
      <c r="MKD47"/>
      <c r="MKE47"/>
      <c r="MKF47"/>
      <c r="MKG47"/>
      <c r="MKH47"/>
      <c r="MKI47"/>
      <c r="MKJ47"/>
      <c r="MKK47"/>
      <c r="MKL47"/>
      <c r="MKM47"/>
      <c r="MKN47"/>
      <c r="MKO47"/>
      <c r="MKP47"/>
      <c r="MKQ47"/>
      <c r="MKR47"/>
      <c r="MKS47"/>
      <c r="MKT47"/>
      <c r="MKU47"/>
      <c r="MKV47"/>
      <c r="MKW47"/>
      <c r="MKX47"/>
      <c r="MKY47"/>
      <c r="MKZ47"/>
      <c r="MLA47"/>
      <c r="MLB47"/>
      <c r="MLC47"/>
      <c r="MLD47"/>
      <c r="MLE47"/>
      <c r="MLF47"/>
      <c r="MLG47"/>
      <c r="MLH47"/>
      <c r="MLI47"/>
      <c r="MLJ47"/>
      <c r="MLK47"/>
      <c r="MLL47"/>
      <c r="MLM47"/>
      <c r="MLN47"/>
      <c r="MLO47"/>
      <c r="MLP47"/>
      <c r="MLQ47"/>
      <c r="MLR47"/>
      <c r="MLS47"/>
      <c r="MLT47"/>
      <c r="MLU47"/>
      <c r="MLV47"/>
      <c r="MLW47"/>
      <c r="MLX47"/>
      <c r="MLY47"/>
      <c r="MLZ47"/>
      <c r="MMA47"/>
      <c r="MMB47"/>
      <c r="MMC47"/>
      <c r="MMD47"/>
      <c r="MME47"/>
      <c r="MMF47"/>
      <c r="MMG47"/>
      <c r="MMH47"/>
      <c r="MMI47"/>
      <c r="MMJ47"/>
      <c r="MMK47"/>
      <c r="MML47"/>
      <c r="MMM47"/>
      <c r="MMN47"/>
      <c r="MMO47"/>
      <c r="MMP47"/>
      <c r="MMQ47"/>
      <c r="MMR47"/>
      <c r="MMS47"/>
      <c r="MMT47"/>
      <c r="MMU47"/>
      <c r="MMV47"/>
      <c r="MMW47"/>
      <c r="MMX47"/>
      <c r="MMY47"/>
      <c r="MMZ47"/>
      <c r="MNA47"/>
      <c r="MNB47"/>
      <c r="MNC47"/>
      <c r="MND47"/>
      <c r="MNE47"/>
      <c r="MNF47"/>
      <c r="MNG47"/>
      <c r="MNH47"/>
      <c r="MNI47"/>
      <c r="MNJ47"/>
      <c r="MNK47"/>
      <c r="MNL47"/>
      <c r="MNM47"/>
      <c r="MNN47"/>
      <c r="MNO47"/>
      <c r="MNP47"/>
      <c r="MNQ47"/>
      <c r="MNR47"/>
      <c r="MNS47"/>
      <c r="MNT47"/>
      <c r="MNU47"/>
      <c r="MNV47"/>
      <c r="MNW47"/>
      <c r="MNX47"/>
      <c r="MNY47"/>
      <c r="MNZ47"/>
      <c r="MOA47"/>
      <c r="MOB47"/>
      <c r="MOC47"/>
      <c r="MOD47"/>
      <c r="MOE47"/>
      <c r="MOF47"/>
      <c r="MOG47"/>
      <c r="MOH47"/>
      <c r="MOI47"/>
      <c r="MOJ47"/>
      <c r="MOK47"/>
      <c r="MOL47"/>
      <c r="MOM47"/>
      <c r="MON47"/>
      <c r="MOO47"/>
      <c r="MOP47"/>
      <c r="MOQ47"/>
      <c r="MOR47"/>
      <c r="MOS47"/>
      <c r="MOT47"/>
      <c r="MOU47"/>
      <c r="MOV47"/>
      <c r="MOW47"/>
      <c r="MOX47"/>
      <c r="MOY47"/>
      <c r="MOZ47"/>
      <c r="MPA47"/>
      <c r="MPB47"/>
      <c r="MPC47"/>
      <c r="MPD47"/>
      <c r="MPE47"/>
      <c r="MPF47"/>
      <c r="MPG47"/>
      <c r="MPH47"/>
      <c r="MPI47"/>
      <c r="MPJ47"/>
      <c r="MPK47"/>
      <c r="MPL47"/>
      <c r="MPM47"/>
      <c r="MPN47"/>
      <c r="MPO47"/>
      <c r="MPP47"/>
      <c r="MPQ47"/>
      <c r="MPR47"/>
      <c r="MPS47"/>
      <c r="MPT47"/>
      <c r="MPU47"/>
      <c r="MPV47"/>
      <c r="MPW47"/>
      <c r="MPX47"/>
      <c r="MPY47"/>
      <c r="MPZ47"/>
      <c r="MQA47"/>
      <c r="MQB47"/>
      <c r="MQC47"/>
      <c r="MQD47"/>
      <c r="MQE47"/>
      <c r="MQF47"/>
      <c r="MQG47"/>
      <c r="MQH47"/>
      <c r="MQI47"/>
      <c r="MQJ47"/>
      <c r="MQK47"/>
      <c r="MQL47"/>
      <c r="MQM47"/>
      <c r="MQN47"/>
      <c r="MQO47"/>
      <c r="MQP47"/>
      <c r="MQQ47"/>
      <c r="MQR47"/>
      <c r="MQS47"/>
      <c r="MQT47"/>
      <c r="MQU47"/>
      <c r="MQV47"/>
      <c r="MQW47"/>
      <c r="MQX47"/>
      <c r="MQY47"/>
      <c r="MQZ47"/>
      <c r="MRA47"/>
      <c r="MRB47"/>
      <c r="MRC47"/>
      <c r="MRD47"/>
      <c r="MRE47"/>
      <c r="MRF47"/>
      <c r="MRG47"/>
      <c r="MRH47"/>
      <c r="MRI47"/>
      <c r="MRJ47"/>
      <c r="MRK47"/>
      <c r="MRL47"/>
      <c r="MRM47"/>
      <c r="MRN47"/>
      <c r="MRO47"/>
      <c r="MRP47"/>
      <c r="MRQ47"/>
      <c r="MRR47"/>
      <c r="MRS47"/>
      <c r="MRT47"/>
      <c r="MRU47"/>
      <c r="MRV47"/>
      <c r="MRW47"/>
      <c r="MRX47"/>
      <c r="MRY47"/>
      <c r="MRZ47"/>
      <c r="MSA47"/>
      <c r="MSB47"/>
      <c r="MSC47"/>
      <c r="MSD47"/>
      <c r="MSE47"/>
      <c r="MSF47"/>
      <c r="MSG47"/>
      <c r="MSH47"/>
      <c r="MSI47"/>
      <c r="MSJ47"/>
      <c r="MSK47"/>
      <c r="MSL47"/>
      <c r="MSM47"/>
      <c r="MSN47"/>
      <c r="MSO47"/>
      <c r="MSP47"/>
      <c r="MSQ47"/>
      <c r="MSR47"/>
      <c r="MSS47"/>
      <c r="MST47"/>
      <c r="MSU47"/>
      <c r="MSV47"/>
      <c r="MSW47"/>
      <c r="MSX47"/>
      <c r="MSY47"/>
      <c r="MSZ47"/>
      <c r="MTA47"/>
      <c r="MTB47"/>
      <c r="MTC47"/>
      <c r="MTD47"/>
      <c r="MTE47"/>
      <c r="MTF47"/>
      <c r="MTG47"/>
      <c r="MTH47"/>
      <c r="MTI47"/>
      <c r="MTJ47"/>
      <c r="MTK47"/>
      <c r="MTL47"/>
      <c r="MTM47"/>
      <c r="MTN47"/>
      <c r="MTO47"/>
      <c r="MTP47"/>
      <c r="MTQ47"/>
      <c r="MTR47"/>
      <c r="MTS47"/>
      <c r="MTT47"/>
      <c r="MTU47"/>
      <c r="MTV47"/>
      <c r="MTW47"/>
      <c r="MTX47"/>
      <c r="MTY47"/>
      <c r="MTZ47"/>
      <c r="MUA47"/>
      <c r="MUB47"/>
      <c r="MUC47"/>
      <c r="MUD47"/>
      <c r="MUE47"/>
      <c r="MUF47"/>
      <c r="MUG47"/>
      <c r="MUH47"/>
      <c r="MUI47"/>
      <c r="MUJ47"/>
      <c r="MUK47"/>
      <c r="MUL47"/>
      <c r="MUM47"/>
      <c r="MUN47"/>
      <c r="MUO47"/>
      <c r="MUP47"/>
      <c r="MUQ47"/>
      <c r="MUR47"/>
      <c r="MUS47"/>
      <c r="MUT47"/>
      <c r="MUU47"/>
      <c r="MUV47"/>
      <c r="MUW47"/>
      <c r="MUX47"/>
      <c r="MUY47"/>
      <c r="MUZ47"/>
      <c r="MVA47"/>
      <c r="MVB47"/>
      <c r="MVC47"/>
      <c r="MVD47"/>
      <c r="MVE47"/>
      <c r="MVF47"/>
      <c r="MVG47"/>
      <c r="MVH47"/>
      <c r="MVI47"/>
      <c r="MVJ47"/>
      <c r="MVK47"/>
      <c r="MVL47"/>
      <c r="MVM47"/>
      <c r="MVN47"/>
      <c r="MVO47"/>
      <c r="MVP47"/>
      <c r="MVQ47"/>
      <c r="MVR47"/>
      <c r="MVS47"/>
      <c r="MVT47"/>
      <c r="MVU47"/>
      <c r="MVV47"/>
      <c r="MVW47"/>
      <c r="MVX47"/>
      <c r="MVY47"/>
      <c r="MVZ47"/>
      <c r="MWA47"/>
      <c r="MWB47"/>
      <c r="MWC47"/>
      <c r="MWD47"/>
      <c r="MWE47"/>
      <c r="MWF47"/>
      <c r="MWG47"/>
      <c r="MWH47"/>
      <c r="MWI47"/>
      <c r="MWJ47"/>
      <c r="MWK47"/>
      <c r="MWL47"/>
      <c r="MWM47"/>
      <c r="MWN47"/>
      <c r="MWO47"/>
      <c r="MWP47"/>
      <c r="MWQ47"/>
      <c r="MWR47"/>
      <c r="MWS47"/>
      <c r="MWT47"/>
      <c r="MWU47"/>
      <c r="MWV47"/>
      <c r="MWW47"/>
      <c r="MWX47"/>
      <c r="MWY47"/>
      <c r="MWZ47"/>
      <c r="MXA47"/>
      <c r="MXB47"/>
      <c r="MXC47"/>
      <c r="MXD47"/>
      <c r="MXE47"/>
      <c r="MXF47"/>
      <c r="MXG47"/>
      <c r="MXH47"/>
      <c r="MXI47"/>
      <c r="MXJ47"/>
      <c r="MXK47"/>
      <c r="MXL47"/>
      <c r="MXM47"/>
      <c r="MXN47"/>
      <c r="MXO47"/>
      <c r="MXP47"/>
      <c r="MXQ47"/>
      <c r="MXR47"/>
      <c r="MXS47"/>
      <c r="MXT47"/>
      <c r="MXU47"/>
      <c r="MXV47"/>
      <c r="MXW47"/>
      <c r="MXX47"/>
      <c r="MXY47"/>
      <c r="MXZ47"/>
      <c r="MYA47"/>
      <c r="MYB47"/>
      <c r="MYC47"/>
      <c r="MYD47"/>
      <c r="MYE47"/>
      <c r="MYF47"/>
      <c r="MYG47"/>
      <c r="MYH47"/>
      <c r="MYI47"/>
      <c r="MYJ47"/>
      <c r="MYK47"/>
      <c r="MYL47"/>
      <c r="MYM47"/>
      <c r="MYN47"/>
      <c r="MYO47"/>
      <c r="MYP47"/>
      <c r="MYQ47"/>
      <c r="MYR47"/>
      <c r="MYS47"/>
      <c r="MYT47"/>
      <c r="MYU47"/>
      <c r="MYV47"/>
      <c r="MYW47"/>
      <c r="MYX47"/>
      <c r="MYY47"/>
      <c r="MYZ47"/>
      <c r="MZA47"/>
      <c r="MZB47"/>
      <c r="MZC47"/>
      <c r="MZD47"/>
      <c r="MZE47"/>
      <c r="MZF47"/>
      <c r="MZG47"/>
      <c r="MZH47"/>
      <c r="MZI47"/>
      <c r="MZJ47"/>
      <c r="MZK47"/>
      <c r="MZL47"/>
      <c r="MZM47"/>
      <c r="MZN47"/>
      <c r="MZO47"/>
      <c r="MZP47"/>
      <c r="MZQ47"/>
      <c r="MZR47"/>
      <c r="MZS47"/>
      <c r="MZT47"/>
      <c r="MZU47"/>
      <c r="MZV47"/>
      <c r="MZW47"/>
      <c r="MZX47"/>
      <c r="MZY47"/>
      <c r="MZZ47"/>
      <c r="NAA47"/>
      <c r="NAB47"/>
      <c r="NAC47"/>
      <c r="NAD47"/>
      <c r="NAE47"/>
      <c r="NAF47"/>
      <c r="NAG47"/>
      <c r="NAH47"/>
      <c r="NAI47"/>
      <c r="NAJ47"/>
      <c r="NAK47"/>
      <c r="NAL47"/>
      <c r="NAM47"/>
      <c r="NAN47"/>
      <c r="NAO47"/>
      <c r="NAP47"/>
      <c r="NAQ47"/>
      <c r="NAR47"/>
      <c r="NAS47"/>
      <c r="NAT47"/>
      <c r="NAU47"/>
      <c r="NAV47"/>
      <c r="NAW47"/>
      <c r="NAX47"/>
      <c r="NAY47"/>
      <c r="NAZ47"/>
      <c r="NBA47"/>
      <c r="NBB47"/>
      <c r="NBC47"/>
      <c r="NBD47"/>
      <c r="NBE47"/>
      <c r="NBF47"/>
      <c r="NBG47"/>
      <c r="NBH47"/>
      <c r="NBI47"/>
      <c r="NBJ47"/>
      <c r="NBK47"/>
      <c r="NBL47"/>
      <c r="NBM47"/>
      <c r="NBN47"/>
      <c r="NBO47"/>
      <c r="NBP47"/>
      <c r="NBQ47"/>
      <c r="NBR47"/>
      <c r="NBS47"/>
      <c r="NBT47"/>
      <c r="NBU47"/>
      <c r="NBV47"/>
      <c r="NBW47"/>
      <c r="NBX47"/>
      <c r="NBY47"/>
      <c r="NBZ47"/>
      <c r="NCA47"/>
      <c r="NCB47"/>
      <c r="NCC47"/>
      <c r="NCD47"/>
      <c r="NCE47"/>
      <c r="NCF47"/>
      <c r="NCG47"/>
      <c r="NCH47"/>
      <c r="NCI47"/>
      <c r="NCJ47"/>
      <c r="NCK47"/>
      <c r="NCL47"/>
      <c r="NCM47"/>
      <c r="NCN47"/>
      <c r="NCO47"/>
      <c r="NCP47"/>
      <c r="NCQ47"/>
      <c r="NCR47"/>
      <c r="NCS47"/>
      <c r="NCT47"/>
      <c r="NCU47"/>
      <c r="NCV47"/>
      <c r="NCW47"/>
      <c r="NCX47"/>
      <c r="NCY47"/>
      <c r="NCZ47"/>
      <c r="NDA47"/>
      <c r="NDB47"/>
      <c r="NDC47"/>
      <c r="NDD47"/>
      <c r="NDE47"/>
      <c r="NDF47"/>
      <c r="NDG47"/>
      <c r="NDH47"/>
      <c r="NDI47"/>
      <c r="NDJ47"/>
      <c r="NDK47"/>
      <c r="NDL47"/>
      <c r="NDM47"/>
      <c r="NDN47"/>
      <c r="NDO47"/>
      <c r="NDP47"/>
      <c r="NDQ47"/>
      <c r="NDR47"/>
      <c r="NDS47"/>
      <c r="NDT47"/>
      <c r="NDU47"/>
      <c r="NDV47"/>
      <c r="NDW47"/>
      <c r="NDX47"/>
      <c r="NDY47"/>
      <c r="NDZ47"/>
      <c r="NEA47"/>
      <c r="NEB47"/>
      <c r="NEC47"/>
      <c r="NED47"/>
      <c r="NEE47"/>
      <c r="NEF47"/>
      <c r="NEG47"/>
      <c r="NEH47"/>
      <c r="NEI47"/>
      <c r="NEJ47"/>
      <c r="NEK47"/>
      <c r="NEL47"/>
      <c r="NEM47"/>
      <c r="NEN47"/>
      <c r="NEO47"/>
      <c r="NEP47"/>
      <c r="NEQ47"/>
      <c r="NER47"/>
      <c r="NES47"/>
      <c r="NET47"/>
      <c r="NEU47"/>
      <c r="NEV47"/>
      <c r="NEW47"/>
      <c r="NEX47"/>
      <c r="NEY47"/>
      <c r="NEZ47"/>
      <c r="NFA47"/>
      <c r="NFB47"/>
      <c r="NFC47"/>
      <c r="NFD47"/>
      <c r="NFE47"/>
      <c r="NFF47"/>
      <c r="NFG47"/>
      <c r="NFH47"/>
      <c r="NFI47"/>
      <c r="NFJ47"/>
      <c r="NFK47"/>
      <c r="NFL47"/>
      <c r="NFM47"/>
      <c r="NFN47"/>
      <c r="NFO47"/>
      <c r="NFP47"/>
      <c r="NFQ47"/>
      <c r="NFR47"/>
      <c r="NFS47"/>
      <c r="NFT47"/>
      <c r="NFU47"/>
      <c r="NFV47"/>
      <c r="NFW47"/>
      <c r="NFX47"/>
      <c r="NFY47"/>
      <c r="NFZ47"/>
      <c r="NGA47"/>
      <c r="NGB47"/>
      <c r="NGC47"/>
      <c r="NGD47"/>
      <c r="NGE47"/>
      <c r="NGF47"/>
      <c r="NGG47"/>
      <c r="NGH47"/>
      <c r="NGI47"/>
      <c r="NGJ47"/>
      <c r="NGK47"/>
      <c r="NGL47"/>
      <c r="NGM47"/>
      <c r="NGN47"/>
      <c r="NGO47"/>
      <c r="NGP47"/>
      <c r="NGQ47"/>
      <c r="NGR47"/>
      <c r="NGS47"/>
      <c r="NGT47"/>
      <c r="NGU47"/>
      <c r="NGV47"/>
      <c r="NGW47"/>
      <c r="NGX47"/>
      <c r="NGY47"/>
      <c r="NGZ47"/>
      <c r="NHA47"/>
      <c r="NHB47"/>
      <c r="NHC47"/>
      <c r="NHD47"/>
      <c r="NHE47"/>
      <c r="NHF47"/>
      <c r="NHG47"/>
      <c r="NHH47"/>
      <c r="NHI47"/>
      <c r="NHJ47"/>
      <c r="NHK47"/>
      <c r="NHL47"/>
      <c r="NHM47"/>
      <c r="NHN47"/>
      <c r="NHO47"/>
      <c r="NHP47"/>
      <c r="NHQ47"/>
      <c r="NHR47"/>
      <c r="NHS47"/>
      <c r="NHT47"/>
      <c r="NHU47"/>
      <c r="NHV47"/>
      <c r="NHW47"/>
      <c r="NHX47"/>
      <c r="NHY47"/>
      <c r="NHZ47"/>
      <c r="NIA47"/>
      <c r="NIB47"/>
      <c r="NIC47"/>
      <c r="NID47"/>
      <c r="NIE47"/>
      <c r="NIF47"/>
      <c r="NIG47"/>
      <c r="NIH47"/>
      <c r="NII47"/>
      <c r="NIJ47"/>
      <c r="NIK47"/>
      <c r="NIL47"/>
      <c r="NIM47"/>
      <c r="NIN47"/>
      <c r="NIO47"/>
      <c r="NIP47"/>
      <c r="NIQ47"/>
      <c r="NIR47"/>
      <c r="NIS47"/>
      <c r="NIT47"/>
      <c r="NIU47"/>
      <c r="NIV47"/>
      <c r="NIW47"/>
      <c r="NIX47"/>
      <c r="NIY47"/>
      <c r="NIZ47"/>
      <c r="NJA47"/>
      <c r="NJB47"/>
      <c r="NJC47"/>
      <c r="NJD47"/>
      <c r="NJE47"/>
      <c r="NJF47"/>
      <c r="NJG47"/>
      <c r="NJH47"/>
      <c r="NJI47"/>
      <c r="NJJ47"/>
      <c r="NJK47"/>
      <c r="NJL47"/>
      <c r="NJM47"/>
      <c r="NJN47"/>
      <c r="NJO47"/>
      <c r="NJP47"/>
      <c r="NJQ47"/>
      <c r="NJR47"/>
      <c r="NJS47"/>
      <c r="NJT47"/>
      <c r="NJU47"/>
      <c r="NJV47"/>
      <c r="NJW47"/>
      <c r="NJX47"/>
      <c r="NJY47"/>
      <c r="NJZ47"/>
      <c r="NKA47"/>
      <c r="NKB47"/>
      <c r="NKC47"/>
      <c r="NKD47"/>
      <c r="NKE47"/>
      <c r="NKF47"/>
      <c r="NKG47"/>
      <c r="NKH47"/>
      <c r="NKI47"/>
      <c r="NKJ47"/>
      <c r="NKK47"/>
      <c r="NKL47"/>
      <c r="NKM47"/>
      <c r="NKN47"/>
      <c r="NKO47"/>
      <c r="NKP47"/>
      <c r="NKQ47"/>
      <c r="NKR47"/>
      <c r="NKS47"/>
      <c r="NKT47"/>
      <c r="NKU47"/>
      <c r="NKV47"/>
      <c r="NKW47"/>
      <c r="NKX47"/>
      <c r="NKY47"/>
      <c r="NKZ47"/>
      <c r="NLA47"/>
      <c r="NLB47"/>
      <c r="NLC47"/>
      <c r="NLD47"/>
      <c r="NLE47"/>
      <c r="NLF47"/>
      <c r="NLG47"/>
      <c r="NLH47"/>
      <c r="NLI47"/>
      <c r="NLJ47"/>
      <c r="NLK47"/>
      <c r="NLL47"/>
      <c r="NLM47"/>
      <c r="NLN47"/>
      <c r="NLO47"/>
      <c r="NLP47"/>
      <c r="NLQ47"/>
      <c r="NLR47"/>
      <c r="NLS47"/>
      <c r="NLT47"/>
      <c r="NLU47"/>
      <c r="NLV47"/>
      <c r="NLW47"/>
      <c r="NLX47"/>
      <c r="NLY47"/>
      <c r="NLZ47"/>
      <c r="NMA47"/>
      <c r="NMB47"/>
      <c r="NMC47"/>
      <c r="NMD47"/>
      <c r="NME47"/>
      <c r="NMF47"/>
      <c r="NMG47"/>
      <c r="NMH47"/>
      <c r="NMI47"/>
      <c r="NMJ47"/>
      <c r="NMK47"/>
      <c r="NML47"/>
      <c r="NMM47"/>
      <c r="NMN47"/>
      <c r="NMO47"/>
      <c r="NMP47"/>
      <c r="NMQ47"/>
      <c r="NMR47"/>
      <c r="NMS47"/>
      <c r="NMT47"/>
      <c r="NMU47"/>
      <c r="NMV47"/>
      <c r="NMW47"/>
      <c r="NMX47"/>
      <c r="NMY47"/>
      <c r="NMZ47"/>
      <c r="NNA47"/>
      <c r="NNB47"/>
      <c r="NNC47"/>
      <c r="NND47"/>
      <c r="NNE47"/>
      <c r="NNF47"/>
      <c r="NNG47"/>
      <c r="NNH47"/>
      <c r="NNI47"/>
      <c r="NNJ47"/>
      <c r="NNK47"/>
      <c r="NNL47"/>
      <c r="NNM47"/>
      <c r="NNN47"/>
      <c r="NNO47"/>
      <c r="NNP47"/>
      <c r="NNQ47"/>
      <c r="NNR47"/>
      <c r="NNS47"/>
      <c r="NNT47"/>
      <c r="NNU47"/>
      <c r="NNV47"/>
      <c r="NNW47"/>
      <c r="NNX47"/>
      <c r="NNY47"/>
      <c r="NNZ47"/>
      <c r="NOA47"/>
      <c r="NOB47"/>
      <c r="NOC47"/>
      <c r="NOD47"/>
      <c r="NOE47"/>
      <c r="NOF47"/>
      <c r="NOG47"/>
      <c r="NOH47"/>
      <c r="NOI47"/>
      <c r="NOJ47"/>
      <c r="NOK47"/>
      <c r="NOL47"/>
      <c r="NOM47"/>
      <c r="NON47"/>
      <c r="NOO47"/>
      <c r="NOP47"/>
      <c r="NOQ47"/>
      <c r="NOR47"/>
      <c r="NOS47"/>
      <c r="NOT47"/>
      <c r="NOU47"/>
      <c r="NOV47"/>
      <c r="NOW47"/>
      <c r="NOX47"/>
      <c r="NOY47"/>
      <c r="NOZ47"/>
      <c r="NPA47"/>
      <c r="NPB47"/>
      <c r="NPC47"/>
      <c r="NPD47"/>
      <c r="NPE47"/>
      <c r="NPF47"/>
      <c r="NPG47"/>
      <c r="NPH47"/>
      <c r="NPI47"/>
      <c r="NPJ47"/>
      <c r="NPK47"/>
      <c r="NPL47"/>
      <c r="NPM47"/>
      <c r="NPN47"/>
      <c r="NPO47"/>
      <c r="NPP47"/>
      <c r="NPQ47"/>
      <c r="NPR47"/>
      <c r="NPS47"/>
      <c r="NPT47"/>
      <c r="NPU47"/>
      <c r="NPV47"/>
      <c r="NPW47"/>
      <c r="NPX47"/>
      <c r="NPY47"/>
      <c r="NPZ47"/>
      <c r="NQA47"/>
      <c r="NQB47"/>
      <c r="NQC47"/>
      <c r="NQD47"/>
      <c r="NQE47"/>
      <c r="NQF47"/>
      <c r="NQG47"/>
      <c r="NQH47"/>
      <c r="NQI47"/>
      <c r="NQJ47"/>
      <c r="NQK47"/>
      <c r="NQL47"/>
      <c r="NQM47"/>
      <c r="NQN47"/>
      <c r="NQO47"/>
      <c r="NQP47"/>
      <c r="NQQ47"/>
      <c r="NQR47"/>
      <c r="NQS47"/>
      <c r="NQT47"/>
      <c r="NQU47"/>
      <c r="NQV47"/>
      <c r="NQW47"/>
      <c r="NQX47"/>
      <c r="NQY47"/>
      <c r="NQZ47"/>
      <c r="NRA47"/>
      <c r="NRB47"/>
      <c r="NRC47"/>
      <c r="NRD47"/>
      <c r="NRE47"/>
      <c r="NRF47"/>
      <c r="NRG47"/>
      <c r="NRH47"/>
      <c r="NRI47"/>
      <c r="NRJ47"/>
      <c r="NRK47"/>
      <c r="NRL47"/>
      <c r="NRM47"/>
      <c r="NRN47"/>
      <c r="NRO47"/>
      <c r="NRP47"/>
      <c r="NRQ47"/>
      <c r="NRR47"/>
      <c r="NRS47"/>
      <c r="NRT47"/>
      <c r="NRU47"/>
      <c r="NRV47"/>
      <c r="NRW47"/>
      <c r="NRX47"/>
      <c r="NRY47"/>
      <c r="NRZ47"/>
      <c r="NSA47"/>
      <c r="NSB47"/>
      <c r="NSC47"/>
      <c r="NSD47"/>
      <c r="NSE47"/>
      <c r="NSF47"/>
      <c r="NSG47"/>
      <c r="NSH47"/>
      <c r="NSI47"/>
      <c r="NSJ47"/>
      <c r="NSK47"/>
      <c r="NSL47"/>
      <c r="NSM47"/>
      <c r="NSN47"/>
      <c r="NSO47"/>
      <c r="NSP47"/>
      <c r="NSQ47"/>
      <c r="NSR47"/>
      <c r="NSS47"/>
      <c r="NST47"/>
      <c r="NSU47"/>
      <c r="NSV47"/>
      <c r="NSW47"/>
      <c r="NSX47"/>
      <c r="NSY47"/>
      <c r="NSZ47"/>
      <c r="NTA47"/>
      <c r="NTB47"/>
      <c r="NTC47"/>
      <c r="NTD47"/>
      <c r="NTE47"/>
      <c r="NTF47"/>
      <c r="NTG47"/>
      <c r="NTH47"/>
      <c r="NTI47"/>
      <c r="NTJ47"/>
      <c r="NTK47"/>
      <c r="NTL47"/>
      <c r="NTM47"/>
      <c r="NTN47"/>
      <c r="NTO47"/>
      <c r="NTP47"/>
      <c r="NTQ47"/>
      <c r="NTR47"/>
      <c r="NTS47"/>
      <c r="NTT47"/>
      <c r="NTU47"/>
      <c r="NTV47"/>
      <c r="NTW47"/>
      <c r="NTX47"/>
      <c r="NTY47"/>
      <c r="NTZ47"/>
      <c r="NUA47"/>
      <c r="NUB47"/>
      <c r="NUC47"/>
      <c r="NUD47"/>
      <c r="NUE47"/>
      <c r="NUF47"/>
      <c r="NUG47"/>
      <c r="NUH47"/>
      <c r="NUI47"/>
      <c r="NUJ47"/>
      <c r="NUK47"/>
      <c r="NUL47"/>
      <c r="NUM47"/>
      <c r="NUN47"/>
      <c r="NUO47"/>
      <c r="NUP47"/>
      <c r="NUQ47"/>
      <c r="NUR47"/>
      <c r="NUS47"/>
      <c r="NUT47"/>
      <c r="NUU47"/>
      <c r="NUV47"/>
      <c r="NUW47"/>
      <c r="NUX47"/>
      <c r="NUY47"/>
      <c r="NUZ47"/>
      <c r="NVA47"/>
      <c r="NVB47"/>
      <c r="NVC47"/>
      <c r="NVD47"/>
      <c r="NVE47"/>
      <c r="NVF47"/>
      <c r="NVG47"/>
      <c r="NVH47"/>
      <c r="NVI47"/>
      <c r="NVJ47"/>
      <c r="NVK47"/>
      <c r="NVL47"/>
      <c r="NVM47"/>
      <c r="NVN47"/>
      <c r="NVO47"/>
      <c r="NVP47"/>
      <c r="NVQ47"/>
      <c r="NVR47"/>
      <c r="NVS47"/>
      <c r="NVT47"/>
      <c r="NVU47"/>
      <c r="NVV47"/>
      <c r="NVW47"/>
      <c r="NVX47"/>
      <c r="NVY47"/>
      <c r="NVZ47"/>
      <c r="NWA47"/>
      <c r="NWB47"/>
      <c r="NWC47"/>
      <c r="NWD47"/>
      <c r="NWE47"/>
      <c r="NWF47"/>
      <c r="NWG47"/>
      <c r="NWH47"/>
      <c r="NWI47"/>
      <c r="NWJ47"/>
      <c r="NWK47"/>
      <c r="NWL47"/>
      <c r="NWM47"/>
      <c r="NWN47"/>
      <c r="NWO47"/>
      <c r="NWP47"/>
      <c r="NWQ47"/>
      <c r="NWR47"/>
      <c r="NWS47"/>
      <c r="NWT47"/>
      <c r="NWU47"/>
      <c r="NWV47"/>
      <c r="NWW47"/>
      <c r="NWX47"/>
      <c r="NWY47"/>
      <c r="NWZ47"/>
      <c r="NXA47"/>
      <c r="NXB47"/>
      <c r="NXC47"/>
      <c r="NXD47"/>
      <c r="NXE47"/>
      <c r="NXF47"/>
      <c r="NXG47"/>
      <c r="NXH47"/>
      <c r="NXI47"/>
      <c r="NXJ47"/>
      <c r="NXK47"/>
      <c r="NXL47"/>
      <c r="NXM47"/>
      <c r="NXN47"/>
      <c r="NXO47"/>
      <c r="NXP47"/>
      <c r="NXQ47"/>
      <c r="NXR47"/>
      <c r="NXS47"/>
      <c r="NXT47"/>
      <c r="NXU47"/>
      <c r="NXV47"/>
      <c r="NXW47"/>
      <c r="NXX47"/>
      <c r="NXY47"/>
      <c r="NXZ47"/>
      <c r="NYA47"/>
      <c r="NYB47"/>
      <c r="NYC47"/>
      <c r="NYD47"/>
      <c r="NYE47"/>
      <c r="NYF47"/>
      <c r="NYG47"/>
      <c r="NYH47"/>
      <c r="NYI47"/>
      <c r="NYJ47"/>
      <c r="NYK47"/>
      <c r="NYL47"/>
      <c r="NYM47"/>
      <c r="NYN47"/>
      <c r="NYO47"/>
      <c r="NYP47"/>
      <c r="NYQ47"/>
      <c r="NYR47"/>
      <c r="NYS47"/>
      <c r="NYT47"/>
      <c r="NYU47"/>
      <c r="NYV47"/>
      <c r="NYW47"/>
      <c r="NYX47"/>
      <c r="NYY47"/>
      <c r="NYZ47"/>
      <c r="NZA47"/>
      <c r="NZB47"/>
      <c r="NZC47"/>
      <c r="NZD47"/>
      <c r="NZE47"/>
      <c r="NZF47"/>
      <c r="NZG47"/>
      <c r="NZH47"/>
      <c r="NZI47"/>
      <c r="NZJ47"/>
      <c r="NZK47"/>
      <c r="NZL47"/>
      <c r="NZM47"/>
      <c r="NZN47"/>
      <c r="NZO47"/>
      <c r="NZP47"/>
      <c r="NZQ47"/>
      <c r="NZR47"/>
      <c r="NZS47"/>
      <c r="NZT47"/>
      <c r="NZU47"/>
      <c r="NZV47"/>
      <c r="NZW47"/>
      <c r="NZX47"/>
      <c r="NZY47"/>
      <c r="NZZ47"/>
      <c r="OAA47"/>
      <c r="OAB47"/>
      <c r="OAC47"/>
      <c r="OAD47"/>
      <c r="OAE47"/>
      <c r="OAF47"/>
      <c r="OAG47"/>
      <c r="OAH47"/>
      <c r="OAI47"/>
      <c r="OAJ47"/>
      <c r="OAK47"/>
      <c r="OAL47"/>
      <c r="OAM47"/>
      <c r="OAN47"/>
      <c r="OAO47"/>
      <c r="OAP47"/>
      <c r="OAQ47"/>
      <c r="OAR47"/>
      <c r="OAS47"/>
      <c r="OAT47"/>
      <c r="OAU47"/>
      <c r="OAV47"/>
      <c r="OAW47"/>
      <c r="OAX47"/>
      <c r="OAY47"/>
      <c r="OAZ47"/>
      <c r="OBA47"/>
      <c r="OBB47"/>
      <c r="OBC47"/>
      <c r="OBD47"/>
      <c r="OBE47"/>
      <c r="OBF47"/>
      <c r="OBG47"/>
      <c r="OBH47"/>
      <c r="OBI47"/>
      <c r="OBJ47"/>
      <c r="OBK47"/>
      <c r="OBL47"/>
      <c r="OBM47"/>
      <c r="OBN47"/>
      <c r="OBO47"/>
      <c r="OBP47"/>
      <c r="OBQ47"/>
      <c r="OBR47"/>
      <c r="OBS47"/>
      <c r="OBT47"/>
      <c r="OBU47"/>
      <c r="OBV47"/>
      <c r="OBW47"/>
      <c r="OBX47"/>
      <c r="OBY47"/>
      <c r="OBZ47"/>
      <c r="OCA47"/>
      <c r="OCB47"/>
      <c r="OCC47"/>
      <c r="OCD47"/>
      <c r="OCE47"/>
      <c r="OCF47"/>
      <c r="OCG47"/>
      <c r="OCH47"/>
      <c r="OCI47"/>
      <c r="OCJ47"/>
      <c r="OCK47"/>
      <c r="OCL47"/>
      <c r="OCM47"/>
      <c r="OCN47"/>
      <c r="OCO47"/>
      <c r="OCP47"/>
      <c r="OCQ47"/>
      <c r="OCR47"/>
      <c r="OCS47"/>
      <c r="OCT47"/>
      <c r="OCU47"/>
      <c r="OCV47"/>
      <c r="OCW47"/>
      <c r="OCX47"/>
      <c r="OCY47"/>
      <c r="OCZ47"/>
      <c r="ODA47"/>
      <c r="ODB47"/>
      <c r="ODC47"/>
      <c r="ODD47"/>
      <c r="ODE47"/>
      <c r="ODF47"/>
      <c r="ODG47"/>
      <c r="ODH47"/>
      <c r="ODI47"/>
      <c r="ODJ47"/>
      <c r="ODK47"/>
      <c r="ODL47"/>
      <c r="ODM47"/>
      <c r="ODN47"/>
      <c r="ODO47"/>
      <c r="ODP47"/>
      <c r="ODQ47"/>
      <c r="ODR47"/>
      <c r="ODS47"/>
      <c r="ODT47"/>
      <c r="ODU47"/>
      <c r="ODV47"/>
      <c r="ODW47"/>
      <c r="ODX47"/>
      <c r="ODY47"/>
      <c r="ODZ47"/>
      <c r="OEA47"/>
      <c r="OEB47"/>
      <c r="OEC47"/>
      <c r="OED47"/>
      <c r="OEE47"/>
      <c r="OEF47"/>
      <c r="OEG47"/>
      <c r="OEH47"/>
      <c r="OEI47"/>
      <c r="OEJ47"/>
      <c r="OEK47"/>
      <c r="OEL47"/>
      <c r="OEM47"/>
      <c r="OEN47"/>
      <c r="OEO47"/>
      <c r="OEP47"/>
      <c r="OEQ47"/>
      <c r="OER47"/>
      <c r="OES47"/>
      <c r="OET47"/>
      <c r="OEU47"/>
      <c r="OEV47"/>
      <c r="OEW47"/>
      <c r="OEX47"/>
      <c r="OEY47"/>
      <c r="OEZ47"/>
      <c r="OFA47"/>
      <c r="OFB47"/>
      <c r="OFC47"/>
      <c r="OFD47"/>
      <c r="OFE47"/>
      <c r="OFF47"/>
      <c r="OFG47"/>
      <c r="OFH47"/>
      <c r="OFI47"/>
      <c r="OFJ47"/>
      <c r="OFK47"/>
      <c r="OFL47"/>
      <c r="OFM47"/>
      <c r="OFN47"/>
      <c r="OFO47"/>
      <c r="OFP47"/>
      <c r="OFQ47"/>
      <c r="OFR47"/>
      <c r="OFS47"/>
      <c r="OFT47"/>
      <c r="OFU47"/>
      <c r="OFV47"/>
      <c r="OFW47"/>
      <c r="OFX47"/>
      <c r="OFY47"/>
      <c r="OFZ47"/>
      <c r="OGA47"/>
      <c r="OGB47"/>
      <c r="OGC47"/>
      <c r="OGD47"/>
      <c r="OGE47"/>
      <c r="OGF47"/>
      <c r="OGG47"/>
      <c r="OGH47"/>
      <c r="OGI47"/>
      <c r="OGJ47"/>
      <c r="OGK47"/>
      <c r="OGL47"/>
      <c r="OGM47"/>
      <c r="OGN47"/>
      <c r="OGO47"/>
      <c r="OGP47"/>
      <c r="OGQ47"/>
      <c r="OGR47"/>
      <c r="OGS47"/>
      <c r="OGT47"/>
      <c r="OGU47"/>
      <c r="OGV47"/>
      <c r="OGW47"/>
      <c r="OGX47"/>
      <c r="OGY47"/>
      <c r="OGZ47"/>
      <c r="OHA47"/>
      <c r="OHB47"/>
      <c r="OHC47"/>
      <c r="OHD47"/>
      <c r="OHE47"/>
      <c r="OHF47"/>
      <c r="OHG47"/>
      <c r="OHH47"/>
      <c r="OHI47"/>
      <c r="OHJ47"/>
      <c r="OHK47"/>
      <c r="OHL47"/>
      <c r="OHM47"/>
      <c r="OHN47"/>
      <c r="OHO47"/>
      <c r="OHP47"/>
      <c r="OHQ47"/>
      <c r="OHR47"/>
      <c r="OHS47"/>
      <c r="OHT47"/>
      <c r="OHU47"/>
      <c r="OHV47"/>
      <c r="OHW47"/>
      <c r="OHX47"/>
      <c r="OHY47"/>
      <c r="OHZ47"/>
      <c r="OIA47"/>
      <c r="OIB47"/>
      <c r="OIC47"/>
      <c r="OID47"/>
      <c r="OIE47"/>
      <c r="OIF47"/>
      <c r="OIG47"/>
      <c r="OIH47"/>
      <c r="OII47"/>
      <c r="OIJ47"/>
      <c r="OIK47"/>
      <c r="OIL47"/>
      <c r="OIM47"/>
      <c r="OIN47"/>
      <c r="OIO47"/>
      <c r="OIP47"/>
      <c r="OIQ47"/>
      <c r="OIR47"/>
      <c r="OIS47"/>
      <c r="OIT47"/>
      <c r="OIU47"/>
      <c r="OIV47"/>
      <c r="OIW47"/>
      <c r="OIX47"/>
      <c r="OIY47"/>
      <c r="OIZ47"/>
      <c r="OJA47"/>
      <c r="OJB47"/>
      <c r="OJC47"/>
      <c r="OJD47"/>
      <c r="OJE47"/>
      <c r="OJF47"/>
      <c r="OJG47"/>
      <c r="OJH47"/>
      <c r="OJI47"/>
      <c r="OJJ47"/>
      <c r="OJK47"/>
      <c r="OJL47"/>
      <c r="OJM47"/>
      <c r="OJN47"/>
      <c r="OJO47"/>
      <c r="OJP47"/>
      <c r="OJQ47"/>
      <c r="OJR47"/>
      <c r="OJS47"/>
      <c r="OJT47"/>
      <c r="OJU47"/>
      <c r="OJV47"/>
      <c r="OJW47"/>
      <c r="OJX47"/>
      <c r="OJY47"/>
      <c r="OJZ47"/>
      <c r="OKA47"/>
      <c r="OKB47"/>
      <c r="OKC47"/>
      <c r="OKD47"/>
      <c r="OKE47"/>
      <c r="OKF47"/>
      <c r="OKG47"/>
      <c r="OKH47"/>
      <c r="OKI47"/>
      <c r="OKJ47"/>
      <c r="OKK47"/>
      <c r="OKL47"/>
      <c r="OKM47"/>
      <c r="OKN47"/>
      <c r="OKO47"/>
      <c r="OKP47"/>
      <c r="OKQ47"/>
      <c r="OKR47"/>
      <c r="OKS47"/>
      <c r="OKT47"/>
      <c r="OKU47"/>
      <c r="OKV47"/>
      <c r="OKW47"/>
      <c r="OKX47"/>
      <c r="OKY47"/>
      <c r="OKZ47"/>
      <c r="OLA47"/>
      <c r="OLB47"/>
      <c r="OLC47"/>
      <c r="OLD47"/>
      <c r="OLE47"/>
      <c r="OLF47"/>
      <c r="OLG47"/>
      <c r="OLH47"/>
      <c r="OLI47"/>
      <c r="OLJ47"/>
      <c r="OLK47"/>
      <c r="OLL47"/>
      <c r="OLM47"/>
      <c r="OLN47"/>
      <c r="OLO47"/>
      <c r="OLP47"/>
      <c r="OLQ47"/>
      <c r="OLR47"/>
      <c r="OLS47"/>
      <c r="OLT47"/>
      <c r="OLU47"/>
      <c r="OLV47"/>
      <c r="OLW47"/>
      <c r="OLX47"/>
      <c r="OLY47"/>
      <c r="OLZ47"/>
      <c r="OMA47"/>
      <c r="OMB47"/>
      <c r="OMC47"/>
      <c r="OMD47"/>
      <c r="OME47"/>
      <c r="OMF47"/>
      <c r="OMG47"/>
      <c r="OMH47"/>
      <c r="OMI47"/>
      <c r="OMJ47"/>
      <c r="OMK47"/>
      <c r="OML47"/>
      <c r="OMM47"/>
      <c r="OMN47"/>
      <c r="OMO47"/>
      <c r="OMP47"/>
      <c r="OMQ47"/>
      <c r="OMR47"/>
      <c r="OMS47"/>
      <c r="OMT47"/>
      <c r="OMU47"/>
      <c r="OMV47"/>
      <c r="OMW47"/>
      <c r="OMX47"/>
      <c r="OMY47"/>
      <c r="OMZ47"/>
      <c r="ONA47"/>
      <c r="ONB47"/>
      <c r="ONC47"/>
      <c r="OND47"/>
      <c r="ONE47"/>
      <c r="ONF47"/>
      <c r="ONG47"/>
      <c r="ONH47"/>
      <c r="ONI47"/>
      <c r="ONJ47"/>
      <c r="ONK47"/>
      <c r="ONL47"/>
      <c r="ONM47"/>
      <c r="ONN47"/>
      <c r="ONO47"/>
      <c r="ONP47"/>
      <c r="ONQ47"/>
      <c r="ONR47"/>
      <c r="ONS47"/>
      <c r="ONT47"/>
      <c r="ONU47"/>
      <c r="ONV47"/>
      <c r="ONW47"/>
      <c r="ONX47"/>
      <c r="ONY47"/>
      <c r="ONZ47"/>
      <c r="OOA47"/>
      <c r="OOB47"/>
      <c r="OOC47"/>
      <c r="OOD47"/>
      <c r="OOE47"/>
      <c r="OOF47"/>
      <c r="OOG47"/>
      <c r="OOH47"/>
      <c r="OOI47"/>
      <c r="OOJ47"/>
      <c r="OOK47"/>
      <c r="OOL47"/>
      <c r="OOM47"/>
      <c r="OON47"/>
      <c r="OOO47"/>
      <c r="OOP47"/>
      <c r="OOQ47"/>
      <c r="OOR47"/>
      <c r="OOS47"/>
      <c r="OOT47"/>
      <c r="OOU47"/>
      <c r="OOV47"/>
      <c r="OOW47"/>
      <c r="OOX47"/>
      <c r="OOY47"/>
      <c r="OOZ47"/>
      <c r="OPA47"/>
      <c r="OPB47"/>
      <c r="OPC47"/>
      <c r="OPD47"/>
      <c r="OPE47"/>
      <c r="OPF47"/>
      <c r="OPG47"/>
      <c r="OPH47"/>
      <c r="OPI47"/>
      <c r="OPJ47"/>
      <c r="OPK47"/>
      <c r="OPL47"/>
      <c r="OPM47"/>
      <c r="OPN47"/>
      <c r="OPO47"/>
      <c r="OPP47"/>
      <c r="OPQ47"/>
      <c r="OPR47"/>
      <c r="OPS47"/>
      <c r="OPT47"/>
      <c r="OPU47"/>
      <c r="OPV47"/>
      <c r="OPW47"/>
      <c r="OPX47"/>
      <c r="OPY47"/>
      <c r="OPZ47"/>
      <c r="OQA47"/>
      <c r="OQB47"/>
      <c r="OQC47"/>
      <c r="OQD47"/>
      <c r="OQE47"/>
      <c r="OQF47"/>
      <c r="OQG47"/>
      <c r="OQH47"/>
      <c r="OQI47"/>
      <c r="OQJ47"/>
      <c r="OQK47"/>
      <c r="OQL47"/>
      <c r="OQM47"/>
      <c r="OQN47"/>
      <c r="OQO47"/>
      <c r="OQP47"/>
      <c r="OQQ47"/>
      <c r="OQR47"/>
      <c r="OQS47"/>
      <c r="OQT47"/>
      <c r="OQU47"/>
      <c r="OQV47"/>
      <c r="OQW47"/>
      <c r="OQX47"/>
      <c r="OQY47"/>
      <c r="OQZ47"/>
      <c r="ORA47"/>
      <c r="ORB47"/>
      <c r="ORC47"/>
      <c r="ORD47"/>
      <c r="ORE47"/>
      <c r="ORF47"/>
      <c r="ORG47"/>
      <c r="ORH47"/>
      <c r="ORI47"/>
      <c r="ORJ47"/>
      <c r="ORK47"/>
      <c r="ORL47"/>
      <c r="ORM47"/>
      <c r="ORN47"/>
      <c r="ORO47"/>
      <c r="ORP47"/>
      <c r="ORQ47"/>
      <c r="ORR47"/>
      <c r="ORS47"/>
      <c r="ORT47"/>
      <c r="ORU47"/>
      <c r="ORV47"/>
      <c r="ORW47"/>
      <c r="ORX47"/>
      <c r="ORY47"/>
      <c r="ORZ47"/>
      <c r="OSA47"/>
      <c r="OSB47"/>
      <c r="OSC47"/>
      <c r="OSD47"/>
      <c r="OSE47"/>
      <c r="OSF47"/>
      <c r="OSG47"/>
      <c r="OSH47"/>
      <c r="OSI47"/>
      <c r="OSJ47"/>
      <c r="OSK47"/>
      <c r="OSL47"/>
      <c r="OSM47"/>
      <c r="OSN47"/>
      <c r="OSO47"/>
      <c r="OSP47"/>
      <c r="OSQ47"/>
      <c r="OSR47"/>
      <c r="OSS47"/>
      <c r="OST47"/>
      <c r="OSU47"/>
      <c r="OSV47"/>
      <c r="OSW47"/>
      <c r="OSX47"/>
      <c r="OSY47"/>
      <c r="OSZ47"/>
      <c r="OTA47"/>
      <c r="OTB47"/>
      <c r="OTC47"/>
      <c r="OTD47"/>
      <c r="OTE47"/>
      <c r="OTF47"/>
      <c r="OTG47"/>
      <c r="OTH47"/>
      <c r="OTI47"/>
      <c r="OTJ47"/>
      <c r="OTK47"/>
      <c r="OTL47"/>
      <c r="OTM47"/>
      <c r="OTN47"/>
      <c r="OTO47"/>
      <c r="OTP47"/>
      <c r="OTQ47"/>
      <c r="OTR47"/>
      <c r="OTS47"/>
      <c r="OTT47"/>
      <c r="OTU47"/>
      <c r="OTV47"/>
      <c r="OTW47"/>
      <c r="OTX47"/>
      <c r="OTY47"/>
      <c r="OTZ47"/>
      <c r="OUA47"/>
      <c r="OUB47"/>
      <c r="OUC47"/>
      <c r="OUD47"/>
      <c r="OUE47"/>
      <c r="OUF47"/>
      <c r="OUG47"/>
      <c r="OUH47"/>
      <c r="OUI47"/>
      <c r="OUJ47"/>
      <c r="OUK47"/>
      <c r="OUL47"/>
      <c r="OUM47"/>
      <c r="OUN47"/>
      <c r="OUO47"/>
      <c r="OUP47"/>
      <c r="OUQ47"/>
      <c r="OUR47"/>
      <c r="OUS47"/>
      <c r="OUT47"/>
      <c r="OUU47"/>
      <c r="OUV47"/>
      <c r="OUW47"/>
      <c r="OUX47"/>
      <c r="OUY47"/>
      <c r="OUZ47"/>
      <c r="OVA47"/>
      <c r="OVB47"/>
      <c r="OVC47"/>
      <c r="OVD47"/>
      <c r="OVE47"/>
      <c r="OVF47"/>
      <c r="OVG47"/>
      <c r="OVH47"/>
      <c r="OVI47"/>
      <c r="OVJ47"/>
      <c r="OVK47"/>
      <c r="OVL47"/>
      <c r="OVM47"/>
      <c r="OVN47"/>
      <c r="OVO47"/>
      <c r="OVP47"/>
      <c r="OVQ47"/>
      <c r="OVR47"/>
      <c r="OVS47"/>
      <c r="OVT47"/>
      <c r="OVU47"/>
      <c r="OVV47"/>
      <c r="OVW47"/>
      <c r="OVX47"/>
      <c r="OVY47"/>
      <c r="OVZ47"/>
      <c r="OWA47"/>
      <c r="OWB47"/>
      <c r="OWC47"/>
      <c r="OWD47"/>
      <c r="OWE47"/>
      <c r="OWF47"/>
      <c r="OWG47"/>
      <c r="OWH47"/>
      <c r="OWI47"/>
      <c r="OWJ47"/>
      <c r="OWK47"/>
      <c r="OWL47"/>
      <c r="OWM47"/>
      <c r="OWN47"/>
      <c r="OWO47"/>
      <c r="OWP47"/>
      <c r="OWQ47"/>
      <c r="OWR47"/>
      <c r="OWS47"/>
      <c r="OWT47"/>
      <c r="OWU47"/>
      <c r="OWV47"/>
      <c r="OWW47"/>
      <c r="OWX47"/>
      <c r="OWY47"/>
      <c r="OWZ47"/>
      <c r="OXA47"/>
      <c r="OXB47"/>
      <c r="OXC47"/>
      <c r="OXD47"/>
      <c r="OXE47"/>
      <c r="OXF47"/>
      <c r="OXG47"/>
      <c r="OXH47"/>
      <c r="OXI47"/>
      <c r="OXJ47"/>
      <c r="OXK47"/>
      <c r="OXL47"/>
      <c r="OXM47"/>
      <c r="OXN47"/>
      <c r="OXO47"/>
      <c r="OXP47"/>
      <c r="OXQ47"/>
      <c r="OXR47"/>
      <c r="OXS47"/>
      <c r="OXT47"/>
      <c r="OXU47"/>
      <c r="OXV47"/>
      <c r="OXW47"/>
      <c r="OXX47"/>
      <c r="OXY47"/>
      <c r="OXZ47"/>
      <c r="OYA47"/>
      <c r="OYB47"/>
      <c r="OYC47"/>
      <c r="OYD47"/>
      <c r="OYE47"/>
      <c r="OYF47"/>
      <c r="OYG47"/>
      <c r="OYH47"/>
      <c r="OYI47"/>
      <c r="OYJ47"/>
      <c r="OYK47"/>
      <c r="OYL47"/>
      <c r="OYM47"/>
      <c r="OYN47"/>
      <c r="OYO47"/>
      <c r="OYP47"/>
      <c r="OYQ47"/>
      <c r="OYR47"/>
      <c r="OYS47"/>
      <c r="OYT47"/>
      <c r="OYU47"/>
      <c r="OYV47"/>
      <c r="OYW47"/>
      <c r="OYX47"/>
      <c r="OYY47"/>
      <c r="OYZ47"/>
      <c r="OZA47"/>
      <c r="OZB47"/>
      <c r="OZC47"/>
      <c r="OZD47"/>
      <c r="OZE47"/>
      <c r="OZF47"/>
      <c r="OZG47"/>
      <c r="OZH47"/>
      <c r="OZI47"/>
      <c r="OZJ47"/>
      <c r="OZK47"/>
      <c r="OZL47"/>
      <c r="OZM47"/>
      <c r="OZN47"/>
      <c r="OZO47"/>
      <c r="OZP47"/>
      <c r="OZQ47"/>
      <c r="OZR47"/>
      <c r="OZS47"/>
      <c r="OZT47"/>
      <c r="OZU47"/>
      <c r="OZV47"/>
      <c r="OZW47"/>
      <c r="OZX47"/>
      <c r="OZY47"/>
      <c r="OZZ47"/>
      <c r="PAA47"/>
      <c r="PAB47"/>
      <c r="PAC47"/>
      <c r="PAD47"/>
      <c r="PAE47"/>
      <c r="PAF47"/>
      <c r="PAG47"/>
      <c r="PAH47"/>
      <c r="PAI47"/>
      <c r="PAJ47"/>
      <c r="PAK47"/>
      <c r="PAL47"/>
      <c r="PAM47"/>
      <c r="PAN47"/>
      <c r="PAO47"/>
      <c r="PAP47"/>
      <c r="PAQ47"/>
      <c r="PAR47"/>
      <c r="PAS47"/>
      <c r="PAT47"/>
      <c r="PAU47"/>
      <c r="PAV47"/>
      <c r="PAW47"/>
      <c r="PAX47"/>
      <c r="PAY47"/>
      <c r="PAZ47"/>
      <c r="PBA47"/>
      <c r="PBB47"/>
      <c r="PBC47"/>
      <c r="PBD47"/>
      <c r="PBE47"/>
      <c r="PBF47"/>
      <c r="PBG47"/>
      <c r="PBH47"/>
      <c r="PBI47"/>
      <c r="PBJ47"/>
      <c r="PBK47"/>
      <c r="PBL47"/>
      <c r="PBM47"/>
      <c r="PBN47"/>
      <c r="PBO47"/>
      <c r="PBP47"/>
      <c r="PBQ47"/>
      <c r="PBR47"/>
      <c r="PBS47"/>
      <c r="PBT47"/>
      <c r="PBU47"/>
      <c r="PBV47"/>
      <c r="PBW47"/>
      <c r="PBX47"/>
      <c r="PBY47"/>
      <c r="PBZ47"/>
      <c r="PCA47"/>
      <c r="PCB47"/>
      <c r="PCC47"/>
      <c r="PCD47"/>
      <c r="PCE47"/>
      <c r="PCF47"/>
      <c r="PCG47"/>
      <c r="PCH47"/>
      <c r="PCI47"/>
      <c r="PCJ47"/>
      <c r="PCK47"/>
      <c r="PCL47"/>
      <c r="PCM47"/>
      <c r="PCN47"/>
      <c r="PCO47"/>
      <c r="PCP47"/>
      <c r="PCQ47"/>
      <c r="PCR47"/>
      <c r="PCS47"/>
      <c r="PCT47"/>
      <c r="PCU47"/>
      <c r="PCV47"/>
      <c r="PCW47"/>
      <c r="PCX47"/>
      <c r="PCY47"/>
      <c r="PCZ47"/>
      <c r="PDA47"/>
      <c r="PDB47"/>
      <c r="PDC47"/>
      <c r="PDD47"/>
      <c r="PDE47"/>
      <c r="PDF47"/>
      <c r="PDG47"/>
      <c r="PDH47"/>
      <c r="PDI47"/>
      <c r="PDJ47"/>
      <c r="PDK47"/>
      <c r="PDL47"/>
      <c r="PDM47"/>
      <c r="PDN47"/>
      <c r="PDO47"/>
      <c r="PDP47"/>
      <c r="PDQ47"/>
      <c r="PDR47"/>
      <c r="PDS47"/>
      <c r="PDT47"/>
      <c r="PDU47"/>
      <c r="PDV47"/>
      <c r="PDW47"/>
      <c r="PDX47"/>
      <c r="PDY47"/>
      <c r="PDZ47"/>
      <c r="PEA47"/>
      <c r="PEB47"/>
      <c r="PEC47"/>
      <c r="PED47"/>
      <c r="PEE47"/>
      <c r="PEF47"/>
      <c r="PEG47"/>
      <c r="PEH47"/>
      <c r="PEI47"/>
      <c r="PEJ47"/>
      <c r="PEK47"/>
      <c r="PEL47"/>
      <c r="PEM47"/>
      <c r="PEN47"/>
      <c r="PEO47"/>
      <c r="PEP47"/>
      <c r="PEQ47"/>
      <c r="PER47"/>
      <c r="PES47"/>
      <c r="PET47"/>
      <c r="PEU47"/>
      <c r="PEV47"/>
      <c r="PEW47"/>
      <c r="PEX47"/>
      <c r="PEY47"/>
      <c r="PEZ47"/>
      <c r="PFA47"/>
      <c r="PFB47"/>
      <c r="PFC47"/>
      <c r="PFD47"/>
      <c r="PFE47"/>
      <c r="PFF47"/>
      <c r="PFG47"/>
      <c r="PFH47"/>
      <c r="PFI47"/>
      <c r="PFJ47"/>
      <c r="PFK47"/>
      <c r="PFL47"/>
      <c r="PFM47"/>
      <c r="PFN47"/>
      <c r="PFO47"/>
      <c r="PFP47"/>
      <c r="PFQ47"/>
      <c r="PFR47"/>
      <c r="PFS47"/>
      <c r="PFT47"/>
      <c r="PFU47"/>
      <c r="PFV47"/>
      <c r="PFW47"/>
      <c r="PFX47"/>
      <c r="PFY47"/>
      <c r="PFZ47"/>
      <c r="PGA47"/>
      <c r="PGB47"/>
      <c r="PGC47"/>
      <c r="PGD47"/>
      <c r="PGE47"/>
      <c r="PGF47"/>
      <c r="PGG47"/>
      <c r="PGH47"/>
      <c r="PGI47"/>
      <c r="PGJ47"/>
      <c r="PGK47"/>
      <c r="PGL47"/>
      <c r="PGM47"/>
      <c r="PGN47"/>
      <c r="PGO47"/>
      <c r="PGP47"/>
      <c r="PGQ47"/>
      <c r="PGR47"/>
      <c r="PGS47"/>
      <c r="PGT47"/>
      <c r="PGU47"/>
      <c r="PGV47"/>
      <c r="PGW47"/>
      <c r="PGX47"/>
      <c r="PGY47"/>
      <c r="PGZ47"/>
      <c r="PHA47"/>
      <c r="PHB47"/>
      <c r="PHC47"/>
      <c r="PHD47"/>
      <c r="PHE47"/>
      <c r="PHF47"/>
      <c r="PHG47"/>
      <c r="PHH47"/>
      <c r="PHI47"/>
      <c r="PHJ47"/>
      <c r="PHK47"/>
      <c r="PHL47"/>
      <c r="PHM47"/>
      <c r="PHN47"/>
      <c r="PHO47"/>
      <c r="PHP47"/>
      <c r="PHQ47"/>
      <c r="PHR47"/>
      <c r="PHS47"/>
      <c r="PHT47"/>
      <c r="PHU47"/>
      <c r="PHV47"/>
      <c r="PHW47"/>
      <c r="PHX47"/>
      <c r="PHY47"/>
      <c r="PHZ47"/>
      <c r="PIA47"/>
      <c r="PIB47"/>
      <c r="PIC47"/>
      <c r="PID47"/>
      <c r="PIE47"/>
      <c r="PIF47"/>
      <c r="PIG47"/>
      <c r="PIH47"/>
      <c r="PII47"/>
      <c r="PIJ47"/>
      <c r="PIK47"/>
      <c r="PIL47"/>
      <c r="PIM47"/>
      <c r="PIN47"/>
      <c r="PIO47"/>
      <c r="PIP47"/>
      <c r="PIQ47"/>
      <c r="PIR47"/>
      <c r="PIS47"/>
      <c r="PIT47"/>
      <c r="PIU47"/>
      <c r="PIV47"/>
      <c r="PIW47"/>
      <c r="PIX47"/>
      <c r="PIY47"/>
      <c r="PIZ47"/>
      <c r="PJA47"/>
      <c r="PJB47"/>
      <c r="PJC47"/>
      <c r="PJD47"/>
      <c r="PJE47"/>
      <c r="PJF47"/>
      <c r="PJG47"/>
      <c r="PJH47"/>
      <c r="PJI47"/>
      <c r="PJJ47"/>
      <c r="PJK47"/>
      <c r="PJL47"/>
      <c r="PJM47"/>
      <c r="PJN47"/>
      <c r="PJO47"/>
      <c r="PJP47"/>
      <c r="PJQ47"/>
      <c r="PJR47"/>
      <c r="PJS47"/>
      <c r="PJT47"/>
      <c r="PJU47"/>
      <c r="PJV47"/>
      <c r="PJW47"/>
      <c r="PJX47"/>
      <c r="PJY47"/>
      <c r="PJZ47"/>
      <c r="PKA47"/>
      <c r="PKB47"/>
      <c r="PKC47"/>
      <c r="PKD47"/>
      <c r="PKE47"/>
      <c r="PKF47"/>
      <c r="PKG47"/>
      <c r="PKH47"/>
      <c r="PKI47"/>
      <c r="PKJ47"/>
      <c r="PKK47"/>
      <c r="PKL47"/>
      <c r="PKM47"/>
      <c r="PKN47"/>
      <c r="PKO47"/>
      <c r="PKP47"/>
      <c r="PKQ47"/>
      <c r="PKR47"/>
      <c r="PKS47"/>
      <c r="PKT47"/>
      <c r="PKU47"/>
      <c r="PKV47"/>
      <c r="PKW47"/>
      <c r="PKX47"/>
      <c r="PKY47"/>
      <c r="PKZ47"/>
      <c r="PLA47"/>
      <c r="PLB47"/>
      <c r="PLC47"/>
      <c r="PLD47"/>
      <c r="PLE47"/>
      <c r="PLF47"/>
      <c r="PLG47"/>
      <c r="PLH47"/>
      <c r="PLI47"/>
      <c r="PLJ47"/>
      <c r="PLK47"/>
      <c r="PLL47"/>
      <c r="PLM47"/>
      <c r="PLN47"/>
      <c r="PLO47"/>
      <c r="PLP47"/>
      <c r="PLQ47"/>
      <c r="PLR47"/>
      <c r="PLS47"/>
      <c r="PLT47"/>
      <c r="PLU47"/>
      <c r="PLV47"/>
      <c r="PLW47"/>
      <c r="PLX47"/>
      <c r="PLY47"/>
      <c r="PLZ47"/>
      <c r="PMA47"/>
      <c r="PMB47"/>
      <c r="PMC47"/>
      <c r="PMD47"/>
      <c r="PME47"/>
      <c r="PMF47"/>
      <c r="PMG47"/>
      <c r="PMH47"/>
      <c r="PMI47"/>
      <c r="PMJ47"/>
      <c r="PMK47"/>
      <c r="PML47"/>
      <c r="PMM47"/>
      <c r="PMN47"/>
      <c r="PMO47"/>
      <c r="PMP47"/>
      <c r="PMQ47"/>
      <c r="PMR47"/>
      <c r="PMS47"/>
      <c r="PMT47"/>
      <c r="PMU47"/>
      <c r="PMV47"/>
      <c r="PMW47"/>
      <c r="PMX47"/>
      <c r="PMY47"/>
      <c r="PMZ47"/>
      <c r="PNA47"/>
      <c r="PNB47"/>
      <c r="PNC47"/>
      <c r="PND47"/>
      <c r="PNE47"/>
      <c r="PNF47"/>
      <c r="PNG47"/>
      <c r="PNH47"/>
      <c r="PNI47"/>
      <c r="PNJ47"/>
      <c r="PNK47"/>
      <c r="PNL47"/>
      <c r="PNM47"/>
      <c r="PNN47"/>
      <c r="PNO47"/>
      <c r="PNP47"/>
      <c r="PNQ47"/>
      <c r="PNR47"/>
      <c r="PNS47"/>
      <c r="PNT47"/>
      <c r="PNU47"/>
      <c r="PNV47"/>
      <c r="PNW47"/>
      <c r="PNX47"/>
      <c r="PNY47"/>
      <c r="PNZ47"/>
      <c r="POA47"/>
      <c r="POB47"/>
      <c r="POC47"/>
      <c r="POD47"/>
      <c r="POE47"/>
      <c r="POF47"/>
      <c r="POG47"/>
      <c r="POH47"/>
      <c r="POI47"/>
      <c r="POJ47"/>
      <c r="POK47"/>
      <c r="POL47"/>
      <c r="POM47"/>
      <c r="PON47"/>
      <c r="POO47"/>
      <c r="POP47"/>
      <c r="POQ47"/>
      <c r="POR47"/>
      <c r="POS47"/>
      <c r="POT47"/>
      <c r="POU47"/>
      <c r="POV47"/>
      <c r="POW47"/>
      <c r="POX47"/>
      <c r="POY47"/>
      <c r="POZ47"/>
      <c r="PPA47"/>
      <c r="PPB47"/>
      <c r="PPC47"/>
      <c r="PPD47"/>
      <c r="PPE47"/>
      <c r="PPF47"/>
      <c r="PPG47"/>
      <c r="PPH47"/>
      <c r="PPI47"/>
      <c r="PPJ47"/>
      <c r="PPK47"/>
      <c r="PPL47"/>
      <c r="PPM47"/>
      <c r="PPN47"/>
      <c r="PPO47"/>
      <c r="PPP47"/>
      <c r="PPQ47"/>
      <c r="PPR47"/>
      <c r="PPS47"/>
      <c r="PPT47"/>
      <c r="PPU47"/>
      <c r="PPV47"/>
      <c r="PPW47"/>
      <c r="PPX47"/>
      <c r="PPY47"/>
      <c r="PPZ47"/>
      <c r="PQA47"/>
      <c r="PQB47"/>
      <c r="PQC47"/>
      <c r="PQD47"/>
      <c r="PQE47"/>
      <c r="PQF47"/>
      <c r="PQG47"/>
      <c r="PQH47"/>
      <c r="PQI47"/>
      <c r="PQJ47"/>
      <c r="PQK47"/>
      <c r="PQL47"/>
      <c r="PQM47"/>
      <c r="PQN47"/>
      <c r="PQO47"/>
      <c r="PQP47"/>
      <c r="PQQ47"/>
      <c r="PQR47"/>
      <c r="PQS47"/>
      <c r="PQT47"/>
      <c r="PQU47"/>
      <c r="PQV47"/>
      <c r="PQW47"/>
      <c r="PQX47"/>
      <c r="PQY47"/>
      <c r="PQZ47"/>
      <c r="PRA47"/>
      <c r="PRB47"/>
      <c r="PRC47"/>
      <c r="PRD47"/>
      <c r="PRE47"/>
      <c r="PRF47"/>
      <c r="PRG47"/>
      <c r="PRH47"/>
      <c r="PRI47"/>
      <c r="PRJ47"/>
      <c r="PRK47"/>
      <c r="PRL47"/>
      <c r="PRM47"/>
      <c r="PRN47"/>
      <c r="PRO47"/>
      <c r="PRP47"/>
      <c r="PRQ47"/>
      <c r="PRR47"/>
      <c r="PRS47"/>
      <c r="PRT47"/>
      <c r="PRU47"/>
      <c r="PRV47"/>
      <c r="PRW47"/>
      <c r="PRX47"/>
      <c r="PRY47"/>
      <c r="PRZ47"/>
      <c r="PSA47"/>
      <c r="PSB47"/>
      <c r="PSC47"/>
      <c r="PSD47"/>
      <c r="PSE47"/>
      <c r="PSF47"/>
      <c r="PSG47"/>
      <c r="PSH47"/>
      <c r="PSI47"/>
      <c r="PSJ47"/>
      <c r="PSK47"/>
      <c r="PSL47"/>
      <c r="PSM47"/>
      <c r="PSN47"/>
      <c r="PSO47"/>
      <c r="PSP47"/>
      <c r="PSQ47"/>
      <c r="PSR47"/>
      <c r="PSS47"/>
      <c r="PST47"/>
      <c r="PSU47"/>
      <c r="PSV47"/>
      <c r="PSW47"/>
      <c r="PSX47"/>
      <c r="PSY47"/>
      <c r="PSZ47"/>
      <c r="PTA47"/>
      <c r="PTB47"/>
      <c r="PTC47"/>
      <c r="PTD47"/>
      <c r="PTE47"/>
      <c r="PTF47"/>
      <c r="PTG47"/>
      <c r="PTH47"/>
      <c r="PTI47"/>
      <c r="PTJ47"/>
      <c r="PTK47"/>
      <c r="PTL47"/>
      <c r="PTM47"/>
      <c r="PTN47"/>
      <c r="PTO47"/>
      <c r="PTP47"/>
      <c r="PTQ47"/>
      <c r="PTR47"/>
      <c r="PTS47"/>
      <c r="PTT47"/>
      <c r="PTU47"/>
      <c r="PTV47"/>
      <c r="PTW47"/>
      <c r="PTX47"/>
      <c r="PTY47"/>
      <c r="PTZ47"/>
      <c r="PUA47"/>
      <c r="PUB47"/>
      <c r="PUC47"/>
      <c r="PUD47"/>
      <c r="PUE47"/>
      <c r="PUF47"/>
      <c r="PUG47"/>
      <c r="PUH47"/>
      <c r="PUI47"/>
      <c r="PUJ47"/>
      <c r="PUK47"/>
      <c r="PUL47"/>
      <c r="PUM47"/>
      <c r="PUN47"/>
      <c r="PUO47"/>
      <c r="PUP47"/>
      <c r="PUQ47"/>
      <c r="PUR47"/>
      <c r="PUS47"/>
      <c r="PUT47"/>
      <c r="PUU47"/>
      <c r="PUV47"/>
      <c r="PUW47"/>
      <c r="PUX47"/>
      <c r="PUY47"/>
      <c r="PUZ47"/>
      <c r="PVA47"/>
      <c r="PVB47"/>
      <c r="PVC47"/>
      <c r="PVD47"/>
      <c r="PVE47"/>
      <c r="PVF47"/>
      <c r="PVG47"/>
      <c r="PVH47"/>
      <c r="PVI47"/>
      <c r="PVJ47"/>
      <c r="PVK47"/>
      <c r="PVL47"/>
      <c r="PVM47"/>
      <c r="PVN47"/>
      <c r="PVO47"/>
      <c r="PVP47"/>
      <c r="PVQ47"/>
      <c r="PVR47"/>
      <c r="PVS47"/>
      <c r="PVT47"/>
      <c r="PVU47"/>
      <c r="PVV47"/>
      <c r="PVW47"/>
      <c r="PVX47"/>
      <c r="PVY47"/>
      <c r="PVZ47"/>
      <c r="PWA47"/>
      <c r="PWB47"/>
      <c r="PWC47"/>
      <c r="PWD47"/>
      <c r="PWE47"/>
      <c r="PWF47"/>
      <c r="PWG47"/>
      <c r="PWH47"/>
      <c r="PWI47"/>
      <c r="PWJ47"/>
      <c r="PWK47"/>
      <c r="PWL47"/>
      <c r="PWM47"/>
      <c r="PWN47"/>
      <c r="PWO47"/>
      <c r="PWP47"/>
      <c r="PWQ47"/>
      <c r="PWR47"/>
      <c r="PWS47"/>
      <c r="PWT47"/>
      <c r="PWU47"/>
      <c r="PWV47"/>
      <c r="PWW47"/>
      <c r="PWX47"/>
      <c r="PWY47"/>
      <c r="PWZ47"/>
      <c r="PXA47"/>
      <c r="PXB47"/>
      <c r="PXC47"/>
      <c r="PXD47"/>
      <c r="PXE47"/>
      <c r="PXF47"/>
      <c r="PXG47"/>
      <c r="PXH47"/>
      <c r="PXI47"/>
      <c r="PXJ47"/>
      <c r="PXK47"/>
      <c r="PXL47"/>
      <c r="PXM47"/>
      <c r="PXN47"/>
      <c r="PXO47"/>
      <c r="PXP47"/>
      <c r="PXQ47"/>
      <c r="PXR47"/>
      <c r="PXS47"/>
      <c r="PXT47"/>
      <c r="PXU47"/>
      <c r="PXV47"/>
      <c r="PXW47"/>
      <c r="PXX47"/>
      <c r="PXY47"/>
      <c r="PXZ47"/>
      <c r="PYA47"/>
      <c r="PYB47"/>
      <c r="PYC47"/>
      <c r="PYD47"/>
      <c r="PYE47"/>
      <c r="PYF47"/>
      <c r="PYG47"/>
      <c r="PYH47"/>
      <c r="PYI47"/>
      <c r="PYJ47"/>
      <c r="PYK47"/>
      <c r="PYL47"/>
      <c r="PYM47"/>
      <c r="PYN47"/>
      <c r="PYO47"/>
      <c r="PYP47"/>
      <c r="PYQ47"/>
      <c r="PYR47"/>
      <c r="PYS47"/>
      <c r="PYT47"/>
      <c r="PYU47"/>
      <c r="PYV47"/>
      <c r="PYW47"/>
      <c r="PYX47"/>
      <c r="PYY47"/>
      <c r="PYZ47"/>
      <c r="PZA47"/>
      <c r="PZB47"/>
      <c r="PZC47"/>
      <c r="PZD47"/>
      <c r="PZE47"/>
      <c r="PZF47"/>
      <c r="PZG47"/>
      <c r="PZH47"/>
      <c r="PZI47"/>
      <c r="PZJ47"/>
      <c r="PZK47"/>
      <c r="PZL47"/>
      <c r="PZM47"/>
      <c r="PZN47"/>
      <c r="PZO47"/>
      <c r="PZP47"/>
      <c r="PZQ47"/>
      <c r="PZR47"/>
      <c r="PZS47"/>
      <c r="PZT47"/>
      <c r="PZU47"/>
      <c r="PZV47"/>
      <c r="PZW47"/>
      <c r="PZX47"/>
      <c r="PZY47"/>
      <c r="PZZ47"/>
      <c r="QAA47"/>
      <c r="QAB47"/>
      <c r="QAC47"/>
      <c r="QAD47"/>
      <c r="QAE47"/>
      <c r="QAF47"/>
      <c r="QAG47"/>
      <c r="QAH47"/>
      <c r="QAI47"/>
      <c r="QAJ47"/>
      <c r="QAK47"/>
      <c r="QAL47"/>
      <c r="QAM47"/>
      <c r="QAN47"/>
      <c r="QAO47"/>
      <c r="QAP47"/>
      <c r="QAQ47"/>
      <c r="QAR47"/>
      <c r="QAS47"/>
      <c r="QAT47"/>
      <c r="QAU47"/>
      <c r="QAV47"/>
      <c r="QAW47"/>
      <c r="QAX47"/>
      <c r="QAY47"/>
      <c r="QAZ47"/>
      <c r="QBA47"/>
      <c r="QBB47"/>
      <c r="QBC47"/>
      <c r="QBD47"/>
      <c r="QBE47"/>
      <c r="QBF47"/>
      <c r="QBG47"/>
      <c r="QBH47"/>
      <c r="QBI47"/>
      <c r="QBJ47"/>
      <c r="QBK47"/>
      <c r="QBL47"/>
      <c r="QBM47"/>
      <c r="QBN47"/>
      <c r="QBO47"/>
      <c r="QBP47"/>
      <c r="QBQ47"/>
      <c r="QBR47"/>
      <c r="QBS47"/>
      <c r="QBT47"/>
      <c r="QBU47"/>
      <c r="QBV47"/>
      <c r="QBW47"/>
      <c r="QBX47"/>
      <c r="QBY47"/>
      <c r="QBZ47"/>
      <c r="QCA47"/>
      <c r="QCB47"/>
      <c r="QCC47"/>
      <c r="QCD47"/>
      <c r="QCE47"/>
      <c r="QCF47"/>
      <c r="QCG47"/>
      <c r="QCH47"/>
      <c r="QCI47"/>
      <c r="QCJ47"/>
      <c r="QCK47"/>
      <c r="QCL47"/>
      <c r="QCM47"/>
      <c r="QCN47"/>
      <c r="QCO47"/>
      <c r="QCP47"/>
      <c r="QCQ47"/>
      <c r="QCR47"/>
      <c r="QCS47"/>
      <c r="QCT47"/>
      <c r="QCU47"/>
      <c r="QCV47"/>
      <c r="QCW47"/>
      <c r="QCX47"/>
      <c r="QCY47"/>
      <c r="QCZ47"/>
      <c r="QDA47"/>
      <c r="QDB47"/>
      <c r="QDC47"/>
      <c r="QDD47"/>
      <c r="QDE47"/>
      <c r="QDF47"/>
      <c r="QDG47"/>
      <c r="QDH47"/>
      <c r="QDI47"/>
      <c r="QDJ47"/>
      <c r="QDK47"/>
      <c r="QDL47"/>
      <c r="QDM47"/>
      <c r="QDN47"/>
      <c r="QDO47"/>
      <c r="QDP47"/>
      <c r="QDQ47"/>
      <c r="QDR47"/>
      <c r="QDS47"/>
      <c r="QDT47"/>
      <c r="QDU47"/>
      <c r="QDV47"/>
      <c r="QDW47"/>
      <c r="QDX47"/>
      <c r="QDY47"/>
      <c r="QDZ47"/>
      <c r="QEA47"/>
      <c r="QEB47"/>
      <c r="QEC47"/>
      <c r="QED47"/>
      <c r="QEE47"/>
      <c r="QEF47"/>
      <c r="QEG47"/>
      <c r="QEH47"/>
      <c r="QEI47"/>
      <c r="QEJ47"/>
      <c r="QEK47"/>
      <c r="QEL47"/>
      <c r="QEM47"/>
      <c r="QEN47"/>
      <c r="QEO47"/>
      <c r="QEP47"/>
      <c r="QEQ47"/>
      <c r="QER47"/>
      <c r="QES47"/>
      <c r="QET47"/>
      <c r="QEU47"/>
      <c r="QEV47"/>
      <c r="QEW47"/>
      <c r="QEX47"/>
      <c r="QEY47"/>
      <c r="QEZ47"/>
      <c r="QFA47"/>
      <c r="QFB47"/>
      <c r="QFC47"/>
      <c r="QFD47"/>
      <c r="QFE47"/>
      <c r="QFF47"/>
      <c r="QFG47"/>
      <c r="QFH47"/>
      <c r="QFI47"/>
      <c r="QFJ47"/>
      <c r="QFK47"/>
      <c r="QFL47"/>
      <c r="QFM47"/>
      <c r="QFN47"/>
      <c r="QFO47"/>
      <c r="QFP47"/>
      <c r="QFQ47"/>
      <c r="QFR47"/>
      <c r="QFS47"/>
      <c r="QFT47"/>
      <c r="QFU47"/>
      <c r="QFV47"/>
      <c r="QFW47"/>
      <c r="QFX47"/>
      <c r="QFY47"/>
      <c r="QFZ47"/>
      <c r="QGA47"/>
      <c r="QGB47"/>
      <c r="QGC47"/>
      <c r="QGD47"/>
      <c r="QGE47"/>
      <c r="QGF47"/>
      <c r="QGG47"/>
      <c r="QGH47"/>
      <c r="QGI47"/>
      <c r="QGJ47"/>
      <c r="QGK47"/>
      <c r="QGL47"/>
      <c r="QGM47"/>
      <c r="QGN47"/>
      <c r="QGO47"/>
      <c r="QGP47"/>
      <c r="QGQ47"/>
      <c r="QGR47"/>
      <c r="QGS47"/>
      <c r="QGT47"/>
      <c r="QGU47"/>
      <c r="QGV47"/>
      <c r="QGW47"/>
      <c r="QGX47"/>
      <c r="QGY47"/>
      <c r="QGZ47"/>
      <c r="QHA47"/>
      <c r="QHB47"/>
      <c r="QHC47"/>
      <c r="QHD47"/>
      <c r="QHE47"/>
      <c r="QHF47"/>
      <c r="QHG47"/>
      <c r="QHH47"/>
      <c r="QHI47"/>
      <c r="QHJ47"/>
      <c r="QHK47"/>
      <c r="QHL47"/>
      <c r="QHM47"/>
      <c r="QHN47"/>
      <c r="QHO47"/>
      <c r="QHP47"/>
      <c r="QHQ47"/>
      <c r="QHR47"/>
      <c r="QHS47"/>
      <c r="QHT47"/>
      <c r="QHU47"/>
      <c r="QHV47"/>
      <c r="QHW47"/>
      <c r="QHX47"/>
      <c r="QHY47"/>
      <c r="QHZ47"/>
      <c r="QIA47"/>
      <c r="QIB47"/>
      <c r="QIC47"/>
      <c r="QID47"/>
      <c r="QIE47"/>
      <c r="QIF47"/>
      <c r="QIG47"/>
      <c r="QIH47"/>
      <c r="QII47"/>
      <c r="QIJ47"/>
      <c r="QIK47"/>
      <c r="QIL47"/>
      <c r="QIM47"/>
      <c r="QIN47"/>
      <c r="QIO47"/>
      <c r="QIP47"/>
      <c r="QIQ47"/>
      <c r="QIR47"/>
      <c r="QIS47"/>
      <c r="QIT47"/>
      <c r="QIU47"/>
      <c r="QIV47"/>
      <c r="QIW47"/>
      <c r="QIX47"/>
      <c r="QIY47"/>
      <c r="QIZ47"/>
      <c r="QJA47"/>
      <c r="QJB47"/>
      <c r="QJC47"/>
      <c r="QJD47"/>
      <c r="QJE47"/>
      <c r="QJF47"/>
      <c r="QJG47"/>
      <c r="QJH47"/>
      <c r="QJI47"/>
      <c r="QJJ47"/>
      <c r="QJK47"/>
      <c r="QJL47"/>
      <c r="QJM47"/>
      <c r="QJN47"/>
      <c r="QJO47"/>
      <c r="QJP47"/>
      <c r="QJQ47"/>
      <c r="QJR47"/>
      <c r="QJS47"/>
      <c r="QJT47"/>
      <c r="QJU47"/>
      <c r="QJV47"/>
      <c r="QJW47"/>
      <c r="QJX47"/>
      <c r="QJY47"/>
      <c r="QJZ47"/>
      <c r="QKA47"/>
      <c r="QKB47"/>
      <c r="QKC47"/>
      <c r="QKD47"/>
      <c r="QKE47"/>
      <c r="QKF47"/>
      <c r="QKG47"/>
      <c r="QKH47"/>
      <c r="QKI47"/>
      <c r="QKJ47"/>
      <c r="QKK47"/>
      <c r="QKL47"/>
      <c r="QKM47"/>
      <c r="QKN47"/>
      <c r="QKO47"/>
      <c r="QKP47"/>
      <c r="QKQ47"/>
      <c r="QKR47"/>
      <c r="QKS47"/>
      <c r="QKT47"/>
      <c r="QKU47"/>
      <c r="QKV47"/>
      <c r="QKW47"/>
      <c r="QKX47"/>
      <c r="QKY47"/>
      <c r="QKZ47"/>
      <c r="QLA47"/>
      <c r="QLB47"/>
      <c r="QLC47"/>
      <c r="QLD47"/>
      <c r="QLE47"/>
      <c r="QLF47"/>
      <c r="QLG47"/>
      <c r="QLH47"/>
      <c r="QLI47"/>
      <c r="QLJ47"/>
      <c r="QLK47"/>
      <c r="QLL47"/>
      <c r="QLM47"/>
      <c r="QLN47"/>
      <c r="QLO47"/>
      <c r="QLP47"/>
      <c r="QLQ47"/>
      <c r="QLR47"/>
      <c r="QLS47"/>
      <c r="QLT47"/>
      <c r="QLU47"/>
      <c r="QLV47"/>
      <c r="QLW47"/>
      <c r="QLX47"/>
      <c r="QLY47"/>
      <c r="QLZ47"/>
      <c r="QMA47"/>
      <c r="QMB47"/>
      <c r="QMC47"/>
      <c r="QMD47"/>
      <c r="QME47"/>
      <c r="QMF47"/>
      <c r="QMG47"/>
      <c r="QMH47"/>
      <c r="QMI47"/>
      <c r="QMJ47"/>
      <c r="QMK47"/>
      <c r="QML47"/>
      <c r="QMM47"/>
      <c r="QMN47"/>
      <c r="QMO47"/>
      <c r="QMP47"/>
      <c r="QMQ47"/>
      <c r="QMR47"/>
      <c r="QMS47"/>
      <c r="QMT47"/>
      <c r="QMU47"/>
      <c r="QMV47"/>
      <c r="QMW47"/>
      <c r="QMX47"/>
      <c r="QMY47"/>
      <c r="QMZ47"/>
      <c r="QNA47"/>
      <c r="QNB47"/>
      <c r="QNC47"/>
      <c r="QND47"/>
      <c r="QNE47"/>
      <c r="QNF47"/>
      <c r="QNG47"/>
      <c r="QNH47"/>
      <c r="QNI47"/>
      <c r="QNJ47"/>
      <c r="QNK47"/>
      <c r="QNL47"/>
      <c r="QNM47"/>
      <c r="QNN47"/>
      <c r="QNO47"/>
      <c r="QNP47"/>
      <c r="QNQ47"/>
      <c r="QNR47"/>
      <c r="QNS47"/>
      <c r="QNT47"/>
      <c r="QNU47"/>
      <c r="QNV47"/>
      <c r="QNW47"/>
      <c r="QNX47"/>
      <c r="QNY47"/>
      <c r="QNZ47"/>
      <c r="QOA47"/>
      <c r="QOB47"/>
      <c r="QOC47"/>
      <c r="QOD47"/>
      <c r="QOE47"/>
      <c r="QOF47"/>
      <c r="QOG47"/>
      <c r="QOH47"/>
      <c r="QOI47"/>
      <c r="QOJ47"/>
      <c r="QOK47"/>
      <c r="QOL47"/>
      <c r="QOM47"/>
      <c r="QON47"/>
      <c r="QOO47"/>
      <c r="QOP47"/>
      <c r="QOQ47"/>
      <c r="QOR47"/>
      <c r="QOS47"/>
      <c r="QOT47"/>
      <c r="QOU47"/>
      <c r="QOV47"/>
      <c r="QOW47"/>
      <c r="QOX47"/>
      <c r="QOY47"/>
      <c r="QOZ47"/>
      <c r="QPA47"/>
      <c r="QPB47"/>
      <c r="QPC47"/>
      <c r="QPD47"/>
      <c r="QPE47"/>
      <c r="QPF47"/>
      <c r="QPG47"/>
      <c r="QPH47"/>
      <c r="QPI47"/>
      <c r="QPJ47"/>
      <c r="QPK47"/>
      <c r="QPL47"/>
      <c r="QPM47"/>
      <c r="QPN47"/>
      <c r="QPO47"/>
      <c r="QPP47"/>
      <c r="QPQ47"/>
      <c r="QPR47"/>
      <c r="QPS47"/>
      <c r="QPT47"/>
      <c r="QPU47"/>
      <c r="QPV47"/>
      <c r="QPW47"/>
      <c r="QPX47"/>
      <c r="QPY47"/>
      <c r="QPZ47"/>
      <c r="QQA47"/>
      <c r="QQB47"/>
      <c r="QQC47"/>
      <c r="QQD47"/>
      <c r="QQE47"/>
      <c r="QQF47"/>
      <c r="QQG47"/>
      <c r="QQH47"/>
      <c r="QQI47"/>
      <c r="QQJ47"/>
      <c r="QQK47"/>
      <c r="QQL47"/>
      <c r="QQM47"/>
      <c r="QQN47"/>
      <c r="QQO47"/>
      <c r="QQP47"/>
      <c r="QQQ47"/>
      <c r="QQR47"/>
      <c r="QQS47"/>
      <c r="QQT47"/>
      <c r="QQU47"/>
      <c r="QQV47"/>
      <c r="QQW47"/>
      <c r="QQX47"/>
      <c r="QQY47"/>
      <c r="QQZ47"/>
      <c r="QRA47"/>
      <c r="QRB47"/>
      <c r="QRC47"/>
      <c r="QRD47"/>
      <c r="QRE47"/>
      <c r="QRF47"/>
      <c r="QRG47"/>
      <c r="QRH47"/>
      <c r="QRI47"/>
      <c r="QRJ47"/>
      <c r="QRK47"/>
      <c r="QRL47"/>
      <c r="QRM47"/>
      <c r="QRN47"/>
      <c r="QRO47"/>
      <c r="QRP47"/>
      <c r="QRQ47"/>
      <c r="QRR47"/>
      <c r="QRS47"/>
      <c r="QRT47"/>
      <c r="QRU47"/>
      <c r="QRV47"/>
      <c r="QRW47"/>
      <c r="QRX47"/>
      <c r="QRY47"/>
      <c r="QRZ47"/>
      <c r="QSA47"/>
      <c r="QSB47"/>
      <c r="QSC47"/>
      <c r="QSD47"/>
      <c r="QSE47"/>
      <c r="QSF47"/>
      <c r="QSG47"/>
      <c r="QSH47"/>
      <c r="QSI47"/>
      <c r="QSJ47"/>
      <c r="QSK47"/>
      <c r="QSL47"/>
      <c r="QSM47"/>
      <c r="QSN47"/>
      <c r="QSO47"/>
      <c r="QSP47"/>
      <c r="QSQ47"/>
      <c r="QSR47"/>
      <c r="QSS47"/>
      <c r="QST47"/>
      <c r="QSU47"/>
      <c r="QSV47"/>
      <c r="QSW47"/>
      <c r="QSX47"/>
      <c r="QSY47"/>
      <c r="QSZ47"/>
      <c r="QTA47"/>
      <c r="QTB47"/>
      <c r="QTC47"/>
      <c r="QTD47"/>
      <c r="QTE47"/>
      <c r="QTF47"/>
      <c r="QTG47"/>
      <c r="QTH47"/>
      <c r="QTI47"/>
      <c r="QTJ47"/>
      <c r="QTK47"/>
      <c r="QTL47"/>
      <c r="QTM47"/>
      <c r="QTN47"/>
      <c r="QTO47"/>
      <c r="QTP47"/>
      <c r="QTQ47"/>
      <c r="QTR47"/>
      <c r="QTS47"/>
      <c r="QTT47"/>
      <c r="QTU47"/>
      <c r="QTV47"/>
      <c r="QTW47"/>
      <c r="QTX47"/>
      <c r="QTY47"/>
      <c r="QTZ47"/>
      <c r="QUA47"/>
      <c r="QUB47"/>
      <c r="QUC47"/>
      <c r="QUD47"/>
      <c r="QUE47"/>
      <c r="QUF47"/>
      <c r="QUG47"/>
      <c r="QUH47"/>
      <c r="QUI47"/>
      <c r="QUJ47"/>
      <c r="QUK47"/>
      <c r="QUL47"/>
      <c r="QUM47"/>
      <c r="QUN47"/>
      <c r="QUO47"/>
      <c r="QUP47"/>
      <c r="QUQ47"/>
      <c r="QUR47"/>
      <c r="QUS47"/>
      <c r="QUT47"/>
      <c r="QUU47"/>
      <c r="QUV47"/>
      <c r="QUW47"/>
      <c r="QUX47"/>
      <c r="QUY47"/>
      <c r="QUZ47"/>
      <c r="QVA47"/>
      <c r="QVB47"/>
      <c r="QVC47"/>
      <c r="QVD47"/>
      <c r="QVE47"/>
      <c r="QVF47"/>
      <c r="QVG47"/>
      <c r="QVH47"/>
      <c r="QVI47"/>
      <c r="QVJ47"/>
      <c r="QVK47"/>
      <c r="QVL47"/>
      <c r="QVM47"/>
      <c r="QVN47"/>
      <c r="QVO47"/>
      <c r="QVP47"/>
      <c r="QVQ47"/>
      <c r="QVR47"/>
      <c r="QVS47"/>
      <c r="QVT47"/>
      <c r="QVU47"/>
      <c r="QVV47"/>
      <c r="QVW47"/>
      <c r="QVX47"/>
      <c r="QVY47"/>
      <c r="QVZ47"/>
      <c r="QWA47"/>
      <c r="QWB47"/>
      <c r="QWC47"/>
      <c r="QWD47"/>
      <c r="QWE47"/>
      <c r="QWF47"/>
      <c r="QWG47"/>
      <c r="QWH47"/>
      <c r="QWI47"/>
      <c r="QWJ47"/>
      <c r="QWK47"/>
      <c r="QWL47"/>
      <c r="QWM47"/>
      <c r="QWN47"/>
      <c r="QWO47"/>
      <c r="QWP47"/>
      <c r="QWQ47"/>
      <c r="QWR47"/>
      <c r="QWS47"/>
      <c r="QWT47"/>
      <c r="QWU47"/>
      <c r="QWV47"/>
      <c r="QWW47"/>
      <c r="QWX47"/>
      <c r="QWY47"/>
      <c r="QWZ47"/>
      <c r="QXA47"/>
      <c r="QXB47"/>
      <c r="QXC47"/>
      <c r="QXD47"/>
      <c r="QXE47"/>
      <c r="QXF47"/>
      <c r="QXG47"/>
      <c r="QXH47"/>
      <c r="QXI47"/>
      <c r="QXJ47"/>
      <c r="QXK47"/>
      <c r="QXL47"/>
      <c r="QXM47"/>
      <c r="QXN47"/>
      <c r="QXO47"/>
      <c r="QXP47"/>
      <c r="QXQ47"/>
      <c r="QXR47"/>
      <c r="QXS47"/>
      <c r="QXT47"/>
      <c r="QXU47"/>
      <c r="QXV47"/>
      <c r="QXW47"/>
      <c r="QXX47"/>
      <c r="QXY47"/>
      <c r="QXZ47"/>
      <c r="QYA47"/>
      <c r="QYB47"/>
      <c r="QYC47"/>
      <c r="QYD47"/>
      <c r="QYE47"/>
      <c r="QYF47"/>
      <c r="QYG47"/>
      <c r="QYH47"/>
      <c r="QYI47"/>
      <c r="QYJ47"/>
      <c r="QYK47"/>
      <c r="QYL47"/>
      <c r="QYM47"/>
      <c r="QYN47"/>
      <c r="QYO47"/>
      <c r="QYP47"/>
      <c r="QYQ47"/>
      <c r="QYR47"/>
      <c r="QYS47"/>
      <c r="QYT47"/>
      <c r="QYU47"/>
      <c r="QYV47"/>
      <c r="QYW47"/>
      <c r="QYX47"/>
      <c r="QYY47"/>
      <c r="QYZ47"/>
      <c r="QZA47"/>
      <c r="QZB47"/>
      <c r="QZC47"/>
      <c r="QZD47"/>
      <c r="QZE47"/>
      <c r="QZF47"/>
      <c r="QZG47"/>
      <c r="QZH47"/>
      <c r="QZI47"/>
      <c r="QZJ47"/>
      <c r="QZK47"/>
      <c r="QZL47"/>
      <c r="QZM47"/>
      <c r="QZN47"/>
      <c r="QZO47"/>
      <c r="QZP47"/>
      <c r="QZQ47"/>
      <c r="QZR47"/>
      <c r="QZS47"/>
      <c r="QZT47"/>
      <c r="QZU47"/>
      <c r="QZV47"/>
      <c r="QZW47"/>
      <c r="QZX47"/>
      <c r="QZY47"/>
      <c r="QZZ47"/>
      <c r="RAA47"/>
      <c r="RAB47"/>
      <c r="RAC47"/>
      <c r="RAD47"/>
      <c r="RAE47"/>
      <c r="RAF47"/>
      <c r="RAG47"/>
      <c r="RAH47"/>
      <c r="RAI47"/>
      <c r="RAJ47"/>
      <c r="RAK47"/>
      <c r="RAL47"/>
      <c r="RAM47"/>
      <c r="RAN47"/>
      <c r="RAO47"/>
      <c r="RAP47"/>
      <c r="RAQ47"/>
      <c r="RAR47"/>
      <c r="RAS47"/>
      <c r="RAT47"/>
      <c r="RAU47"/>
      <c r="RAV47"/>
      <c r="RAW47"/>
      <c r="RAX47"/>
      <c r="RAY47"/>
      <c r="RAZ47"/>
      <c r="RBA47"/>
      <c r="RBB47"/>
      <c r="RBC47"/>
      <c r="RBD47"/>
      <c r="RBE47"/>
      <c r="RBF47"/>
      <c r="RBG47"/>
      <c r="RBH47"/>
      <c r="RBI47"/>
      <c r="RBJ47"/>
      <c r="RBK47"/>
      <c r="RBL47"/>
      <c r="RBM47"/>
      <c r="RBN47"/>
      <c r="RBO47"/>
      <c r="RBP47"/>
      <c r="RBQ47"/>
      <c r="RBR47"/>
      <c r="RBS47"/>
      <c r="RBT47"/>
      <c r="RBU47"/>
      <c r="RBV47"/>
      <c r="RBW47"/>
      <c r="RBX47"/>
      <c r="RBY47"/>
      <c r="RBZ47"/>
      <c r="RCA47"/>
      <c r="RCB47"/>
      <c r="RCC47"/>
      <c r="RCD47"/>
      <c r="RCE47"/>
      <c r="RCF47"/>
      <c r="RCG47"/>
      <c r="RCH47"/>
      <c r="RCI47"/>
      <c r="RCJ47"/>
      <c r="RCK47"/>
      <c r="RCL47"/>
      <c r="RCM47"/>
      <c r="RCN47"/>
      <c r="RCO47"/>
      <c r="RCP47"/>
      <c r="RCQ47"/>
      <c r="RCR47"/>
      <c r="RCS47"/>
      <c r="RCT47"/>
      <c r="RCU47"/>
      <c r="RCV47"/>
      <c r="RCW47"/>
      <c r="RCX47"/>
      <c r="RCY47"/>
      <c r="RCZ47"/>
      <c r="RDA47"/>
      <c r="RDB47"/>
      <c r="RDC47"/>
      <c r="RDD47"/>
      <c r="RDE47"/>
      <c r="RDF47"/>
      <c r="RDG47"/>
      <c r="RDH47"/>
      <c r="RDI47"/>
      <c r="RDJ47"/>
      <c r="RDK47"/>
      <c r="RDL47"/>
      <c r="RDM47"/>
      <c r="RDN47"/>
      <c r="RDO47"/>
      <c r="RDP47"/>
      <c r="RDQ47"/>
      <c r="RDR47"/>
      <c r="RDS47"/>
      <c r="RDT47"/>
      <c r="RDU47"/>
      <c r="RDV47"/>
      <c r="RDW47"/>
      <c r="RDX47"/>
      <c r="RDY47"/>
      <c r="RDZ47"/>
      <c r="REA47"/>
      <c r="REB47"/>
      <c r="REC47"/>
      <c r="RED47"/>
      <c r="REE47"/>
      <c r="REF47"/>
      <c r="REG47"/>
      <c r="REH47"/>
      <c r="REI47"/>
      <c r="REJ47"/>
      <c r="REK47"/>
      <c r="REL47"/>
      <c r="REM47"/>
      <c r="REN47"/>
      <c r="REO47"/>
      <c r="REP47"/>
      <c r="REQ47"/>
      <c r="RER47"/>
      <c r="RES47"/>
      <c r="RET47"/>
      <c r="REU47"/>
      <c r="REV47"/>
      <c r="REW47"/>
      <c r="REX47"/>
      <c r="REY47"/>
      <c r="REZ47"/>
      <c r="RFA47"/>
      <c r="RFB47"/>
      <c r="RFC47"/>
      <c r="RFD47"/>
      <c r="RFE47"/>
      <c r="RFF47"/>
      <c r="RFG47"/>
      <c r="RFH47"/>
      <c r="RFI47"/>
      <c r="RFJ47"/>
      <c r="RFK47"/>
      <c r="RFL47"/>
      <c r="RFM47"/>
      <c r="RFN47"/>
      <c r="RFO47"/>
      <c r="RFP47"/>
      <c r="RFQ47"/>
      <c r="RFR47"/>
      <c r="RFS47"/>
      <c r="RFT47"/>
      <c r="RFU47"/>
      <c r="RFV47"/>
      <c r="RFW47"/>
      <c r="RFX47"/>
      <c r="RFY47"/>
      <c r="RFZ47"/>
      <c r="RGA47"/>
      <c r="RGB47"/>
      <c r="RGC47"/>
      <c r="RGD47"/>
      <c r="RGE47"/>
      <c r="RGF47"/>
      <c r="RGG47"/>
      <c r="RGH47"/>
      <c r="RGI47"/>
      <c r="RGJ47"/>
      <c r="RGK47"/>
      <c r="RGL47"/>
      <c r="RGM47"/>
      <c r="RGN47"/>
      <c r="RGO47"/>
      <c r="RGP47"/>
      <c r="RGQ47"/>
      <c r="RGR47"/>
      <c r="RGS47"/>
      <c r="RGT47"/>
      <c r="RGU47"/>
      <c r="RGV47"/>
      <c r="RGW47"/>
      <c r="RGX47"/>
      <c r="RGY47"/>
      <c r="RGZ47"/>
      <c r="RHA47"/>
      <c r="RHB47"/>
      <c r="RHC47"/>
      <c r="RHD47"/>
      <c r="RHE47"/>
      <c r="RHF47"/>
      <c r="RHG47"/>
      <c r="RHH47"/>
      <c r="RHI47"/>
      <c r="RHJ47"/>
      <c r="RHK47"/>
      <c r="RHL47"/>
      <c r="RHM47"/>
      <c r="RHN47"/>
      <c r="RHO47"/>
      <c r="RHP47"/>
      <c r="RHQ47"/>
      <c r="RHR47"/>
      <c r="RHS47"/>
      <c r="RHT47"/>
      <c r="RHU47"/>
      <c r="RHV47"/>
      <c r="RHW47"/>
      <c r="RHX47"/>
      <c r="RHY47"/>
      <c r="RHZ47"/>
      <c r="RIA47"/>
      <c r="RIB47"/>
      <c r="RIC47"/>
      <c r="RID47"/>
      <c r="RIE47"/>
      <c r="RIF47"/>
      <c r="RIG47"/>
      <c r="RIH47"/>
      <c r="RII47"/>
      <c r="RIJ47"/>
      <c r="RIK47"/>
      <c r="RIL47"/>
      <c r="RIM47"/>
      <c r="RIN47"/>
      <c r="RIO47"/>
      <c r="RIP47"/>
      <c r="RIQ47"/>
      <c r="RIR47"/>
      <c r="RIS47"/>
      <c r="RIT47"/>
      <c r="RIU47"/>
      <c r="RIV47"/>
      <c r="RIW47"/>
      <c r="RIX47"/>
      <c r="RIY47"/>
      <c r="RIZ47"/>
      <c r="RJA47"/>
      <c r="RJB47"/>
      <c r="RJC47"/>
      <c r="RJD47"/>
      <c r="RJE47"/>
      <c r="RJF47"/>
      <c r="RJG47"/>
      <c r="RJH47"/>
      <c r="RJI47"/>
      <c r="RJJ47"/>
      <c r="RJK47"/>
      <c r="RJL47"/>
      <c r="RJM47"/>
      <c r="RJN47"/>
      <c r="RJO47"/>
      <c r="RJP47"/>
      <c r="RJQ47"/>
      <c r="RJR47"/>
      <c r="RJS47"/>
      <c r="RJT47"/>
      <c r="RJU47"/>
      <c r="RJV47"/>
      <c r="RJW47"/>
      <c r="RJX47"/>
      <c r="RJY47"/>
      <c r="RJZ47"/>
      <c r="RKA47"/>
      <c r="RKB47"/>
      <c r="RKC47"/>
      <c r="RKD47"/>
      <c r="RKE47"/>
      <c r="RKF47"/>
      <c r="RKG47"/>
      <c r="RKH47"/>
      <c r="RKI47"/>
      <c r="RKJ47"/>
      <c r="RKK47"/>
      <c r="RKL47"/>
      <c r="RKM47"/>
      <c r="RKN47"/>
      <c r="RKO47"/>
      <c r="RKP47"/>
      <c r="RKQ47"/>
      <c r="RKR47"/>
      <c r="RKS47"/>
      <c r="RKT47"/>
      <c r="RKU47"/>
      <c r="RKV47"/>
      <c r="RKW47"/>
      <c r="RKX47"/>
      <c r="RKY47"/>
      <c r="RKZ47"/>
      <c r="RLA47"/>
      <c r="RLB47"/>
      <c r="RLC47"/>
      <c r="RLD47"/>
      <c r="RLE47"/>
      <c r="RLF47"/>
      <c r="RLG47"/>
      <c r="RLH47"/>
      <c r="RLI47"/>
      <c r="RLJ47"/>
      <c r="RLK47"/>
      <c r="RLL47"/>
      <c r="RLM47"/>
      <c r="RLN47"/>
      <c r="RLO47"/>
      <c r="RLP47"/>
      <c r="RLQ47"/>
      <c r="RLR47"/>
      <c r="RLS47"/>
      <c r="RLT47"/>
      <c r="RLU47"/>
      <c r="RLV47"/>
      <c r="RLW47"/>
      <c r="RLX47"/>
      <c r="RLY47"/>
      <c r="RLZ47"/>
      <c r="RMA47"/>
      <c r="RMB47"/>
      <c r="RMC47"/>
      <c r="RMD47"/>
      <c r="RME47"/>
      <c r="RMF47"/>
      <c r="RMG47"/>
      <c r="RMH47"/>
      <c r="RMI47"/>
      <c r="RMJ47"/>
      <c r="RMK47"/>
      <c r="RML47"/>
      <c r="RMM47"/>
      <c r="RMN47"/>
      <c r="RMO47"/>
      <c r="RMP47"/>
      <c r="RMQ47"/>
      <c r="RMR47"/>
      <c r="RMS47"/>
      <c r="RMT47"/>
      <c r="RMU47"/>
      <c r="RMV47"/>
      <c r="RMW47"/>
      <c r="RMX47"/>
      <c r="RMY47"/>
      <c r="RMZ47"/>
      <c r="RNA47"/>
      <c r="RNB47"/>
      <c r="RNC47"/>
      <c r="RND47"/>
      <c r="RNE47"/>
      <c r="RNF47"/>
      <c r="RNG47"/>
      <c r="RNH47"/>
      <c r="RNI47"/>
      <c r="RNJ47"/>
      <c r="RNK47"/>
      <c r="RNL47"/>
      <c r="RNM47"/>
      <c r="RNN47"/>
      <c r="RNO47"/>
      <c r="RNP47"/>
      <c r="RNQ47"/>
      <c r="RNR47"/>
      <c r="RNS47"/>
      <c r="RNT47"/>
      <c r="RNU47"/>
      <c r="RNV47"/>
      <c r="RNW47"/>
      <c r="RNX47"/>
      <c r="RNY47"/>
      <c r="RNZ47"/>
      <c r="ROA47"/>
      <c r="ROB47"/>
      <c r="ROC47"/>
      <c r="ROD47"/>
      <c r="ROE47"/>
      <c r="ROF47"/>
      <c r="ROG47"/>
      <c r="ROH47"/>
      <c r="ROI47"/>
      <c r="ROJ47"/>
      <c r="ROK47"/>
      <c r="ROL47"/>
      <c r="ROM47"/>
      <c r="RON47"/>
      <c r="ROO47"/>
      <c r="ROP47"/>
      <c r="ROQ47"/>
      <c r="ROR47"/>
      <c r="ROS47"/>
      <c r="ROT47"/>
      <c r="ROU47"/>
      <c r="ROV47"/>
      <c r="ROW47"/>
      <c r="ROX47"/>
      <c r="ROY47"/>
      <c r="ROZ47"/>
      <c r="RPA47"/>
      <c r="RPB47"/>
      <c r="RPC47"/>
      <c r="RPD47"/>
      <c r="RPE47"/>
      <c r="RPF47"/>
      <c r="RPG47"/>
      <c r="RPH47"/>
      <c r="RPI47"/>
      <c r="RPJ47"/>
      <c r="RPK47"/>
      <c r="RPL47"/>
      <c r="RPM47"/>
      <c r="RPN47"/>
      <c r="RPO47"/>
      <c r="RPP47"/>
      <c r="RPQ47"/>
      <c r="RPR47"/>
      <c r="RPS47"/>
      <c r="RPT47"/>
      <c r="RPU47"/>
      <c r="RPV47"/>
      <c r="RPW47"/>
      <c r="RPX47"/>
      <c r="RPY47"/>
      <c r="RPZ47"/>
      <c r="RQA47"/>
      <c r="RQB47"/>
      <c r="RQC47"/>
      <c r="RQD47"/>
      <c r="RQE47"/>
      <c r="RQF47"/>
      <c r="RQG47"/>
      <c r="RQH47"/>
      <c r="RQI47"/>
      <c r="RQJ47"/>
      <c r="RQK47"/>
      <c r="RQL47"/>
      <c r="RQM47"/>
      <c r="RQN47"/>
      <c r="RQO47"/>
      <c r="RQP47"/>
      <c r="RQQ47"/>
      <c r="RQR47"/>
      <c r="RQS47"/>
      <c r="RQT47"/>
      <c r="RQU47"/>
      <c r="RQV47"/>
      <c r="RQW47"/>
      <c r="RQX47"/>
      <c r="RQY47"/>
      <c r="RQZ47"/>
      <c r="RRA47"/>
      <c r="RRB47"/>
      <c r="RRC47"/>
      <c r="RRD47"/>
      <c r="RRE47"/>
      <c r="RRF47"/>
      <c r="RRG47"/>
      <c r="RRH47"/>
      <c r="RRI47"/>
      <c r="RRJ47"/>
      <c r="RRK47"/>
      <c r="RRL47"/>
      <c r="RRM47"/>
      <c r="RRN47"/>
      <c r="RRO47"/>
      <c r="RRP47"/>
      <c r="RRQ47"/>
      <c r="RRR47"/>
      <c r="RRS47"/>
      <c r="RRT47"/>
      <c r="RRU47"/>
      <c r="RRV47"/>
      <c r="RRW47"/>
      <c r="RRX47"/>
      <c r="RRY47"/>
      <c r="RRZ47"/>
      <c r="RSA47"/>
      <c r="RSB47"/>
      <c r="RSC47"/>
      <c r="RSD47"/>
      <c r="RSE47"/>
      <c r="RSF47"/>
      <c r="RSG47"/>
      <c r="RSH47"/>
      <c r="RSI47"/>
      <c r="RSJ47"/>
      <c r="RSK47"/>
      <c r="RSL47"/>
      <c r="RSM47"/>
      <c r="RSN47"/>
      <c r="RSO47"/>
      <c r="RSP47"/>
      <c r="RSQ47"/>
      <c r="RSR47"/>
      <c r="RSS47"/>
      <c r="RST47"/>
      <c r="RSU47"/>
      <c r="RSV47"/>
      <c r="RSW47"/>
      <c r="RSX47"/>
      <c r="RSY47"/>
      <c r="RSZ47"/>
      <c r="RTA47"/>
      <c r="RTB47"/>
      <c r="RTC47"/>
      <c r="RTD47"/>
      <c r="RTE47"/>
      <c r="RTF47"/>
      <c r="RTG47"/>
      <c r="RTH47"/>
      <c r="RTI47"/>
      <c r="RTJ47"/>
      <c r="RTK47"/>
      <c r="RTL47"/>
      <c r="RTM47"/>
      <c r="RTN47"/>
      <c r="RTO47"/>
      <c r="RTP47"/>
      <c r="RTQ47"/>
      <c r="RTR47"/>
      <c r="RTS47"/>
      <c r="RTT47"/>
      <c r="RTU47"/>
      <c r="RTV47"/>
      <c r="RTW47"/>
      <c r="RTX47"/>
      <c r="RTY47"/>
      <c r="RTZ47"/>
      <c r="RUA47"/>
      <c r="RUB47"/>
      <c r="RUC47"/>
      <c r="RUD47"/>
      <c r="RUE47"/>
      <c r="RUF47"/>
      <c r="RUG47"/>
      <c r="RUH47"/>
      <c r="RUI47"/>
      <c r="RUJ47"/>
      <c r="RUK47"/>
      <c r="RUL47"/>
      <c r="RUM47"/>
      <c r="RUN47"/>
      <c r="RUO47"/>
      <c r="RUP47"/>
      <c r="RUQ47"/>
      <c r="RUR47"/>
      <c r="RUS47"/>
      <c r="RUT47"/>
      <c r="RUU47"/>
      <c r="RUV47"/>
      <c r="RUW47"/>
      <c r="RUX47"/>
      <c r="RUY47"/>
      <c r="RUZ47"/>
      <c r="RVA47"/>
      <c r="RVB47"/>
      <c r="RVC47"/>
      <c r="RVD47"/>
      <c r="RVE47"/>
      <c r="RVF47"/>
      <c r="RVG47"/>
      <c r="RVH47"/>
      <c r="RVI47"/>
      <c r="RVJ47"/>
      <c r="RVK47"/>
      <c r="RVL47"/>
      <c r="RVM47"/>
      <c r="RVN47"/>
      <c r="RVO47"/>
      <c r="RVP47"/>
      <c r="RVQ47"/>
      <c r="RVR47"/>
      <c r="RVS47"/>
      <c r="RVT47"/>
      <c r="RVU47"/>
      <c r="RVV47"/>
      <c r="RVW47"/>
      <c r="RVX47"/>
      <c r="RVY47"/>
      <c r="RVZ47"/>
      <c r="RWA47"/>
      <c r="RWB47"/>
      <c r="RWC47"/>
      <c r="RWD47"/>
      <c r="RWE47"/>
      <c r="RWF47"/>
      <c r="RWG47"/>
      <c r="RWH47"/>
      <c r="RWI47"/>
      <c r="RWJ47"/>
      <c r="RWK47"/>
      <c r="RWL47"/>
      <c r="RWM47"/>
      <c r="RWN47"/>
      <c r="RWO47"/>
      <c r="RWP47"/>
      <c r="RWQ47"/>
      <c r="RWR47"/>
      <c r="RWS47"/>
      <c r="RWT47"/>
      <c r="RWU47"/>
      <c r="RWV47"/>
      <c r="RWW47"/>
      <c r="RWX47"/>
      <c r="RWY47"/>
      <c r="RWZ47"/>
      <c r="RXA47"/>
      <c r="RXB47"/>
      <c r="RXC47"/>
      <c r="RXD47"/>
      <c r="RXE47"/>
      <c r="RXF47"/>
      <c r="RXG47"/>
      <c r="RXH47"/>
      <c r="RXI47"/>
      <c r="RXJ47"/>
      <c r="RXK47"/>
      <c r="RXL47"/>
      <c r="RXM47"/>
      <c r="RXN47"/>
      <c r="RXO47"/>
      <c r="RXP47"/>
      <c r="RXQ47"/>
      <c r="RXR47"/>
      <c r="RXS47"/>
      <c r="RXT47"/>
      <c r="RXU47"/>
      <c r="RXV47"/>
      <c r="RXW47"/>
      <c r="RXX47"/>
      <c r="RXY47"/>
      <c r="RXZ47"/>
      <c r="RYA47"/>
      <c r="RYB47"/>
      <c r="RYC47"/>
      <c r="RYD47"/>
      <c r="RYE47"/>
      <c r="RYF47"/>
      <c r="RYG47"/>
      <c r="RYH47"/>
      <c r="RYI47"/>
      <c r="RYJ47"/>
      <c r="RYK47"/>
      <c r="RYL47"/>
      <c r="RYM47"/>
      <c r="RYN47"/>
      <c r="RYO47"/>
      <c r="RYP47"/>
      <c r="RYQ47"/>
      <c r="RYR47"/>
      <c r="RYS47"/>
      <c r="RYT47"/>
      <c r="RYU47"/>
      <c r="RYV47"/>
      <c r="RYW47"/>
      <c r="RYX47"/>
      <c r="RYY47"/>
      <c r="RYZ47"/>
      <c r="RZA47"/>
      <c r="RZB47"/>
      <c r="RZC47"/>
      <c r="RZD47"/>
      <c r="RZE47"/>
      <c r="RZF47"/>
      <c r="RZG47"/>
      <c r="RZH47"/>
      <c r="RZI47"/>
      <c r="RZJ47"/>
      <c r="RZK47"/>
      <c r="RZL47"/>
      <c r="RZM47"/>
      <c r="RZN47"/>
      <c r="RZO47"/>
      <c r="RZP47"/>
      <c r="RZQ47"/>
      <c r="RZR47"/>
      <c r="RZS47"/>
      <c r="RZT47"/>
      <c r="RZU47"/>
      <c r="RZV47"/>
      <c r="RZW47"/>
      <c r="RZX47"/>
      <c r="RZY47"/>
      <c r="RZZ47"/>
      <c r="SAA47"/>
      <c r="SAB47"/>
      <c r="SAC47"/>
      <c r="SAD47"/>
      <c r="SAE47"/>
      <c r="SAF47"/>
      <c r="SAG47"/>
      <c r="SAH47"/>
      <c r="SAI47"/>
      <c r="SAJ47"/>
      <c r="SAK47"/>
      <c r="SAL47"/>
      <c r="SAM47"/>
      <c r="SAN47"/>
      <c r="SAO47"/>
      <c r="SAP47"/>
      <c r="SAQ47"/>
      <c r="SAR47"/>
      <c r="SAS47"/>
      <c r="SAT47"/>
      <c r="SAU47"/>
      <c r="SAV47"/>
      <c r="SAW47"/>
      <c r="SAX47"/>
      <c r="SAY47"/>
      <c r="SAZ47"/>
      <c r="SBA47"/>
      <c r="SBB47"/>
      <c r="SBC47"/>
      <c r="SBD47"/>
      <c r="SBE47"/>
      <c r="SBF47"/>
      <c r="SBG47"/>
      <c r="SBH47"/>
      <c r="SBI47"/>
      <c r="SBJ47"/>
      <c r="SBK47"/>
      <c r="SBL47"/>
      <c r="SBM47"/>
      <c r="SBN47"/>
      <c r="SBO47"/>
      <c r="SBP47"/>
      <c r="SBQ47"/>
      <c r="SBR47"/>
      <c r="SBS47"/>
      <c r="SBT47"/>
      <c r="SBU47"/>
      <c r="SBV47"/>
      <c r="SBW47"/>
      <c r="SBX47"/>
      <c r="SBY47"/>
      <c r="SBZ47"/>
      <c r="SCA47"/>
      <c r="SCB47"/>
      <c r="SCC47"/>
      <c r="SCD47"/>
      <c r="SCE47"/>
      <c r="SCF47"/>
      <c r="SCG47"/>
      <c r="SCH47"/>
      <c r="SCI47"/>
      <c r="SCJ47"/>
      <c r="SCK47"/>
      <c r="SCL47"/>
      <c r="SCM47"/>
      <c r="SCN47"/>
      <c r="SCO47"/>
      <c r="SCP47"/>
      <c r="SCQ47"/>
      <c r="SCR47"/>
      <c r="SCS47"/>
      <c r="SCT47"/>
      <c r="SCU47"/>
      <c r="SCV47"/>
      <c r="SCW47"/>
      <c r="SCX47"/>
      <c r="SCY47"/>
      <c r="SCZ47"/>
      <c r="SDA47"/>
      <c r="SDB47"/>
      <c r="SDC47"/>
      <c r="SDD47"/>
      <c r="SDE47"/>
      <c r="SDF47"/>
      <c r="SDG47"/>
      <c r="SDH47"/>
      <c r="SDI47"/>
      <c r="SDJ47"/>
      <c r="SDK47"/>
      <c r="SDL47"/>
      <c r="SDM47"/>
      <c r="SDN47"/>
      <c r="SDO47"/>
      <c r="SDP47"/>
      <c r="SDQ47"/>
      <c r="SDR47"/>
      <c r="SDS47"/>
      <c r="SDT47"/>
      <c r="SDU47"/>
      <c r="SDV47"/>
      <c r="SDW47"/>
      <c r="SDX47"/>
      <c r="SDY47"/>
      <c r="SDZ47"/>
      <c r="SEA47"/>
      <c r="SEB47"/>
      <c r="SEC47"/>
      <c r="SED47"/>
      <c r="SEE47"/>
      <c r="SEF47"/>
      <c r="SEG47"/>
      <c r="SEH47"/>
      <c r="SEI47"/>
      <c r="SEJ47"/>
      <c r="SEK47"/>
      <c r="SEL47"/>
      <c r="SEM47"/>
      <c r="SEN47"/>
      <c r="SEO47"/>
      <c r="SEP47"/>
      <c r="SEQ47"/>
      <c r="SER47"/>
      <c r="SES47"/>
      <c r="SET47"/>
      <c r="SEU47"/>
      <c r="SEV47"/>
      <c r="SEW47"/>
      <c r="SEX47"/>
      <c r="SEY47"/>
      <c r="SEZ47"/>
      <c r="SFA47"/>
      <c r="SFB47"/>
      <c r="SFC47"/>
      <c r="SFD47"/>
      <c r="SFE47"/>
      <c r="SFF47"/>
      <c r="SFG47"/>
      <c r="SFH47"/>
      <c r="SFI47"/>
      <c r="SFJ47"/>
      <c r="SFK47"/>
      <c r="SFL47"/>
      <c r="SFM47"/>
      <c r="SFN47"/>
      <c r="SFO47"/>
      <c r="SFP47"/>
      <c r="SFQ47"/>
      <c r="SFR47"/>
      <c r="SFS47"/>
      <c r="SFT47"/>
      <c r="SFU47"/>
      <c r="SFV47"/>
      <c r="SFW47"/>
      <c r="SFX47"/>
      <c r="SFY47"/>
      <c r="SFZ47"/>
      <c r="SGA47"/>
      <c r="SGB47"/>
      <c r="SGC47"/>
      <c r="SGD47"/>
      <c r="SGE47"/>
      <c r="SGF47"/>
      <c r="SGG47"/>
      <c r="SGH47"/>
      <c r="SGI47"/>
      <c r="SGJ47"/>
      <c r="SGK47"/>
      <c r="SGL47"/>
      <c r="SGM47"/>
      <c r="SGN47"/>
      <c r="SGO47"/>
      <c r="SGP47"/>
      <c r="SGQ47"/>
      <c r="SGR47"/>
      <c r="SGS47"/>
      <c r="SGT47"/>
      <c r="SGU47"/>
      <c r="SGV47"/>
      <c r="SGW47"/>
      <c r="SGX47"/>
      <c r="SGY47"/>
      <c r="SGZ47"/>
      <c r="SHA47"/>
      <c r="SHB47"/>
      <c r="SHC47"/>
      <c r="SHD47"/>
      <c r="SHE47"/>
      <c r="SHF47"/>
      <c r="SHG47"/>
      <c r="SHH47"/>
      <c r="SHI47"/>
      <c r="SHJ47"/>
      <c r="SHK47"/>
      <c r="SHL47"/>
      <c r="SHM47"/>
      <c r="SHN47"/>
      <c r="SHO47"/>
      <c r="SHP47"/>
      <c r="SHQ47"/>
      <c r="SHR47"/>
      <c r="SHS47"/>
      <c r="SHT47"/>
      <c r="SHU47"/>
      <c r="SHV47"/>
      <c r="SHW47"/>
      <c r="SHX47"/>
      <c r="SHY47"/>
      <c r="SHZ47"/>
      <c r="SIA47"/>
      <c r="SIB47"/>
      <c r="SIC47"/>
      <c r="SID47"/>
      <c r="SIE47"/>
      <c r="SIF47"/>
      <c r="SIG47"/>
      <c r="SIH47"/>
      <c r="SII47"/>
      <c r="SIJ47"/>
      <c r="SIK47"/>
      <c r="SIL47"/>
      <c r="SIM47"/>
      <c r="SIN47"/>
      <c r="SIO47"/>
      <c r="SIP47"/>
      <c r="SIQ47"/>
      <c r="SIR47"/>
      <c r="SIS47"/>
      <c r="SIT47"/>
      <c r="SIU47"/>
      <c r="SIV47"/>
      <c r="SIW47"/>
      <c r="SIX47"/>
      <c r="SIY47"/>
      <c r="SIZ47"/>
      <c r="SJA47"/>
      <c r="SJB47"/>
      <c r="SJC47"/>
      <c r="SJD47"/>
      <c r="SJE47"/>
      <c r="SJF47"/>
      <c r="SJG47"/>
      <c r="SJH47"/>
      <c r="SJI47"/>
      <c r="SJJ47"/>
      <c r="SJK47"/>
      <c r="SJL47"/>
      <c r="SJM47"/>
      <c r="SJN47"/>
      <c r="SJO47"/>
      <c r="SJP47"/>
      <c r="SJQ47"/>
      <c r="SJR47"/>
      <c r="SJS47"/>
      <c r="SJT47"/>
      <c r="SJU47"/>
      <c r="SJV47"/>
      <c r="SJW47"/>
      <c r="SJX47"/>
      <c r="SJY47"/>
      <c r="SJZ47"/>
      <c r="SKA47"/>
      <c r="SKB47"/>
      <c r="SKC47"/>
      <c r="SKD47"/>
      <c r="SKE47"/>
      <c r="SKF47"/>
      <c r="SKG47"/>
      <c r="SKH47"/>
      <c r="SKI47"/>
      <c r="SKJ47"/>
      <c r="SKK47"/>
      <c r="SKL47"/>
      <c r="SKM47"/>
      <c r="SKN47"/>
      <c r="SKO47"/>
      <c r="SKP47"/>
      <c r="SKQ47"/>
      <c r="SKR47"/>
      <c r="SKS47"/>
      <c r="SKT47"/>
      <c r="SKU47"/>
      <c r="SKV47"/>
      <c r="SKW47"/>
      <c r="SKX47"/>
      <c r="SKY47"/>
      <c r="SKZ47"/>
      <c r="SLA47"/>
      <c r="SLB47"/>
      <c r="SLC47"/>
      <c r="SLD47"/>
      <c r="SLE47"/>
      <c r="SLF47"/>
      <c r="SLG47"/>
      <c r="SLH47"/>
      <c r="SLI47"/>
      <c r="SLJ47"/>
      <c r="SLK47"/>
      <c r="SLL47"/>
      <c r="SLM47"/>
      <c r="SLN47"/>
      <c r="SLO47"/>
      <c r="SLP47"/>
      <c r="SLQ47"/>
      <c r="SLR47"/>
      <c r="SLS47"/>
      <c r="SLT47"/>
      <c r="SLU47"/>
      <c r="SLV47"/>
      <c r="SLW47"/>
      <c r="SLX47"/>
      <c r="SLY47"/>
      <c r="SLZ47"/>
      <c r="SMA47"/>
      <c r="SMB47"/>
      <c r="SMC47"/>
      <c r="SMD47"/>
      <c r="SME47"/>
      <c r="SMF47"/>
      <c r="SMG47"/>
      <c r="SMH47"/>
      <c r="SMI47"/>
      <c r="SMJ47"/>
      <c r="SMK47"/>
      <c r="SML47"/>
      <c r="SMM47"/>
      <c r="SMN47"/>
      <c r="SMO47"/>
      <c r="SMP47"/>
      <c r="SMQ47"/>
      <c r="SMR47"/>
      <c r="SMS47"/>
      <c r="SMT47"/>
      <c r="SMU47"/>
      <c r="SMV47"/>
      <c r="SMW47"/>
      <c r="SMX47"/>
      <c r="SMY47"/>
      <c r="SMZ47"/>
      <c r="SNA47"/>
      <c r="SNB47"/>
      <c r="SNC47"/>
      <c r="SND47"/>
      <c r="SNE47"/>
      <c r="SNF47"/>
      <c r="SNG47"/>
      <c r="SNH47"/>
      <c r="SNI47"/>
      <c r="SNJ47"/>
      <c r="SNK47"/>
      <c r="SNL47"/>
      <c r="SNM47"/>
      <c r="SNN47"/>
      <c r="SNO47"/>
      <c r="SNP47"/>
      <c r="SNQ47"/>
      <c r="SNR47"/>
      <c r="SNS47"/>
      <c r="SNT47"/>
      <c r="SNU47"/>
      <c r="SNV47"/>
      <c r="SNW47"/>
      <c r="SNX47"/>
      <c r="SNY47"/>
      <c r="SNZ47"/>
      <c r="SOA47"/>
      <c r="SOB47"/>
      <c r="SOC47"/>
      <c r="SOD47"/>
      <c r="SOE47"/>
      <c r="SOF47"/>
      <c r="SOG47"/>
      <c r="SOH47"/>
      <c r="SOI47"/>
      <c r="SOJ47"/>
      <c r="SOK47"/>
      <c r="SOL47"/>
      <c r="SOM47"/>
      <c r="SON47"/>
      <c r="SOO47"/>
      <c r="SOP47"/>
      <c r="SOQ47"/>
      <c r="SOR47"/>
      <c r="SOS47"/>
      <c r="SOT47"/>
      <c r="SOU47"/>
      <c r="SOV47"/>
      <c r="SOW47"/>
      <c r="SOX47"/>
      <c r="SOY47"/>
      <c r="SOZ47"/>
      <c r="SPA47"/>
      <c r="SPB47"/>
      <c r="SPC47"/>
      <c r="SPD47"/>
      <c r="SPE47"/>
      <c r="SPF47"/>
      <c r="SPG47"/>
      <c r="SPH47"/>
      <c r="SPI47"/>
      <c r="SPJ47"/>
      <c r="SPK47"/>
      <c r="SPL47"/>
      <c r="SPM47"/>
      <c r="SPN47"/>
      <c r="SPO47"/>
      <c r="SPP47"/>
      <c r="SPQ47"/>
      <c r="SPR47"/>
      <c r="SPS47"/>
      <c r="SPT47"/>
      <c r="SPU47"/>
      <c r="SPV47"/>
      <c r="SPW47"/>
      <c r="SPX47"/>
      <c r="SPY47"/>
      <c r="SPZ47"/>
      <c r="SQA47"/>
      <c r="SQB47"/>
      <c r="SQC47"/>
      <c r="SQD47"/>
      <c r="SQE47"/>
      <c r="SQF47"/>
      <c r="SQG47"/>
      <c r="SQH47"/>
      <c r="SQI47"/>
      <c r="SQJ47"/>
      <c r="SQK47"/>
      <c r="SQL47"/>
      <c r="SQM47"/>
      <c r="SQN47"/>
      <c r="SQO47"/>
      <c r="SQP47"/>
      <c r="SQQ47"/>
      <c r="SQR47"/>
      <c r="SQS47"/>
      <c r="SQT47"/>
      <c r="SQU47"/>
      <c r="SQV47"/>
      <c r="SQW47"/>
      <c r="SQX47"/>
      <c r="SQY47"/>
      <c r="SQZ47"/>
      <c r="SRA47"/>
      <c r="SRB47"/>
      <c r="SRC47"/>
      <c r="SRD47"/>
      <c r="SRE47"/>
      <c r="SRF47"/>
      <c r="SRG47"/>
      <c r="SRH47"/>
      <c r="SRI47"/>
      <c r="SRJ47"/>
      <c r="SRK47"/>
      <c r="SRL47"/>
      <c r="SRM47"/>
      <c r="SRN47"/>
      <c r="SRO47"/>
      <c r="SRP47"/>
      <c r="SRQ47"/>
      <c r="SRR47"/>
      <c r="SRS47"/>
      <c r="SRT47"/>
      <c r="SRU47"/>
      <c r="SRV47"/>
      <c r="SRW47"/>
      <c r="SRX47"/>
      <c r="SRY47"/>
      <c r="SRZ47"/>
      <c r="SSA47"/>
      <c r="SSB47"/>
      <c r="SSC47"/>
      <c r="SSD47"/>
      <c r="SSE47"/>
      <c r="SSF47"/>
      <c r="SSG47"/>
      <c r="SSH47"/>
      <c r="SSI47"/>
      <c r="SSJ47"/>
      <c r="SSK47"/>
      <c r="SSL47"/>
      <c r="SSM47"/>
      <c r="SSN47"/>
      <c r="SSO47"/>
      <c r="SSP47"/>
      <c r="SSQ47"/>
      <c r="SSR47"/>
      <c r="SSS47"/>
      <c r="SST47"/>
      <c r="SSU47"/>
      <c r="SSV47"/>
      <c r="SSW47"/>
      <c r="SSX47"/>
      <c r="SSY47"/>
      <c r="SSZ47"/>
      <c r="STA47"/>
      <c r="STB47"/>
      <c r="STC47"/>
      <c r="STD47"/>
      <c r="STE47"/>
      <c r="STF47"/>
      <c r="STG47"/>
      <c r="STH47"/>
      <c r="STI47"/>
      <c r="STJ47"/>
      <c r="STK47"/>
      <c r="STL47"/>
      <c r="STM47"/>
      <c r="STN47"/>
      <c r="STO47"/>
      <c r="STP47"/>
      <c r="STQ47"/>
      <c r="STR47"/>
      <c r="STS47"/>
      <c r="STT47"/>
      <c r="STU47"/>
      <c r="STV47"/>
      <c r="STW47"/>
      <c r="STX47"/>
      <c r="STY47"/>
      <c r="STZ47"/>
      <c r="SUA47"/>
      <c r="SUB47"/>
      <c r="SUC47"/>
      <c r="SUD47"/>
      <c r="SUE47"/>
      <c r="SUF47"/>
      <c r="SUG47"/>
      <c r="SUH47"/>
      <c r="SUI47"/>
      <c r="SUJ47"/>
      <c r="SUK47"/>
      <c r="SUL47"/>
      <c r="SUM47"/>
      <c r="SUN47"/>
      <c r="SUO47"/>
      <c r="SUP47"/>
      <c r="SUQ47"/>
      <c r="SUR47"/>
      <c r="SUS47"/>
      <c r="SUT47"/>
      <c r="SUU47"/>
      <c r="SUV47"/>
      <c r="SUW47"/>
      <c r="SUX47"/>
      <c r="SUY47"/>
      <c r="SUZ47"/>
      <c r="SVA47"/>
      <c r="SVB47"/>
      <c r="SVC47"/>
      <c r="SVD47"/>
      <c r="SVE47"/>
      <c r="SVF47"/>
      <c r="SVG47"/>
      <c r="SVH47"/>
      <c r="SVI47"/>
      <c r="SVJ47"/>
      <c r="SVK47"/>
      <c r="SVL47"/>
      <c r="SVM47"/>
      <c r="SVN47"/>
      <c r="SVO47"/>
      <c r="SVP47"/>
      <c r="SVQ47"/>
      <c r="SVR47"/>
      <c r="SVS47"/>
      <c r="SVT47"/>
      <c r="SVU47"/>
      <c r="SVV47"/>
      <c r="SVW47"/>
      <c r="SVX47"/>
      <c r="SVY47"/>
      <c r="SVZ47"/>
      <c r="SWA47"/>
      <c r="SWB47"/>
      <c r="SWC47"/>
      <c r="SWD47"/>
      <c r="SWE47"/>
      <c r="SWF47"/>
      <c r="SWG47"/>
      <c r="SWH47"/>
      <c r="SWI47"/>
      <c r="SWJ47"/>
      <c r="SWK47"/>
      <c r="SWL47"/>
      <c r="SWM47"/>
      <c r="SWN47"/>
      <c r="SWO47"/>
      <c r="SWP47"/>
      <c r="SWQ47"/>
      <c r="SWR47"/>
      <c r="SWS47"/>
      <c r="SWT47"/>
      <c r="SWU47"/>
      <c r="SWV47"/>
      <c r="SWW47"/>
      <c r="SWX47"/>
      <c r="SWY47"/>
      <c r="SWZ47"/>
      <c r="SXA47"/>
      <c r="SXB47"/>
      <c r="SXC47"/>
      <c r="SXD47"/>
      <c r="SXE47"/>
      <c r="SXF47"/>
      <c r="SXG47"/>
      <c r="SXH47"/>
      <c r="SXI47"/>
      <c r="SXJ47"/>
      <c r="SXK47"/>
      <c r="SXL47"/>
      <c r="SXM47"/>
      <c r="SXN47"/>
      <c r="SXO47"/>
      <c r="SXP47"/>
      <c r="SXQ47"/>
      <c r="SXR47"/>
      <c r="SXS47"/>
      <c r="SXT47"/>
      <c r="SXU47"/>
      <c r="SXV47"/>
      <c r="SXW47"/>
      <c r="SXX47"/>
      <c r="SXY47"/>
      <c r="SXZ47"/>
      <c r="SYA47"/>
      <c r="SYB47"/>
      <c r="SYC47"/>
      <c r="SYD47"/>
      <c r="SYE47"/>
      <c r="SYF47"/>
      <c r="SYG47"/>
      <c r="SYH47"/>
      <c r="SYI47"/>
      <c r="SYJ47"/>
      <c r="SYK47"/>
      <c r="SYL47"/>
      <c r="SYM47"/>
      <c r="SYN47"/>
      <c r="SYO47"/>
      <c r="SYP47"/>
      <c r="SYQ47"/>
      <c r="SYR47"/>
      <c r="SYS47"/>
      <c r="SYT47"/>
      <c r="SYU47"/>
      <c r="SYV47"/>
      <c r="SYW47"/>
      <c r="SYX47"/>
      <c r="SYY47"/>
      <c r="SYZ47"/>
      <c r="SZA47"/>
      <c r="SZB47"/>
      <c r="SZC47"/>
      <c r="SZD47"/>
      <c r="SZE47"/>
      <c r="SZF47"/>
      <c r="SZG47"/>
      <c r="SZH47"/>
      <c r="SZI47"/>
      <c r="SZJ47"/>
      <c r="SZK47"/>
      <c r="SZL47"/>
      <c r="SZM47"/>
      <c r="SZN47"/>
      <c r="SZO47"/>
      <c r="SZP47"/>
      <c r="SZQ47"/>
      <c r="SZR47"/>
      <c r="SZS47"/>
      <c r="SZT47"/>
      <c r="SZU47"/>
      <c r="SZV47"/>
      <c r="SZW47"/>
      <c r="SZX47"/>
      <c r="SZY47"/>
      <c r="SZZ47"/>
      <c r="TAA47"/>
      <c r="TAB47"/>
      <c r="TAC47"/>
      <c r="TAD47"/>
      <c r="TAE47"/>
      <c r="TAF47"/>
      <c r="TAG47"/>
      <c r="TAH47"/>
      <c r="TAI47"/>
      <c r="TAJ47"/>
      <c r="TAK47"/>
      <c r="TAL47"/>
      <c r="TAM47"/>
      <c r="TAN47"/>
      <c r="TAO47"/>
      <c r="TAP47"/>
      <c r="TAQ47"/>
      <c r="TAR47"/>
      <c r="TAS47"/>
      <c r="TAT47"/>
      <c r="TAU47"/>
      <c r="TAV47"/>
      <c r="TAW47"/>
      <c r="TAX47"/>
      <c r="TAY47"/>
      <c r="TAZ47"/>
      <c r="TBA47"/>
      <c r="TBB47"/>
      <c r="TBC47"/>
      <c r="TBD47"/>
      <c r="TBE47"/>
      <c r="TBF47"/>
      <c r="TBG47"/>
      <c r="TBH47"/>
      <c r="TBI47"/>
      <c r="TBJ47"/>
      <c r="TBK47"/>
      <c r="TBL47"/>
      <c r="TBM47"/>
      <c r="TBN47"/>
      <c r="TBO47"/>
      <c r="TBP47"/>
      <c r="TBQ47"/>
      <c r="TBR47"/>
      <c r="TBS47"/>
      <c r="TBT47"/>
      <c r="TBU47"/>
      <c r="TBV47"/>
      <c r="TBW47"/>
      <c r="TBX47"/>
      <c r="TBY47"/>
      <c r="TBZ47"/>
      <c r="TCA47"/>
      <c r="TCB47"/>
      <c r="TCC47"/>
      <c r="TCD47"/>
      <c r="TCE47"/>
      <c r="TCF47"/>
      <c r="TCG47"/>
      <c r="TCH47"/>
      <c r="TCI47"/>
      <c r="TCJ47"/>
      <c r="TCK47"/>
      <c r="TCL47"/>
      <c r="TCM47"/>
      <c r="TCN47"/>
      <c r="TCO47"/>
      <c r="TCP47"/>
      <c r="TCQ47"/>
      <c r="TCR47"/>
      <c r="TCS47"/>
      <c r="TCT47"/>
      <c r="TCU47"/>
      <c r="TCV47"/>
      <c r="TCW47"/>
      <c r="TCX47"/>
      <c r="TCY47"/>
      <c r="TCZ47"/>
      <c r="TDA47"/>
      <c r="TDB47"/>
      <c r="TDC47"/>
      <c r="TDD47"/>
      <c r="TDE47"/>
      <c r="TDF47"/>
      <c r="TDG47"/>
      <c r="TDH47"/>
      <c r="TDI47"/>
      <c r="TDJ47"/>
      <c r="TDK47"/>
      <c r="TDL47"/>
      <c r="TDM47"/>
      <c r="TDN47"/>
      <c r="TDO47"/>
      <c r="TDP47"/>
      <c r="TDQ47"/>
      <c r="TDR47"/>
      <c r="TDS47"/>
      <c r="TDT47"/>
      <c r="TDU47"/>
      <c r="TDV47"/>
      <c r="TDW47"/>
      <c r="TDX47"/>
      <c r="TDY47"/>
      <c r="TDZ47"/>
      <c r="TEA47"/>
      <c r="TEB47"/>
      <c r="TEC47"/>
      <c r="TED47"/>
      <c r="TEE47"/>
      <c r="TEF47"/>
      <c r="TEG47"/>
      <c r="TEH47"/>
      <c r="TEI47"/>
      <c r="TEJ47"/>
      <c r="TEK47"/>
      <c r="TEL47"/>
      <c r="TEM47"/>
      <c r="TEN47"/>
      <c r="TEO47"/>
      <c r="TEP47"/>
      <c r="TEQ47"/>
      <c r="TER47"/>
      <c r="TES47"/>
      <c r="TET47"/>
      <c r="TEU47"/>
      <c r="TEV47"/>
      <c r="TEW47"/>
      <c r="TEX47"/>
      <c r="TEY47"/>
      <c r="TEZ47"/>
      <c r="TFA47"/>
      <c r="TFB47"/>
      <c r="TFC47"/>
      <c r="TFD47"/>
      <c r="TFE47"/>
      <c r="TFF47"/>
      <c r="TFG47"/>
      <c r="TFH47"/>
      <c r="TFI47"/>
      <c r="TFJ47"/>
      <c r="TFK47"/>
      <c r="TFL47"/>
      <c r="TFM47"/>
      <c r="TFN47"/>
      <c r="TFO47"/>
      <c r="TFP47"/>
      <c r="TFQ47"/>
      <c r="TFR47"/>
      <c r="TFS47"/>
      <c r="TFT47"/>
      <c r="TFU47"/>
      <c r="TFV47"/>
      <c r="TFW47"/>
      <c r="TFX47"/>
      <c r="TFY47"/>
      <c r="TFZ47"/>
      <c r="TGA47"/>
      <c r="TGB47"/>
      <c r="TGC47"/>
      <c r="TGD47"/>
      <c r="TGE47"/>
      <c r="TGF47"/>
      <c r="TGG47"/>
      <c r="TGH47"/>
      <c r="TGI47"/>
      <c r="TGJ47"/>
      <c r="TGK47"/>
      <c r="TGL47"/>
      <c r="TGM47"/>
      <c r="TGN47"/>
      <c r="TGO47"/>
      <c r="TGP47"/>
      <c r="TGQ47"/>
      <c r="TGR47"/>
      <c r="TGS47"/>
      <c r="TGT47"/>
      <c r="TGU47"/>
      <c r="TGV47"/>
      <c r="TGW47"/>
      <c r="TGX47"/>
      <c r="TGY47"/>
      <c r="TGZ47"/>
      <c r="THA47"/>
      <c r="THB47"/>
      <c r="THC47"/>
      <c r="THD47"/>
      <c r="THE47"/>
      <c r="THF47"/>
      <c r="THG47"/>
      <c r="THH47"/>
      <c r="THI47"/>
      <c r="THJ47"/>
      <c r="THK47"/>
      <c r="THL47"/>
      <c r="THM47"/>
      <c r="THN47"/>
      <c r="THO47"/>
      <c r="THP47"/>
      <c r="THQ47"/>
      <c r="THR47"/>
      <c r="THS47"/>
      <c r="THT47"/>
      <c r="THU47"/>
      <c r="THV47"/>
      <c r="THW47"/>
      <c r="THX47"/>
      <c r="THY47"/>
      <c r="THZ47"/>
      <c r="TIA47"/>
      <c r="TIB47"/>
      <c r="TIC47"/>
      <c r="TID47"/>
      <c r="TIE47"/>
      <c r="TIF47"/>
      <c r="TIG47"/>
      <c r="TIH47"/>
      <c r="TII47"/>
      <c r="TIJ47"/>
      <c r="TIK47"/>
      <c r="TIL47"/>
      <c r="TIM47"/>
      <c r="TIN47"/>
      <c r="TIO47"/>
      <c r="TIP47"/>
      <c r="TIQ47"/>
      <c r="TIR47"/>
      <c r="TIS47"/>
      <c r="TIT47"/>
      <c r="TIU47"/>
      <c r="TIV47"/>
      <c r="TIW47"/>
      <c r="TIX47"/>
      <c r="TIY47"/>
      <c r="TIZ47"/>
      <c r="TJA47"/>
      <c r="TJB47"/>
      <c r="TJC47"/>
      <c r="TJD47"/>
      <c r="TJE47"/>
      <c r="TJF47"/>
      <c r="TJG47"/>
      <c r="TJH47"/>
      <c r="TJI47"/>
      <c r="TJJ47"/>
      <c r="TJK47"/>
      <c r="TJL47"/>
      <c r="TJM47"/>
      <c r="TJN47"/>
      <c r="TJO47"/>
      <c r="TJP47"/>
      <c r="TJQ47"/>
      <c r="TJR47"/>
      <c r="TJS47"/>
      <c r="TJT47"/>
      <c r="TJU47"/>
      <c r="TJV47"/>
      <c r="TJW47"/>
      <c r="TJX47"/>
      <c r="TJY47"/>
      <c r="TJZ47"/>
      <c r="TKA47"/>
      <c r="TKB47"/>
      <c r="TKC47"/>
      <c r="TKD47"/>
      <c r="TKE47"/>
      <c r="TKF47"/>
      <c r="TKG47"/>
      <c r="TKH47"/>
      <c r="TKI47"/>
      <c r="TKJ47"/>
      <c r="TKK47"/>
      <c r="TKL47"/>
      <c r="TKM47"/>
      <c r="TKN47"/>
      <c r="TKO47"/>
      <c r="TKP47"/>
      <c r="TKQ47"/>
      <c r="TKR47"/>
      <c r="TKS47"/>
      <c r="TKT47"/>
      <c r="TKU47"/>
      <c r="TKV47"/>
      <c r="TKW47"/>
      <c r="TKX47"/>
      <c r="TKY47"/>
      <c r="TKZ47"/>
      <c r="TLA47"/>
      <c r="TLB47"/>
      <c r="TLC47"/>
      <c r="TLD47"/>
      <c r="TLE47"/>
      <c r="TLF47"/>
      <c r="TLG47"/>
      <c r="TLH47"/>
      <c r="TLI47"/>
      <c r="TLJ47"/>
      <c r="TLK47"/>
      <c r="TLL47"/>
      <c r="TLM47"/>
      <c r="TLN47"/>
      <c r="TLO47"/>
      <c r="TLP47"/>
      <c r="TLQ47"/>
      <c r="TLR47"/>
      <c r="TLS47"/>
      <c r="TLT47"/>
      <c r="TLU47"/>
      <c r="TLV47"/>
      <c r="TLW47"/>
      <c r="TLX47"/>
      <c r="TLY47"/>
      <c r="TLZ47"/>
      <c r="TMA47"/>
      <c r="TMB47"/>
      <c r="TMC47"/>
      <c r="TMD47"/>
      <c r="TME47"/>
      <c r="TMF47"/>
      <c r="TMG47"/>
      <c r="TMH47"/>
      <c r="TMI47"/>
      <c r="TMJ47"/>
      <c r="TMK47"/>
      <c r="TML47"/>
      <c r="TMM47"/>
      <c r="TMN47"/>
      <c r="TMO47"/>
      <c r="TMP47"/>
      <c r="TMQ47"/>
      <c r="TMR47"/>
      <c r="TMS47"/>
      <c r="TMT47"/>
      <c r="TMU47"/>
      <c r="TMV47"/>
      <c r="TMW47"/>
      <c r="TMX47"/>
      <c r="TMY47"/>
      <c r="TMZ47"/>
      <c r="TNA47"/>
      <c r="TNB47"/>
      <c r="TNC47"/>
      <c r="TND47"/>
      <c r="TNE47"/>
      <c r="TNF47"/>
      <c r="TNG47"/>
      <c r="TNH47"/>
      <c r="TNI47"/>
      <c r="TNJ47"/>
      <c r="TNK47"/>
      <c r="TNL47"/>
      <c r="TNM47"/>
      <c r="TNN47"/>
      <c r="TNO47"/>
      <c r="TNP47"/>
      <c r="TNQ47"/>
      <c r="TNR47"/>
      <c r="TNS47"/>
      <c r="TNT47"/>
      <c r="TNU47"/>
      <c r="TNV47"/>
      <c r="TNW47"/>
      <c r="TNX47"/>
      <c r="TNY47"/>
      <c r="TNZ47"/>
      <c r="TOA47"/>
      <c r="TOB47"/>
      <c r="TOC47"/>
      <c r="TOD47"/>
      <c r="TOE47"/>
      <c r="TOF47"/>
      <c r="TOG47"/>
      <c r="TOH47"/>
      <c r="TOI47"/>
      <c r="TOJ47"/>
      <c r="TOK47"/>
      <c r="TOL47"/>
      <c r="TOM47"/>
      <c r="TON47"/>
      <c r="TOO47"/>
      <c r="TOP47"/>
      <c r="TOQ47"/>
      <c r="TOR47"/>
      <c r="TOS47"/>
      <c r="TOT47"/>
      <c r="TOU47"/>
      <c r="TOV47"/>
      <c r="TOW47"/>
      <c r="TOX47"/>
      <c r="TOY47"/>
      <c r="TOZ47"/>
      <c r="TPA47"/>
      <c r="TPB47"/>
      <c r="TPC47"/>
      <c r="TPD47"/>
      <c r="TPE47"/>
      <c r="TPF47"/>
      <c r="TPG47"/>
      <c r="TPH47"/>
      <c r="TPI47"/>
      <c r="TPJ47"/>
      <c r="TPK47"/>
      <c r="TPL47"/>
      <c r="TPM47"/>
      <c r="TPN47"/>
      <c r="TPO47"/>
      <c r="TPP47"/>
      <c r="TPQ47"/>
      <c r="TPR47"/>
      <c r="TPS47"/>
      <c r="TPT47"/>
      <c r="TPU47"/>
      <c r="TPV47"/>
      <c r="TPW47"/>
      <c r="TPX47"/>
      <c r="TPY47"/>
      <c r="TPZ47"/>
      <c r="TQA47"/>
      <c r="TQB47"/>
      <c r="TQC47"/>
      <c r="TQD47"/>
      <c r="TQE47"/>
      <c r="TQF47"/>
      <c r="TQG47"/>
      <c r="TQH47"/>
      <c r="TQI47"/>
      <c r="TQJ47"/>
      <c r="TQK47"/>
      <c r="TQL47"/>
      <c r="TQM47"/>
      <c r="TQN47"/>
      <c r="TQO47"/>
      <c r="TQP47"/>
      <c r="TQQ47"/>
      <c r="TQR47"/>
      <c r="TQS47"/>
      <c r="TQT47"/>
      <c r="TQU47"/>
      <c r="TQV47"/>
      <c r="TQW47"/>
      <c r="TQX47"/>
      <c r="TQY47"/>
      <c r="TQZ47"/>
      <c r="TRA47"/>
      <c r="TRB47"/>
      <c r="TRC47"/>
      <c r="TRD47"/>
      <c r="TRE47"/>
      <c r="TRF47"/>
      <c r="TRG47"/>
      <c r="TRH47"/>
      <c r="TRI47"/>
      <c r="TRJ47"/>
      <c r="TRK47"/>
      <c r="TRL47"/>
      <c r="TRM47"/>
      <c r="TRN47"/>
      <c r="TRO47"/>
      <c r="TRP47"/>
      <c r="TRQ47"/>
      <c r="TRR47"/>
      <c r="TRS47"/>
      <c r="TRT47"/>
      <c r="TRU47"/>
      <c r="TRV47"/>
      <c r="TRW47"/>
      <c r="TRX47"/>
      <c r="TRY47"/>
      <c r="TRZ47"/>
      <c r="TSA47"/>
      <c r="TSB47"/>
      <c r="TSC47"/>
      <c r="TSD47"/>
      <c r="TSE47"/>
      <c r="TSF47"/>
      <c r="TSG47"/>
      <c r="TSH47"/>
      <c r="TSI47"/>
      <c r="TSJ47"/>
      <c r="TSK47"/>
      <c r="TSL47"/>
      <c r="TSM47"/>
      <c r="TSN47"/>
      <c r="TSO47"/>
      <c r="TSP47"/>
      <c r="TSQ47"/>
      <c r="TSR47"/>
      <c r="TSS47"/>
      <c r="TST47"/>
      <c r="TSU47"/>
      <c r="TSV47"/>
      <c r="TSW47"/>
      <c r="TSX47"/>
      <c r="TSY47"/>
      <c r="TSZ47"/>
      <c r="TTA47"/>
      <c r="TTB47"/>
      <c r="TTC47"/>
      <c r="TTD47"/>
      <c r="TTE47"/>
      <c r="TTF47"/>
      <c r="TTG47"/>
      <c r="TTH47"/>
      <c r="TTI47"/>
      <c r="TTJ47"/>
      <c r="TTK47"/>
      <c r="TTL47"/>
      <c r="TTM47"/>
      <c r="TTN47"/>
      <c r="TTO47"/>
      <c r="TTP47"/>
      <c r="TTQ47"/>
      <c r="TTR47"/>
      <c r="TTS47"/>
      <c r="TTT47"/>
      <c r="TTU47"/>
      <c r="TTV47"/>
      <c r="TTW47"/>
      <c r="TTX47"/>
      <c r="TTY47"/>
      <c r="TTZ47"/>
      <c r="TUA47"/>
      <c r="TUB47"/>
      <c r="TUC47"/>
      <c r="TUD47"/>
      <c r="TUE47"/>
      <c r="TUF47"/>
      <c r="TUG47"/>
      <c r="TUH47"/>
      <c r="TUI47"/>
      <c r="TUJ47"/>
      <c r="TUK47"/>
      <c r="TUL47"/>
      <c r="TUM47"/>
      <c r="TUN47"/>
      <c r="TUO47"/>
      <c r="TUP47"/>
      <c r="TUQ47"/>
      <c r="TUR47"/>
      <c r="TUS47"/>
      <c r="TUT47"/>
      <c r="TUU47"/>
      <c r="TUV47"/>
      <c r="TUW47"/>
      <c r="TUX47"/>
      <c r="TUY47"/>
      <c r="TUZ47"/>
      <c r="TVA47"/>
      <c r="TVB47"/>
      <c r="TVC47"/>
      <c r="TVD47"/>
      <c r="TVE47"/>
      <c r="TVF47"/>
      <c r="TVG47"/>
      <c r="TVH47"/>
      <c r="TVI47"/>
      <c r="TVJ47"/>
      <c r="TVK47"/>
      <c r="TVL47"/>
      <c r="TVM47"/>
      <c r="TVN47"/>
      <c r="TVO47"/>
      <c r="TVP47"/>
      <c r="TVQ47"/>
      <c r="TVR47"/>
      <c r="TVS47"/>
      <c r="TVT47"/>
      <c r="TVU47"/>
      <c r="TVV47"/>
      <c r="TVW47"/>
      <c r="TVX47"/>
      <c r="TVY47"/>
      <c r="TVZ47"/>
      <c r="TWA47"/>
      <c r="TWB47"/>
      <c r="TWC47"/>
      <c r="TWD47"/>
      <c r="TWE47"/>
      <c r="TWF47"/>
      <c r="TWG47"/>
      <c r="TWH47"/>
      <c r="TWI47"/>
      <c r="TWJ47"/>
      <c r="TWK47"/>
      <c r="TWL47"/>
      <c r="TWM47"/>
      <c r="TWN47"/>
      <c r="TWO47"/>
      <c r="TWP47"/>
      <c r="TWQ47"/>
      <c r="TWR47"/>
      <c r="TWS47"/>
      <c r="TWT47"/>
      <c r="TWU47"/>
      <c r="TWV47"/>
      <c r="TWW47"/>
      <c r="TWX47"/>
      <c r="TWY47"/>
      <c r="TWZ47"/>
      <c r="TXA47"/>
      <c r="TXB47"/>
      <c r="TXC47"/>
      <c r="TXD47"/>
      <c r="TXE47"/>
      <c r="TXF47"/>
      <c r="TXG47"/>
      <c r="TXH47"/>
      <c r="TXI47"/>
      <c r="TXJ47"/>
      <c r="TXK47"/>
      <c r="TXL47"/>
      <c r="TXM47"/>
      <c r="TXN47"/>
      <c r="TXO47"/>
      <c r="TXP47"/>
      <c r="TXQ47"/>
      <c r="TXR47"/>
      <c r="TXS47"/>
      <c r="TXT47"/>
      <c r="TXU47"/>
      <c r="TXV47"/>
      <c r="TXW47"/>
      <c r="TXX47"/>
      <c r="TXY47"/>
      <c r="TXZ47"/>
      <c r="TYA47"/>
      <c r="TYB47"/>
      <c r="TYC47"/>
      <c r="TYD47"/>
      <c r="TYE47"/>
      <c r="TYF47"/>
      <c r="TYG47"/>
      <c r="TYH47"/>
      <c r="TYI47"/>
      <c r="TYJ47"/>
      <c r="TYK47"/>
      <c r="TYL47"/>
      <c r="TYM47"/>
      <c r="TYN47"/>
      <c r="TYO47"/>
      <c r="TYP47"/>
      <c r="TYQ47"/>
      <c r="TYR47"/>
      <c r="TYS47"/>
      <c r="TYT47"/>
      <c r="TYU47"/>
      <c r="TYV47"/>
      <c r="TYW47"/>
      <c r="TYX47"/>
      <c r="TYY47"/>
      <c r="TYZ47"/>
      <c r="TZA47"/>
      <c r="TZB47"/>
      <c r="TZC47"/>
      <c r="TZD47"/>
      <c r="TZE47"/>
      <c r="TZF47"/>
      <c r="TZG47"/>
      <c r="TZH47"/>
      <c r="TZI47"/>
      <c r="TZJ47"/>
      <c r="TZK47"/>
      <c r="TZL47"/>
      <c r="TZM47"/>
      <c r="TZN47"/>
      <c r="TZO47"/>
      <c r="TZP47"/>
      <c r="TZQ47"/>
      <c r="TZR47"/>
      <c r="TZS47"/>
      <c r="TZT47"/>
      <c r="TZU47"/>
      <c r="TZV47"/>
      <c r="TZW47"/>
      <c r="TZX47"/>
      <c r="TZY47"/>
      <c r="TZZ47"/>
      <c r="UAA47"/>
      <c r="UAB47"/>
      <c r="UAC47"/>
      <c r="UAD47"/>
      <c r="UAE47"/>
      <c r="UAF47"/>
      <c r="UAG47"/>
      <c r="UAH47"/>
      <c r="UAI47"/>
      <c r="UAJ47"/>
      <c r="UAK47"/>
      <c r="UAL47"/>
      <c r="UAM47"/>
      <c r="UAN47"/>
      <c r="UAO47"/>
      <c r="UAP47"/>
      <c r="UAQ47"/>
      <c r="UAR47"/>
      <c r="UAS47"/>
      <c r="UAT47"/>
      <c r="UAU47"/>
      <c r="UAV47"/>
      <c r="UAW47"/>
      <c r="UAX47"/>
      <c r="UAY47"/>
      <c r="UAZ47"/>
      <c r="UBA47"/>
      <c r="UBB47"/>
      <c r="UBC47"/>
      <c r="UBD47"/>
      <c r="UBE47"/>
      <c r="UBF47"/>
      <c r="UBG47"/>
      <c r="UBH47"/>
      <c r="UBI47"/>
      <c r="UBJ47"/>
      <c r="UBK47"/>
      <c r="UBL47"/>
      <c r="UBM47"/>
      <c r="UBN47"/>
      <c r="UBO47"/>
      <c r="UBP47"/>
      <c r="UBQ47"/>
      <c r="UBR47"/>
      <c r="UBS47"/>
      <c r="UBT47"/>
      <c r="UBU47"/>
      <c r="UBV47"/>
      <c r="UBW47"/>
      <c r="UBX47"/>
      <c r="UBY47"/>
      <c r="UBZ47"/>
      <c r="UCA47"/>
      <c r="UCB47"/>
      <c r="UCC47"/>
      <c r="UCD47"/>
      <c r="UCE47"/>
      <c r="UCF47"/>
      <c r="UCG47"/>
      <c r="UCH47"/>
      <c r="UCI47"/>
      <c r="UCJ47"/>
      <c r="UCK47"/>
      <c r="UCL47"/>
      <c r="UCM47"/>
      <c r="UCN47"/>
      <c r="UCO47"/>
      <c r="UCP47"/>
      <c r="UCQ47"/>
      <c r="UCR47"/>
      <c r="UCS47"/>
      <c r="UCT47"/>
      <c r="UCU47"/>
      <c r="UCV47"/>
      <c r="UCW47"/>
      <c r="UCX47"/>
      <c r="UCY47"/>
      <c r="UCZ47"/>
      <c r="UDA47"/>
      <c r="UDB47"/>
      <c r="UDC47"/>
      <c r="UDD47"/>
      <c r="UDE47"/>
      <c r="UDF47"/>
      <c r="UDG47"/>
      <c r="UDH47"/>
      <c r="UDI47"/>
      <c r="UDJ47"/>
      <c r="UDK47"/>
      <c r="UDL47"/>
      <c r="UDM47"/>
      <c r="UDN47"/>
      <c r="UDO47"/>
      <c r="UDP47"/>
      <c r="UDQ47"/>
      <c r="UDR47"/>
      <c r="UDS47"/>
      <c r="UDT47"/>
      <c r="UDU47"/>
      <c r="UDV47"/>
      <c r="UDW47"/>
      <c r="UDX47"/>
      <c r="UDY47"/>
      <c r="UDZ47"/>
      <c r="UEA47"/>
      <c r="UEB47"/>
      <c r="UEC47"/>
      <c r="UED47"/>
      <c r="UEE47"/>
      <c r="UEF47"/>
      <c r="UEG47"/>
      <c r="UEH47"/>
      <c r="UEI47"/>
      <c r="UEJ47"/>
      <c r="UEK47"/>
      <c r="UEL47"/>
      <c r="UEM47"/>
      <c r="UEN47"/>
      <c r="UEO47"/>
      <c r="UEP47"/>
      <c r="UEQ47"/>
      <c r="UER47"/>
      <c r="UES47"/>
      <c r="UET47"/>
      <c r="UEU47"/>
      <c r="UEV47"/>
      <c r="UEW47"/>
      <c r="UEX47"/>
      <c r="UEY47"/>
      <c r="UEZ47"/>
      <c r="UFA47"/>
      <c r="UFB47"/>
      <c r="UFC47"/>
      <c r="UFD47"/>
      <c r="UFE47"/>
      <c r="UFF47"/>
      <c r="UFG47"/>
      <c r="UFH47"/>
      <c r="UFI47"/>
      <c r="UFJ47"/>
      <c r="UFK47"/>
      <c r="UFL47"/>
      <c r="UFM47"/>
      <c r="UFN47"/>
      <c r="UFO47"/>
      <c r="UFP47"/>
      <c r="UFQ47"/>
      <c r="UFR47"/>
      <c r="UFS47"/>
      <c r="UFT47"/>
      <c r="UFU47"/>
      <c r="UFV47"/>
      <c r="UFW47"/>
      <c r="UFX47"/>
      <c r="UFY47"/>
      <c r="UFZ47"/>
      <c r="UGA47"/>
      <c r="UGB47"/>
      <c r="UGC47"/>
      <c r="UGD47"/>
      <c r="UGE47"/>
      <c r="UGF47"/>
      <c r="UGG47"/>
      <c r="UGH47"/>
      <c r="UGI47"/>
      <c r="UGJ47"/>
      <c r="UGK47"/>
      <c r="UGL47"/>
      <c r="UGM47"/>
      <c r="UGN47"/>
      <c r="UGO47"/>
      <c r="UGP47"/>
      <c r="UGQ47"/>
      <c r="UGR47"/>
      <c r="UGS47"/>
      <c r="UGT47"/>
      <c r="UGU47"/>
      <c r="UGV47"/>
      <c r="UGW47"/>
      <c r="UGX47"/>
      <c r="UGY47"/>
      <c r="UGZ47"/>
      <c r="UHA47"/>
      <c r="UHB47"/>
      <c r="UHC47"/>
      <c r="UHD47"/>
      <c r="UHE47"/>
      <c r="UHF47"/>
      <c r="UHG47"/>
      <c r="UHH47"/>
      <c r="UHI47"/>
      <c r="UHJ47"/>
      <c r="UHK47"/>
      <c r="UHL47"/>
      <c r="UHM47"/>
      <c r="UHN47"/>
      <c r="UHO47"/>
      <c r="UHP47"/>
      <c r="UHQ47"/>
      <c r="UHR47"/>
      <c r="UHS47"/>
      <c r="UHT47"/>
      <c r="UHU47"/>
      <c r="UHV47"/>
      <c r="UHW47"/>
      <c r="UHX47"/>
      <c r="UHY47"/>
      <c r="UHZ47"/>
      <c r="UIA47"/>
      <c r="UIB47"/>
      <c r="UIC47"/>
      <c r="UID47"/>
      <c r="UIE47"/>
      <c r="UIF47"/>
      <c r="UIG47"/>
      <c r="UIH47"/>
      <c r="UII47"/>
      <c r="UIJ47"/>
      <c r="UIK47"/>
      <c r="UIL47"/>
      <c r="UIM47"/>
      <c r="UIN47"/>
      <c r="UIO47"/>
      <c r="UIP47"/>
      <c r="UIQ47"/>
      <c r="UIR47"/>
      <c r="UIS47"/>
      <c r="UIT47"/>
      <c r="UIU47"/>
      <c r="UIV47"/>
      <c r="UIW47"/>
      <c r="UIX47"/>
      <c r="UIY47"/>
      <c r="UIZ47"/>
      <c r="UJA47"/>
      <c r="UJB47"/>
      <c r="UJC47"/>
      <c r="UJD47"/>
      <c r="UJE47"/>
      <c r="UJF47"/>
      <c r="UJG47"/>
      <c r="UJH47"/>
      <c r="UJI47"/>
      <c r="UJJ47"/>
      <c r="UJK47"/>
      <c r="UJL47"/>
      <c r="UJM47"/>
      <c r="UJN47"/>
      <c r="UJO47"/>
      <c r="UJP47"/>
      <c r="UJQ47"/>
      <c r="UJR47"/>
      <c r="UJS47"/>
      <c r="UJT47"/>
      <c r="UJU47"/>
      <c r="UJV47"/>
      <c r="UJW47"/>
      <c r="UJX47"/>
      <c r="UJY47"/>
      <c r="UJZ47"/>
      <c r="UKA47"/>
      <c r="UKB47"/>
      <c r="UKC47"/>
      <c r="UKD47"/>
      <c r="UKE47"/>
      <c r="UKF47"/>
      <c r="UKG47"/>
      <c r="UKH47"/>
      <c r="UKI47"/>
      <c r="UKJ47"/>
      <c r="UKK47"/>
      <c r="UKL47"/>
      <c r="UKM47"/>
      <c r="UKN47"/>
      <c r="UKO47"/>
      <c r="UKP47"/>
      <c r="UKQ47"/>
      <c r="UKR47"/>
      <c r="UKS47"/>
      <c r="UKT47"/>
      <c r="UKU47"/>
      <c r="UKV47"/>
      <c r="UKW47"/>
      <c r="UKX47"/>
      <c r="UKY47"/>
      <c r="UKZ47"/>
      <c r="ULA47"/>
      <c r="ULB47"/>
      <c r="ULC47"/>
      <c r="ULD47"/>
      <c r="ULE47"/>
      <c r="ULF47"/>
      <c r="ULG47"/>
      <c r="ULH47"/>
      <c r="ULI47"/>
      <c r="ULJ47"/>
      <c r="ULK47"/>
      <c r="ULL47"/>
      <c r="ULM47"/>
      <c r="ULN47"/>
      <c r="ULO47"/>
      <c r="ULP47"/>
      <c r="ULQ47"/>
      <c r="ULR47"/>
      <c r="ULS47"/>
      <c r="ULT47"/>
      <c r="ULU47"/>
      <c r="ULV47"/>
      <c r="ULW47"/>
      <c r="ULX47"/>
      <c r="ULY47"/>
      <c r="ULZ47"/>
      <c r="UMA47"/>
      <c r="UMB47"/>
      <c r="UMC47"/>
      <c r="UMD47"/>
      <c r="UME47"/>
      <c r="UMF47"/>
      <c r="UMG47"/>
      <c r="UMH47"/>
      <c r="UMI47"/>
      <c r="UMJ47"/>
      <c r="UMK47"/>
      <c r="UML47"/>
      <c r="UMM47"/>
      <c r="UMN47"/>
      <c r="UMO47"/>
      <c r="UMP47"/>
      <c r="UMQ47"/>
      <c r="UMR47"/>
      <c r="UMS47"/>
      <c r="UMT47"/>
      <c r="UMU47"/>
      <c r="UMV47"/>
      <c r="UMW47"/>
      <c r="UMX47"/>
      <c r="UMY47"/>
      <c r="UMZ47"/>
      <c r="UNA47"/>
      <c r="UNB47"/>
      <c r="UNC47"/>
      <c r="UND47"/>
      <c r="UNE47"/>
      <c r="UNF47"/>
      <c r="UNG47"/>
      <c r="UNH47"/>
      <c r="UNI47"/>
      <c r="UNJ47"/>
      <c r="UNK47"/>
      <c r="UNL47"/>
      <c r="UNM47"/>
      <c r="UNN47"/>
      <c r="UNO47"/>
      <c r="UNP47"/>
      <c r="UNQ47"/>
      <c r="UNR47"/>
      <c r="UNS47"/>
      <c r="UNT47"/>
      <c r="UNU47"/>
      <c r="UNV47"/>
      <c r="UNW47"/>
      <c r="UNX47"/>
      <c r="UNY47"/>
      <c r="UNZ47"/>
      <c r="UOA47"/>
      <c r="UOB47"/>
      <c r="UOC47"/>
      <c r="UOD47"/>
      <c r="UOE47"/>
      <c r="UOF47"/>
      <c r="UOG47"/>
      <c r="UOH47"/>
      <c r="UOI47"/>
      <c r="UOJ47"/>
      <c r="UOK47"/>
      <c r="UOL47"/>
      <c r="UOM47"/>
      <c r="UON47"/>
      <c r="UOO47"/>
      <c r="UOP47"/>
      <c r="UOQ47"/>
      <c r="UOR47"/>
      <c r="UOS47"/>
      <c r="UOT47"/>
      <c r="UOU47"/>
      <c r="UOV47"/>
      <c r="UOW47"/>
      <c r="UOX47"/>
      <c r="UOY47"/>
      <c r="UOZ47"/>
      <c r="UPA47"/>
      <c r="UPB47"/>
      <c r="UPC47"/>
      <c r="UPD47"/>
      <c r="UPE47"/>
      <c r="UPF47"/>
      <c r="UPG47"/>
      <c r="UPH47"/>
      <c r="UPI47"/>
      <c r="UPJ47"/>
      <c r="UPK47"/>
      <c r="UPL47"/>
      <c r="UPM47"/>
      <c r="UPN47"/>
      <c r="UPO47"/>
      <c r="UPP47"/>
      <c r="UPQ47"/>
      <c r="UPR47"/>
      <c r="UPS47"/>
      <c r="UPT47"/>
      <c r="UPU47"/>
      <c r="UPV47"/>
      <c r="UPW47"/>
      <c r="UPX47"/>
      <c r="UPY47"/>
      <c r="UPZ47"/>
      <c r="UQA47"/>
      <c r="UQB47"/>
      <c r="UQC47"/>
      <c r="UQD47"/>
      <c r="UQE47"/>
      <c r="UQF47"/>
      <c r="UQG47"/>
      <c r="UQH47"/>
      <c r="UQI47"/>
      <c r="UQJ47"/>
      <c r="UQK47"/>
      <c r="UQL47"/>
      <c r="UQM47"/>
      <c r="UQN47"/>
      <c r="UQO47"/>
      <c r="UQP47"/>
      <c r="UQQ47"/>
      <c r="UQR47"/>
      <c r="UQS47"/>
      <c r="UQT47"/>
      <c r="UQU47"/>
      <c r="UQV47"/>
      <c r="UQW47"/>
      <c r="UQX47"/>
      <c r="UQY47"/>
      <c r="UQZ47"/>
      <c r="URA47"/>
      <c r="URB47"/>
      <c r="URC47"/>
      <c r="URD47"/>
      <c r="URE47"/>
      <c r="URF47"/>
      <c r="URG47"/>
      <c r="URH47"/>
      <c r="URI47"/>
      <c r="URJ47"/>
      <c r="URK47"/>
      <c r="URL47"/>
      <c r="URM47"/>
      <c r="URN47"/>
      <c r="URO47"/>
      <c r="URP47"/>
      <c r="URQ47"/>
      <c r="URR47"/>
      <c r="URS47"/>
      <c r="URT47"/>
      <c r="URU47"/>
      <c r="URV47"/>
      <c r="URW47"/>
      <c r="URX47"/>
      <c r="URY47"/>
      <c r="URZ47"/>
      <c r="USA47"/>
      <c r="USB47"/>
      <c r="USC47"/>
      <c r="USD47"/>
      <c r="USE47"/>
      <c r="USF47"/>
      <c r="USG47"/>
      <c r="USH47"/>
      <c r="USI47"/>
      <c r="USJ47"/>
      <c r="USK47"/>
      <c r="USL47"/>
      <c r="USM47"/>
      <c r="USN47"/>
      <c r="USO47"/>
      <c r="USP47"/>
      <c r="USQ47"/>
      <c r="USR47"/>
      <c r="USS47"/>
      <c r="UST47"/>
      <c r="USU47"/>
      <c r="USV47"/>
      <c r="USW47"/>
      <c r="USX47"/>
      <c r="USY47"/>
      <c r="USZ47"/>
      <c r="UTA47"/>
      <c r="UTB47"/>
      <c r="UTC47"/>
      <c r="UTD47"/>
      <c r="UTE47"/>
      <c r="UTF47"/>
      <c r="UTG47"/>
      <c r="UTH47"/>
      <c r="UTI47"/>
      <c r="UTJ47"/>
      <c r="UTK47"/>
      <c r="UTL47"/>
      <c r="UTM47"/>
      <c r="UTN47"/>
      <c r="UTO47"/>
      <c r="UTP47"/>
      <c r="UTQ47"/>
      <c r="UTR47"/>
      <c r="UTS47"/>
      <c r="UTT47"/>
      <c r="UTU47"/>
      <c r="UTV47"/>
      <c r="UTW47"/>
      <c r="UTX47"/>
      <c r="UTY47"/>
      <c r="UTZ47"/>
      <c r="UUA47"/>
      <c r="UUB47"/>
      <c r="UUC47"/>
      <c r="UUD47"/>
      <c r="UUE47"/>
      <c r="UUF47"/>
      <c r="UUG47"/>
      <c r="UUH47"/>
      <c r="UUI47"/>
      <c r="UUJ47"/>
      <c r="UUK47"/>
      <c r="UUL47"/>
      <c r="UUM47"/>
      <c r="UUN47"/>
      <c r="UUO47"/>
      <c r="UUP47"/>
      <c r="UUQ47"/>
      <c r="UUR47"/>
      <c r="UUS47"/>
      <c r="UUT47"/>
      <c r="UUU47"/>
      <c r="UUV47"/>
      <c r="UUW47"/>
      <c r="UUX47"/>
      <c r="UUY47"/>
      <c r="UUZ47"/>
      <c r="UVA47"/>
      <c r="UVB47"/>
      <c r="UVC47"/>
      <c r="UVD47"/>
      <c r="UVE47"/>
      <c r="UVF47"/>
      <c r="UVG47"/>
      <c r="UVH47"/>
      <c r="UVI47"/>
      <c r="UVJ47"/>
      <c r="UVK47"/>
      <c r="UVL47"/>
      <c r="UVM47"/>
      <c r="UVN47"/>
      <c r="UVO47"/>
      <c r="UVP47"/>
      <c r="UVQ47"/>
      <c r="UVR47"/>
      <c r="UVS47"/>
      <c r="UVT47"/>
      <c r="UVU47"/>
      <c r="UVV47"/>
      <c r="UVW47"/>
      <c r="UVX47"/>
      <c r="UVY47"/>
      <c r="UVZ47"/>
      <c r="UWA47"/>
      <c r="UWB47"/>
      <c r="UWC47"/>
      <c r="UWD47"/>
      <c r="UWE47"/>
      <c r="UWF47"/>
      <c r="UWG47"/>
      <c r="UWH47"/>
      <c r="UWI47"/>
      <c r="UWJ47"/>
      <c r="UWK47"/>
      <c r="UWL47"/>
      <c r="UWM47"/>
      <c r="UWN47"/>
      <c r="UWO47"/>
      <c r="UWP47"/>
      <c r="UWQ47"/>
      <c r="UWR47"/>
      <c r="UWS47"/>
      <c r="UWT47"/>
      <c r="UWU47"/>
      <c r="UWV47"/>
      <c r="UWW47"/>
      <c r="UWX47"/>
      <c r="UWY47"/>
      <c r="UWZ47"/>
      <c r="UXA47"/>
      <c r="UXB47"/>
      <c r="UXC47"/>
      <c r="UXD47"/>
      <c r="UXE47"/>
      <c r="UXF47"/>
      <c r="UXG47"/>
      <c r="UXH47"/>
      <c r="UXI47"/>
      <c r="UXJ47"/>
      <c r="UXK47"/>
      <c r="UXL47"/>
      <c r="UXM47"/>
      <c r="UXN47"/>
      <c r="UXO47"/>
      <c r="UXP47"/>
      <c r="UXQ47"/>
      <c r="UXR47"/>
      <c r="UXS47"/>
      <c r="UXT47"/>
      <c r="UXU47"/>
      <c r="UXV47"/>
      <c r="UXW47"/>
      <c r="UXX47"/>
      <c r="UXY47"/>
      <c r="UXZ47"/>
      <c r="UYA47"/>
      <c r="UYB47"/>
      <c r="UYC47"/>
      <c r="UYD47"/>
      <c r="UYE47"/>
      <c r="UYF47"/>
      <c r="UYG47"/>
      <c r="UYH47"/>
      <c r="UYI47"/>
      <c r="UYJ47"/>
      <c r="UYK47"/>
      <c r="UYL47"/>
      <c r="UYM47"/>
      <c r="UYN47"/>
      <c r="UYO47"/>
      <c r="UYP47"/>
      <c r="UYQ47"/>
      <c r="UYR47"/>
      <c r="UYS47"/>
      <c r="UYT47"/>
      <c r="UYU47"/>
      <c r="UYV47"/>
      <c r="UYW47"/>
      <c r="UYX47"/>
      <c r="UYY47"/>
      <c r="UYZ47"/>
      <c r="UZA47"/>
      <c r="UZB47"/>
      <c r="UZC47"/>
      <c r="UZD47"/>
      <c r="UZE47"/>
      <c r="UZF47"/>
      <c r="UZG47"/>
      <c r="UZH47"/>
      <c r="UZI47"/>
      <c r="UZJ47"/>
      <c r="UZK47"/>
      <c r="UZL47"/>
      <c r="UZM47"/>
      <c r="UZN47"/>
      <c r="UZO47"/>
      <c r="UZP47"/>
      <c r="UZQ47"/>
      <c r="UZR47"/>
      <c r="UZS47"/>
      <c r="UZT47"/>
      <c r="UZU47"/>
      <c r="UZV47"/>
      <c r="UZW47"/>
      <c r="UZX47"/>
      <c r="UZY47"/>
      <c r="UZZ47"/>
      <c r="VAA47"/>
      <c r="VAB47"/>
      <c r="VAC47"/>
      <c r="VAD47"/>
      <c r="VAE47"/>
      <c r="VAF47"/>
      <c r="VAG47"/>
      <c r="VAH47"/>
      <c r="VAI47"/>
      <c r="VAJ47"/>
      <c r="VAK47"/>
      <c r="VAL47"/>
      <c r="VAM47"/>
      <c r="VAN47"/>
      <c r="VAO47"/>
      <c r="VAP47"/>
      <c r="VAQ47"/>
      <c r="VAR47"/>
      <c r="VAS47"/>
      <c r="VAT47"/>
      <c r="VAU47"/>
      <c r="VAV47"/>
      <c r="VAW47"/>
      <c r="VAX47"/>
      <c r="VAY47"/>
      <c r="VAZ47"/>
      <c r="VBA47"/>
      <c r="VBB47"/>
      <c r="VBC47"/>
      <c r="VBD47"/>
      <c r="VBE47"/>
      <c r="VBF47"/>
      <c r="VBG47"/>
      <c r="VBH47"/>
      <c r="VBI47"/>
      <c r="VBJ47"/>
      <c r="VBK47"/>
      <c r="VBL47"/>
      <c r="VBM47"/>
      <c r="VBN47"/>
      <c r="VBO47"/>
      <c r="VBP47"/>
      <c r="VBQ47"/>
      <c r="VBR47"/>
      <c r="VBS47"/>
      <c r="VBT47"/>
      <c r="VBU47"/>
      <c r="VBV47"/>
      <c r="VBW47"/>
      <c r="VBX47"/>
      <c r="VBY47"/>
      <c r="VBZ47"/>
      <c r="VCA47"/>
      <c r="VCB47"/>
      <c r="VCC47"/>
      <c r="VCD47"/>
      <c r="VCE47"/>
      <c r="VCF47"/>
      <c r="VCG47"/>
      <c r="VCH47"/>
      <c r="VCI47"/>
      <c r="VCJ47"/>
      <c r="VCK47"/>
      <c r="VCL47"/>
      <c r="VCM47"/>
      <c r="VCN47"/>
      <c r="VCO47"/>
      <c r="VCP47"/>
      <c r="VCQ47"/>
      <c r="VCR47"/>
      <c r="VCS47"/>
      <c r="VCT47"/>
      <c r="VCU47"/>
      <c r="VCV47"/>
      <c r="VCW47"/>
      <c r="VCX47"/>
      <c r="VCY47"/>
      <c r="VCZ47"/>
      <c r="VDA47"/>
      <c r="VDB47"/>
      <c r="VDC47"/>
      <c r="VDD47"/>
      <c r="VDE47"/>
      <c r="VDF47"/>
      <c r="VDG47"/>
      <c r="VDH47"/>
      <c r="VDI47"/>
      <c r="VDJ47"/>
      <c r="VDK47"/>
      <c r="VDL47"/>
      <c r="VDM47"/>
      <c r="VDN47"/>
      <c r="VDO47"/>
      <c r="VDP47"/>
      <c r="VDQ47"/>
      <c r="VDR47"/>
      <c r="VDS47"/>
      <c r="VDT47"/>
      <c r="VDU47"/>
      <c r="VDV47"/>
      <c r="VDW47"/>
      <c r="VDX47"/>
      <c r="VDY47"/>
      <c r="VDZ47"/>
      <c r="VEA47"/>
      <c r="VEB47"/>
      <c r="VEC47"/>
      <c r="VED47"/>
      <c r="VEE47"/>
      <c r="VEF47"/>
      <c r="VEG47"/>
      <c r="VEH47"/>
      <c r="VEI47"/>
      <c r="VEJ47"/>
      <c r="VEK47"/>
      <c r="VEL47"/>
      <c r="VEM47"/>
      <c r="VEN47"/>
      <c r="VEO47"/>
      <c r="VEP47"/>
      <c r="VEQ47"/>
      <c r="VER47"/>
      <c r="VES47"/>
      <c r="VET47"/>
      <c r="VEU47"/>
      <c r="VEV47"/>
      <c r="VEW47"/>
      <c r="VEX47"/>
      <c r="VEY47"/>
      <c r="VEZ47"/>
      <c r="VFA47"/>
      <c r="VFB47"/>
      <c r="VFC47"/>
      <c r="VFD47"/>
      <c r="VFE47"/>
      <c r="VFF47"/>
      <c r="VFG47"/>
      <c r="VFH47"/>
      <c r="VFI47"/>
      <c r="VFJ47"/>
      <c r="VFK47"/>
      <c r="VFL47"/>
      <c r="VFM47"/>
      <c r="VFN47"/>
      <c r="VFO47"/>
      <c r="VFP47"/>
      <c r="VFQ47"/>
      <c r="VFR47"/>
      <c r="VFS47"/>
      <c r="VFT47"/>
      <c r="VFU47"/>
      <c r="VFV47"/>
      <c r="VFW47"/>
      <c r="VFX47"/>
      <c r="VFY47"/>
      <c r="VFZ47"/>
      <c r="VGA47"/>
      <c r="VGB47"/>
      <c r="VGC47"/>
      <c r="VGD47"/>
      <c r="VGE47"/>
      <c r="VGF47"/>
      <c r="VGG47"/>
      <c r="VGH47"/>
      <c r="VGI47"/>
      <c r="VGJ47"/>
      <c r="VGK47"/>
      <c r="VGL47"/>
      <c r="VGM47"/>
      <c r="VGN47"/>
      <c r="VGO47"/>
      <c r="VGP47"/>
      <c r="VGQ47"/>
      <c r="VGR47"/>
      <c r="VGS47"/>
      <c r="VGT47"/>
      <c r="VGU47"/>
      <c r="VGV47"/>
      <c r="VGW47"/>
      <c r="VGX47"/>
      <c r="VGY47"/>
      <c r="VGZ47"/>
      <c r="VHA47"/>
      <c r="VHB47"/>
      <c r="VHC47"/>
      <c r="VHD47"/>
      <c r="VHE47"/>
      <c r="VHF47"/>
      <c r="VHG47"/>
      <c r="VHH47"/>
      <c r="VHI47"/>
      <c r="VHJ47"/>
      <c r="VHK47"/>
      <c r="VHL47"/>
      <c r="VHM47"/>
      <c r="VHN47"/>
      <c r="VHO47"/>
      <c r="VHP47"/>
      <c r="VHQ47"/>
      <c r="VHR47"/>
      <c r="VHS47"/>
      <c r="VHT47"/>
      <c r="VHU47"/>
      <c r="VHV47"/>
      <c r="VHW47"/>
      <c r="VHX47"/>
      <c r="VHY47"/>
      <c r="VHZ47"/>
      <c r="VIA47"/>
      <c r="VIB47"/>
      <c r="VIC47"/>
      <c r="VID47"/>
      <c r="VIE47"/>
      <c r="VIF47"/>
      <c r="VIG47"/>
      <c r="VIH47"/>
      <c r="VII47"/>
      <c r="VIJ47"/>
      <c r="VIK47"/>
      <c r="VIL47"/>
      <c r="VIM47"/>
      <c r="VIN47"/>
      <c r="VIO47"/>
      <c r="VIP47"/>
      <c r="VIQ47"/>
      <c r="VIR47"/>
      <c r="VIS47"/>
      <c r="VIT47"/>
      <c r="VIU47"/>
      <c r="VIV47"/>
      <c r="VIW47"/>
      <c r="VIX47"/>
      <c r="VIY47"/>
      <c r="VIZ47"/>
      <c r="VJA47"/>
      <c r="VJB47"/>
      <c r="VJC47"/>
      <c r="VJD47"/>
      <c r="VJE47"/>
      <c r="VJF47"/>
      <c r="VJG47"/>
      <c r="VJH47"/>
      <c r="VJI47"/>
      <c r="VJJ47"/>
      <c r="VJK47"/>
      <c r="VJL47"/>
      <c r="VJM47"/>
      <c r="VJN47"/>
      <c r="VJO47"/>
      <c r="VJP47"/>
      <c r="VJQ47"/>
      <c r="VJR47"/>
      <c r="VJS47"/>
      <c r="VJT47"/>
      <c r="VJU47"/>
      <c r="VJV47"/>
      <c r="VJW47"/>
      <c r="VJX47"/>
      <c r="VJY47"/>
      <c r="VJZ47"/>
      <c r="VKA47"/>
      <c r="VKB47"/>
      <c r="VKC47"/>
      <c r="VKD47"/>
      <c r="VKE47"/>
      <c r="VKF47"/>
      <c r="VKG47"/>
      <c r="VKH47"/>
      <c r="VKI47"/>
      <c r="VKJ47"/>
      <c r="VKK47"/>
      <c r="VKL47"/>
      <c r="VKM47"/>
      <c r="VKN47"/>
      <c r="VKO47"/>
      <c r="VKP47"/>
      <c r="VKQ47"/>
      <c r="VKR47"/>
      <c r="VKS47"/>
      <c r="VKT47"/>
      <c r="VKU47"/>
      <c r="VKV47"/>
      <c r="VKW47"/>
      <c r="VKX47"/>
      <c r="VKY47"/>
      <c r="VKZ47"/>
      <c r="VLA47"/>
      <c r="VLB47"/>
      <c r="VLC47"/>
      <c r="VLD47"/>
      <c r="VLE47"/>
      <c r="VLF47"/>
      <c r="VLG47"/>
      <c r="VLH47"/>
      <c r="VLI47"/>
      <c r="VLJ47"/>
      <c r="VLK47"/>
      <c r="VLL47"/>
      <c r="VLM47"/>
      <c r="VLN47"/>
      <c r="VLO47"/>
      <c r="VLP47"/>
      <c r="VLQ47"/>
      <c r="VLR47"/>
      <c r="VLS47"/>
      <c r="VLT47"/>
      <c r="VLU47"/>
      <c r="VLV47"/>
      <c r="VLW47"/>
      <c r="VLX47"/>
      <c r="VLY47"/>
      <c r="VLZ47"/>
      <c r="VMA47"/>
      <c r="VMB47"/>
      <c r="VMC47"/>
      <c r="VMD47"/>
      <c r="VME47"/>
      <c r="VMF47"/>
      <c r="VMG47"/>
      <c r="VMH47"/>
      <c r="VMI47"/>
      <c r="VMJ47"/>
      <c r="VMK47"/>
      <c r="VML47"/>
      <c r="VMM47"/>
      <c r="VMN47"/>
      <c r="VMO47"/>
      <c r="VMP47"/>
      <c r="VMQ47"/>
      <c r="VMR47"/>
      <c r="VMS47"/>
      <c r="VMT47"/>
      <c r="VMU47"/>
      <c r="VMV47"/>
      <c r="VMW47"/>
      <c r="VMX47"/>
      <c r="VMY47"/>
      <c r="VMZ47"/>
      <c r="VNA47"/>
      <c r="VNB47"/>
      <c r="VNC47"/>
      <c r="VND47"/>
      <c r="VNE47"/>
      <c r="VNF47"/>
      <c r="VNG47"/>
      <c r="VNH47"/>
      <c r="VNI47"/>
      <c r="VNJ47"/>
      <c r="VNK47"/>
      <c r="VNL47"/>
      <c r="VNM47"/>
      <c r="VNN47"/>
      <c r="VNO47"/>
      <c r="VNP47"/>
      <c r="VNQ47"/>
      <c r="VNR47"/>
      <c r="VNS47"/>
      <c r="VNT47"/>
      <c r="VNU47"/>
      <c r="VNV47"/>
      <c r="VNW47"/>
      <c r="VNX47"/>
      <c r="VNY47"/>
      <c r="VNZ47"/>
      <c r="VOA47"/>
      <c r="VOB47"/>
      <c r="VOC47"/>
      <c r="VOD47"/>
      <c r="VOE47"/>
      <c r="VOF47"/>
      <c r="VOG47"/>
      <c r="VOH47"/>
      <c r="VOI47"/>
      <c r="VOJ47"/>
      <c r="VOK47"/>
      <c r="VOL47"/>
      <c r="VOM47"/>
      <c r="VON47"/>
      <c r="VOO47"/>
      <c r="VOP47"/>
      <c r="VOQ47"/>
      <c r="VOR47"/>
      <c r="VOS47"/>
      <c r="VOT47"/>
      <c r="VOU47"/>
      <c r="VOV47"/>
      <c r="VOW47"/>
      <c r="VOX47"/>
      <c r="VOY47"/>
      <c r="VOZ47"/>
      <c r="VPA47"/>
      <c r="VPB47"/>
      <c r="VPC47"/>
      <c r="VPD47"/>
      <c r="VPE47"/>
      <c r="VPF47"/>
      <c r="VPG47"/>
      <c r="VPH47"/>
      <c r="VPI47"/>
      <c r="VPJ47"/>
      <c r="VPK47"/>
      <c r="VPL47"/>
      <c r="VPM47"/>
      <c r="VPN47"/>
      <c r="VPO47"/>
      <c r="VPP47"/>
      <c r="VPQ47"/>
      <c r="VPR47"/>
      <c r="VPS47"/>
      <c r="VPT47"/>
      <c r="VPU47"/>
      <c r="VPV47"/>
      <c r="VPW47"/>
      <c r="VPX47"/>
      <c r="VPY47"/>
      <c r="VPZ47"/>
      <c r="VQA47"/>
      <c r="VQB47"/>
      <c r="VQC47"/>
      <c r="VQD47"/>
      <c r="VQE47"/>
      <c r="VQF47"/>
      <c r="VQG47"/>
      <c r="VQH47"/>
      <c r="VQI47"/>
      <c r="VQJ47"/>
      <c r="VQK47"/>
      <c r="VQL47"/>
      <c r="VQM47"/>
      <c r="VQN47"/>
      <c r="VQO47"/>
      <c r="VQP47"/>
      <c r="VQQ47"/>
      <c r="VQR47"/>
      <c r="VQS47"/>
      <c r="VQT47"/>
      <c r="VQU47"/>
      <c r="VQV47"/>
      <c r="VQW47"/>
      <c r="VQX47"/>
      <c r="VQY47"/>
      <c r="VQZ47"/>
      <c r="VRA47"/>
      <c r="VRB47"/>
      <c r="VRC47"/>
      <c r="VRD47"/>
      <c r="VRE47"/>
      <c r="VRF47"/>
      <c r="VRG47"/>
      <c r="VRH47"/>
      <c r="VRI47"/>
      <c r="VRJ47"/>
      <c r="VRK47"/>
      <c r="VRL47"/>
      <c r="VRM47"/>
      <c r="VRN47"/>
      <c r="VRO47"/>
      <c r="VRP47"/>
      <c r="VRQ47"/>
      <c r="VRR47"/>
      <c r="VRS47"/>
      <c r="VRT47"/>
      <c r="VRU47"/>
      <c r="VRV47"/>
      <c r="VRW47"/>
      <c r="VRX47"/>
      <c r="VRY47"/>
      <c r="VRZ47"/>
      <c r="VSA47"/>
      <c r="VSB47"/>
      <c r="VSC47"/>
      <c r="VSD47"/>
      <c r="VSE47"/>
      <c r="VSF47"/>
      <c r="VSG47"/>
      <c r="VSH47"/>
      <c r="VSI47"/>
      <c r="VSJ47"/>
      <c r="VSK47"/>
      <c r="VSL47"/>
      <c r="VSM47"/>
      <c r="VSN47"/>
      <c r="VSO47"/>
      <c r="VSP47"/>
      <c r="VSQ47"/>
      <c r="VSR47"/>
      <c r="VSS47"/>
      <c r="VST47"/>
      <c r="VSU47"/>
      <c r="VSV47"/>
      <c r="VSW47"/>
      <c r="VSX47"/>
      <c r="VSY47"/>
      <c r="VSZ47"/>
      <c r="VTA47"/>
      <c r="VTB47"/>
      <c r="VTC47"/>
      <c r="VTD47"/>
      <c r="VTE47"/>
      <c r="VTF47"/>
      <c r="VTG47"/>
      <c r="VTH47"/>
      <c r="VTI47"/>
      <c r="VTJ47"/>
      <c r="VTK47"/>
      <c r="VTL47"/>
      <c r="VTM47"/>
      <c r="VTN47"/>
      <c r="VTO47"/>
      <c r="VTP47"/>
      <c r="VTQ47"/>
      <c r="VTR47"/>
      <c r="VTS47"/>
      <c r="VTT47"/>
      <c r="VTU47"/>
      <c r="VTV47"/>
      <c r="VTW47"/>
      <c r="VTX47"/>
      <c r="VTY47"/>
      <c r="VTZ47"/>
      <c r="VUA47"/>
      <c r="VUB47"/>
      <c r="VUC47"/>
      <c r="VUD47"/>
      <c r="VUE47"/>
      <c r="VUF47"/>
      <c r="VUG47"/>
      <c r="VUH47"/>
      <c r="VUI47"/>
      <c r="VUJ47"/>
      <c r="VUK47"/>
      <c r="VUL47"/>
      <c r="VUM47"/>
      <c r="VUN47"/>
      <c r="VUO47"/>
      <c r="VUP47"/>
      <c r="VUQ47"/>
      <c r="VUR47"/>
      <c r="VUS47"/>
      <c r="VUT47"/>
      <c r="VUU47"/>
      <c r="VUV47"/>
      <c r="VUW47"/>
      <c r="VUX47"/>
      <c r="VUY47"/>
      <c r="VUZ47"/>
      <c r="VVA47"/>
      <c r="VVB47"/>
      <c r="VVC47"/>
      <c r="VVD47"/>
      <c r="VVE47"/>
      <c r="VVF47"/>
      <c r="VVG47"/>
      <c r="VVH47"/>
      <c r="VVI47"/>
      <c r="VVJ47"/>
      <c r="VVK47"/>
      <c r="VVL47"/>
      <c r="VVM47"/>
      <c r="VVN47"/>
      <c r="VVO47"/>
      <c r="VVP47"/>
      <c r="VVQ47"/>
      <c r="VVR47"/>
      <c r="VVS47"/>
      <c r="VVT47"/>
      <c r="VVU47"/>
      <c r="VVV47"/>
      <c r="VVW47"/>
      <c r="VVX47"/>
      <c r="VVY47"/>
      <c r="VVZ47"/>
      <c r="VWA47"/>
      <c r="VWB47"/>
      <c r="VWC47"/>
      <c r="VWD47"/>
      <c r="VWE47"/>
      <c r="VWF47"/>
      <c r="VWG47"/>
      <c r="VWH47"/>
      <c r="VWI47"/>
      <c r="VWJ47"/>
      <c r="VWK47"/>
      <c r="VWL47"/>
      <c r="VWM47"/>
      <c r="VWN47"/>
      <c r="VWO47"/>
      <c r="VWP47"/>
      <c r="VWQ47"/>
      <c r="VWR47"/>
      <c r="VWS47"/>
      <c r="VWT47"/>
      <c r="VWU47"/>
      <c r="VWV47"/>
      <c r="VWW47"/>
      <c r="VWX47"/>
      <c r="VWY47"/>
      <c r="VWZ47"/>
      <c r="VXA47"/>
      <c r="VXB47"/>
      <c r="VXC47"/>
      <c r="VXD47"/>
      <c r="VXE47"/>
      <c r="VXF47"/>
      <c r="VXG47"/>
      <c r="VXH47"/>
      <c r="VXI47"/>
      <c r="VXJ47"/>
      <c r="VXK47"/>
      <c r="VXL47"/>
      <c r="VXM47"/>
      <c r="VXN47"/>
      <c r="VXO47"/>
      <c r="VXP47"/>
      <c r="VXQ47"/>
      <c r="VXR47"/>
      <c r="VXS47"/>
      <c r="VXT47"/>
      <c r="VXU47"/>
      <c r="VXV47"/>
      <c r="VXW47"/>
      <c r="VXX47"/>
      <c r="VXY47"/>
      <c r="VXZ47"/>
      <c r="VYA47"/>
      <c r="VYB47"/>
      <c r="VYC47"/>
      <c r="VYD47"/>
      <c r="VYE47"/>
      <c r="VYF47"/>
      <c r="VYG47"/>
      <c r="VYH47"/>
      <c r="VYI47"/>
      <c r="VYJ47"/>
      <c r="VYK47"/>
      <c r="VYL47"/>
      <c r="VYM47"/>
      <c r="VYN47"/>
      <c r="VYO47"/>
      <c r="VYP47"/>
      <c r="VYQ47"/>
      <c r="VYR47"/>
      <c r="VYS47"/>
      <c r="VYT47"/>
      <c r="VYU47"/>
      <c r="VYV47"/>
      <c r="VYW47"/>
      <c r="VYX47"/>
      <c r="VYY47"/>
      <c r="VYZ47"/>
      <c r="VZA47"/>
      <c r="VZB47"/>
      <c r="VZC47"/>
      <c r="VZD47"/>
      <c r="VZE47"/>
      <c r="VZF47"/>
      <c r="VZG47"/>
      <c r="VZH47"/>
      <c r="VZI47"/>
      <c r="VZJ47"/>
      <c r="VZK47"/>
      <c r="VZL47"/>
      <c r="VZM47"/>
      <c r="VZN47"/>
      <c r="VZO47"/>
      <c r="VZP47"/>
      <c r="VZQ47"/>
      <c r="VZR47"/>
      <c r="VZS47"/>
      <c r="VZT47"/>
      <c r="VZU47"/>
      <c r="VZV47"/>
      <c r="VZW47"/>
      <c r="VZX47"/>
      <c r="VZY47"/>
      <c r="VZZ47"/>
      <c r="WAA47"/>
      <c r="WAB47"/>
      <c r="WAC47"/>
      <c r="WAD47"/>
      <c r="WAE47"/>
      <c r="WAF47"/>
      <c r="WAG47"/>
      <c r="WAH47"/>
      <c r="WAI47"/>
      <c r="WAJ47"/>
      <c r="WAK47"/>
      <c r="WAL47"/>
      <c r="WAM47"/>
      <c r="WAN47"/>
      <c r="WAO47"/>
      <c r="WAP47"/>
      <c r="WAQ47"/>
      <c r="WAR47"/>
      <c r="WAS47"/>
      <c r="WAT47"/>
      <c r="WAU47"/>
      <c r="WAV47"/>
      <c r="WAW47"/>
      <c r="WAX47"/>
      <c r="WAY47"/>
      <c r="WAZ47"/>
      <c r="WBA47"/>
      <c r="WBB47"/>
      <c r="WBC47"/>
      <c r="WBD47"/>
      <c r="WBE47"/>
      <c r="WBF47"/>
      <c r="WBG47"/>
      <c r="WBH47"/>
      <c r="WBI47"/>
      <c r="WBJ47"/>
      <c r="WBK47"/>
      <c r="WBL47"/>
      <c r="WBM47"/>
      <c r="WBN47"/>
      <c r="WBO47"/>
      <c r="WBP47"/>
      <c r="WBQ47"/>
      <c r="WBR47"/>
      <c r="WBS47"/>
      <c r="WBT47"/>
      <c r="WBU47"/>
      <c r="WBV47"/>
      <c r="WBW47"/>
      <c r="WBX47"/>
      <c r="WBY47"/>
      <c r="WBZ47"/>
      <c r="WCA47"/>
      <c r="WCB47"/>
      <c r="WCC47"/>
      <c r="WCD47"/>
      <c r="WCE47"/>
      <c r="WCF47"/>
      <c r="WCG47"/>
      <c r="WCH47"/>
      <c r="WCI47"/>
      <c r="WCJ47"/>
      <c r="WCK47"/>
      <c r="WCL47"/>
      <c r="WCM47"/>
      <c r="WCN47"/>
      <c r="WCO47"/>
      <c r="WCP47"/>
      <c r="WCQ47"/>
      <c r="WCR47"/>
      <c r="WCS47"/>
      <c r="WCT47"/>
      <c r="WCU47"/>
      <c r="WCV47"/>
      <c r="WCW47"/>
      <c r="WCX47"/>
      <c r="WCY47"/>
      <c r="WCZ47"/>
      <c r="WDA47"/>
      <c r="WDB47"/>
      <c r="WDC47"/>
      <c r="WDD47"/>
      <c r="WDE47"/>
      <c r="WDF47"/>
      <c r="WDG47"/>
      <c r="WDH47"/>
      <c r="WDI47"/>
      <c r="WDJ47"/>
      <c r="WDK47"/>
      <c r="WDL47"/>
      <c r="WDM47"/>
      <c r="WDN47"/>
      <c r="WDO47"/>
      <c r="WDP47"/>
      <c r="WDQ47"/>
      <c r="WDR47"/>
      <c r="WDS47"/>
      <c r="WDT47"/>
      <c r="WDU47"/>
      <c r="WDV47"/>
      <c r="WDW47"/>
      <c r="WDX47"/>
      <c r="WDY47"/>
      <c r="WDZ47"/>
      <c r="WEA47"/>
      <c r="WEB47"/>
      <c r="WEC47"/>
      <c r="WED47"/>
      <c r="WEE47"/>
      <c r="WEF47"/>
      <c r="WEG47"/>
      <c r="WEH47"/>
      <c r="WEI47"/>
      <c r="WEJ47"/>
      <c r="WEK47"/>
      <c r="WEL47"/>
      <c r="WEM47"/>
      <c r="WEN47"/>
      <c r="WEO47"/>
      <c r="WEP47"/>
      <c r="WEQ47"/>
      <c r="WER47"/>
      <c r="WES47"/>
      <c r="WET47"/>
      <c r="WEU47"/>
      <c r="WEV47"/>
      <c r="WEW47"/>
      <c r="WEX47"/>
      <c r="WEY47"/>
      <c r="WEZ47"/>
      <c r="WFA47"/>
      <c r="WFB47"/>
      <c r="WFC47"/>
      <c r="WFD47"/>
      <c r="WFE47"/>
      <c r="WFF47"/>
      <c r="WFG47"/>
      <c r="WFH47"/>
      <c r="WFI47"/>
      <c r="WFJ47"/>
      <c r="WFK47"/>
      <c r="WFL47"/>
      <c r="WFM47"/>
      <c r="WFN47"/>
      <c r="WFO47"/>
      <c r="WFP47"/>
      <c r="WFQ47"/>
      <c r="WFR47"/>
      <c r="WFS47"/>
      <c r="WFT47"/>
      <c r="WFU47"/>
      <c r="WFV47"/>
      <c r="WFW47"/>
      <c r="WFX47"/>
      <c r="WFY47"/>
      <c r="WFZ47"/>
      <c r="WGA47"/>
      <c r="WGB47"/>
      <c r="WGC47"/>
      <c r="WGD47"/>
      <c r="WGE47"/>
      <c r="WGF47"/>
      <c r="WGG47"/>
      <c r="WGH47"/>
      <c r="WGI47"/>
      <c r="WGJ47"/>
      <c r="WGK47"/>
      <c r="WGL47"/>
      <c r="WGM47"/>
      <c r="WGN47"/>
      <c r="WGO47"/>
      <c r="WGP47"/>
      <c r="WGQ47"/>
      <c r="WGR47"/>
      <c r="WGS47"/>
      <c r="WGT47"/>
      <c r="WGU47"/>
      <c r="WGV47"/>
      <c r="WGW47"/>
      <c r="WGX47"/>
      <c r="WGY47"/>
      <c r="WGZ47"/>
      <c r="WHA47"/>
      <c r="WHB47"/>
      <c r="WHC47"/>
      <c r="WHD47"/>
      <c r="WHE47"/>
      <c r="WHF47"/>
      <c r="WHG47"/>
      <c r="WHH47"/>
      <c r="WHI47"/>
      <c r="WHJ47"/>
      <c r="WHK47"/>
      <c r="WHL47"/>
      <c r="WHM47"/>
      <c r="WHN47"/>
      <c r="WHO47"/>
      <c r="WHP47"/>
      <c r="WHQ47"/>
      <c r="WHR47"/>
      <c r="WHS47"/>
      <c r="WHT47"/>
      <c r="WHU47"/>
      <c r="WHV47"/>
      <c r="WHW47"/>
      <c r="WHX47"/>
      <c r="WHY47"/>
      <c r="WHZ47"/>
      <c r="WIA47"/>
      <c r="WIB47"/>
      <c r="WIC47"/>
      <c r="WID47"/>
      <c r="WIE47"/>
      <c r="WIF47"/>
      <c r="WIG47"/>
      <c r="WIH47"/>
      <c r="WII47"/>
      <c r="WIJ47"/>
      <c r="WIK47"/>
      <c r="WIL47"/>
      <c r="WIM47"/>
      <c r="WIN47"/>
      <c r="WIO47"/>
      <c r="WIP47"/>
      <c r="WIQ47"/>
      <c r="WIR47"/>
      <c r="WIS47"/>
      <c r="WIT47"/>
      <c r="WIU47"/>
      <c r="WIV47"/>
      <c r="WIW47"/>
      <c r="WIX47"/>
      <c r="WIY47"/>
      <c r="WIZ47"/>
      <c r="WJA47"/>
      <c r="WJB47"/>
      <c r="WJC47"/>
      <c r="WJD47"/>
      <c r="WJE47"/>
      <c r="WJF47"/>
      <c r="WJG47"/>
      <c r="WJH47"/>
      <c r="WJI47"/>
      <c r="WJJ47"/>
      <c r="WJK47"/>
      <c r="WJL47"/>
      <c r="WJM47"/>
      <c r="WJN47"/>
      <c r="WJO47"/>
      <c r="WJP47"/>
      <c r="WJQ47"/>
      <c r="WJR47"/>
      <c r="WJS47"/>
      <c r="WJT47"/>
      <c r="WJU47"/>
      <c r="WJV47"/>
      <c r="WJW47"/>
      <c r="WJX47"/>
      <c r="WJY47"/>
      <c r="WJZ47"/>
      <c r="WKA47"/>
      <c r="WKB47"/>
      <c r="WKC47"/>
      <c r="WKD47"/>
      <c r="WKE47"/>
      <c r="WKF47"/>
      <c r="WKG47"/>
      <c r="WKH47"/>
      <c r="WKI47"/>
      <c r="WKJ47"/>
      <c r="WKK47"/>
      <c r="WKL47"/>
      <c r="WKM47"/>
      <c r="WKN47"/>
      <c r="WKO47"/>
      <c r="WKP47"/>
      <c r="WKQ47"/>
      <c r="WKR47"/>
      <c r="WKS47"/>
      <c r="WKT47"/>
      <c r="WKU47"/>
      <c r="WKV47"/>
      <c r="WKW47"/>
      <c r="WKX47"/>
      <c r="WKY47"/>
      <c r="WKZ47"/>
      <c r="WLA47"/>
      <c r="WLB47"/>
      <c r="WLC47"/>
      <c r="WLD47"/>
      <c r="WLE47"/>
      <c r="WLF47"/>
      <c r="WLG47"/>
      <c r="WLH47"/>
      <c r="WLI47"/>
      <c r="WLJ47"/>
      <c r="WLK47"/>
      <c r="WLL47"/>
      <c r="WLM47"/>
      <c r="WLN47"/>
      <c r="WLO47"/>
      <c r="WLP47"/>
      <c r="WLQ47"/>
      <c r="WLR47"/>
      <c r="WLS47"/>
      <c r="WLT47"/>
      <c r="WLU47"/>
      <c r="WLV47"/>
      <c r="WLW47"/>
      <c r="WLX47"/>
      <c r="WLY47"/>
      <c r="WLZ47"/>
      <c r="WMA47"/>
      <c r="WMB47"/>
      <c r="WMC47"/>
      <c r="WMD47"/>
      <c r="WME47"/>
      <c r="WMF47"/>
      <c r="WMG47"/>
      <c r="WMH47"/>
      <c r="WMI47"/>
      <c r="WMJ47"/>
      <c r="WMK47"/>
      <c r="WML47"/>
      <c r="WMM47"/>
      <c r="WMN47"/>
      <c r="WMO47"/>
      <c r="WMP47"/>
      <c r="WMQ47"/>
      <c r="WMR47"/>
      <c r="WMS47"/>
      <c r="WMT47"/>
      <c r="WMU47"/>
      <c r="WMV47"/>
      <c r="WMW47"/>
      <c r="WMX47"/>
      <c r="WMY47"/>
      <c r="WMZ47"/>
      <c r="WNA47"/>
      <c r="WNB47"/>
      <c r="WNC47"/>
      <c r="WND47"/>
      <c r="WNE47"/>
      <c r="WNF47"/>
      <c r="WNG47"/>
      <c r="WNH47"/>
      <c r="WNI47"/>
      <c r="WNJ47"/>
      <c r="WNK47"/>
      <c r="WNL47"/>
      <c r="WNM47"/>
      <c r="WNN47"/>
      <c r="WNO47"/>
      <c r="WNP47"/>
      <c r="WNQ47"/>
      <c r="WNR47"/>
      <c r="WNS47"/>
      <c r="WNT47"/>
      <c r="WNU47"/>
      <c r="WNV47"/>
      <c r="WNW47"/>
      <c r="WNX47"/>
      <c r="WNY47"/>
      <c r="WNZ47"/>
      <c r="WOA47"/>
      <c r="WOB47"/>
      <c r="WOC47"/>
      <c r="WOD47"/>
      <c r="WOE47"/>
      <c r="WOF47"/>
      <c r="WOG47"/>
      <c r="WOH47"/>
      <c r="WOI47"/>
      <c r="WOJ47"/>
      <c r="WOK47"/>
      <c r="WOL47"/>
      <c r="WOM47"/>
      <c r="WON47"/>
      <c r="WOO47"/>
      <c r="WOP47"/>
      <c r="WOQ47"/>
      <c r="WOR47"/>
      <c r="WOS47"/>
      <c r="WOT47"/>
      <c r="WOU47"/>
      <c r="WOV47"/>
      <c r="WOW47"/>
      <c r="WOX47"/>
      <c r="WOY47"/>
      <c r="WOZ47"/>
      <c r="WPA47"/>
      <c r="WPB47"/>
      <c r="WPC47"/>
      <c r="WPD47"/>
      <c r="WPE47"/>
      <c r="WPF47"/>
      <c r="WPG47"/>
      <c r="WPH47"/>
      <c r="WPI47"/>
      <c r="WPJ47"/>
      <c r="WPK47"/>
      <c r="WPL47"/>
      <c r="WPM47"/>
      <c r="WPN47"/>
      <c r="WPO47"/>
      <c r="WPP47"/>
      <c r="WPQ47"/>
      <c r="WPR47"/>
      <c r="WPS47"/>
      <c r="WPT47"/>
      <c r="WPU47"/>
      <c r="WPV47"/>
      <c r="WPW47"/>
      <c r="WPX47"/>
      <c r="WPY47"/>
      <c r="WPZ47"/>
      <c r="WQA47"/>
      <c r="WQB47"/>
      <c r="WQC47"/>
      <c r="WQD47"/>
      <c r="WQE47"/>
      <c r="WQF47"/>
      <c r="WQG47"/>
      <c r="WQH47"/>
      <c r="WQI47"/>
      <c r="WQJ47"/>
      <c r="WQK47"/>
      <c r="WQL47"/>
      <c r="WQM47"/>
      <c r="WQN47"/>
      <c r="WQO47"/>
      <c r="WQP47"/>
      <c r="WQQ47"/>
      <c r="WQR47"/>
      <c r="WQS47"/>
      <c r="WQT47"/>
      <c r="WQU47"/>
      <c r="WQV47"/>
      <c r="WQW47"/>
      <c r="WQX47"/>
      <c r="WQY47"/>
      <c r="WQZ47"/>
      <c r="WRA47"/>
      <c r="WRB47"/>
      <c r="WRC47"/>
      <c r="WRD47"/>
      <c r="WRE47"/>
      <c r="WRF47"/>
      <c r="WRG47"/>
      <c r="WRH47"/>
      <c r="WRI47"/>
      <c r="WRJ47"/>
      <c r="WRK47"/>
      <c r="WRL47"/>
      <c r="WRM47"/>
      <c r="WRN47"/>
      <c r="WRO47"/>
      <c r="WRP47"/>
      <c r="WRQ47"/>
      <c r="WRR47"/>
      <c r="WRS47"/>
      <c r="WRT47"/>
      <c r="WRU47"/>
      <c r="WRV47"/>
      <c r="WRW47"/>
      <c r="WRX47"/>
      <c r="WRY47"/>
      <c r="WRZ47"/>
      <c r="WSA47"/>
      <c r="WSB47"/>
      <c r="WSC47"/>
      <c r="WSD47"/>
      <c r="WSE47"/>
      <c r="WSF47"/>
      <c r="WSG47"/>
      <c r="WSH47"/>
      <c r="WSI47"/>
      <c r="WSJ47"/>
      <c r="WSK47"/>
      <c r="WSL47"/>
      <c r="WSM47"/>
      <c r="WSN47"/>
      <c r="WSO47"/>
      <c r="WSP47"/>
      <c r="WSQ47"/>
      <c r="WSR47"/>
      <c r="WSS47"/>
      <c r="WST47"/>
      <c r="WSU47"/>
      <c r="WSV47"/>
      <c r="WSW47"/>
      <c r="WSX47"/>
      <c r="WSY47"/>
      <c r="WSZ47"/>
      <c r="WTA47"/>
      <c r="WTB47"/>
      <c r="WTC47"/>
      <c r="WTD47"/>
      <c r="WTE47"/>
      <c r="WTF47"/>
      <c r="WTG47"/>
      <c r="WTH47"/>
      <c r="WTI47"/>
      <c r="WTJ47"/>
      <c r="WTK47"/>
      <c r="WTL47"/>
      <c r="WTM47"/>
      <c r="WTN47"/>
      <c r="WTO47"/>
      <c r="WTP47"/>
      <c r="WTQ47"/>
      <c r="WTR47"/>
      <c r="WTS47"/>
      <c r="WTT47"/>
      <c r="WTU47"/>
      <c r="WTV47"/>
      <c r="WTW47"/>
      <c r="WTX47"/>
      <c r="WTY47"/>
      <c r="WTZ47"/>
      <c r="WUA47"/>
      <c r="WUB47"/>
      <c r="WUC47"/>
      <c r="WUD47"/>
      <c r="WUE47"/>
      <c r="WUF47"/>
      <c r="WUG47"/>
      <c r="WUH47"/>
      <c r="WUI47"/>
      <c r="WUJ47"/>
      <c r="WUK47"/>
      <c r="WUL47"/>
      <c r="WUM47"/>
      <c r="WUN47"/>
      <c r="WUO47"/>
      <c r="WUP47"/>
      <c r="WUQ47"/>
      <c r="WUR47"/>
      <c r="WUS47"/>
      <c r="WUT47"/>
      <c r="WUU47"/>
      <c r="WUV47"/>
      <c r="WUW47"/>
      <c r="WUX47"/>
      <c r="WUY47"/>
      <c r="WUZ47"/>
      <c r="WVA47"/>
      <c r="WVB47"/>
      <c r="WVC47"/>
      <c r="WVD47"/>
      <c r="WVE47"/>
      <c r="WVF47"/>
      <c r="WVG47"/>
      <c r="WVH47"/>
      <c r="WVI47"/>
      <c r="WVJ47"/>
      <c r="WVK47"/>
      <c r="WVL47"/>
      <c r="WVM47"/>
      <c r="WVN47"/>
      <c r="WVO47"/>
      <c r="WVP47"/>
      <c r="WVQ47"/>
      <c r="WVR47"/>
      <c r="WVS47"/>
      <c r="WVT47"/>
      <c r="WVU47"/>
      <c r="WVV47"/>
      <c r="WVW47"/>
      <c r="WVX47"/>
      <c r="WVY47"/>
      <c r="WVZ47"/>
      <c r="WWA47"/>
      <c r="WWB47"/>
      <c r="WWC47"/>
      <c r="WWD47"/>
      <c r="WWE47"/>
      <c r="WWF47"/>
      <c r="WWG47"/>
      <c r="WWH47"/>
      <c r="WWI47"/>
      <c r="WWJ47"/>
      <c r="WWK47"/>
      <c r="WWL47"/>
      <c r="WWM47"/>
      <c r="WWN47"/>
      <c r="WWO47"/>
      <c r="WWP47"/>
      <c r="WWQ47"/>
      <c r="WWR47"/>
      <c r="WWS47"/>
      <c r="WWT47"/>
      <c r="WWU47"/>
      <c r="WWV47"/>
      <c r="WWW47"/>
      <c r="WWX47"/>
      <c r="WWY47"/>
      <c r="WWZ47"/>
      <c r="WXA47"/>
      <c r="WXB47"/>
      <c r="WXC47"/>
      <c r="WXD47"/>
      <c r="WXE47"/>
      <c r="WXF47"/>
      <c r="WXG47"/>
      <c r="WXH47"/>
      <c r="WXI47"/>
      <c r="WXJ47"/>
      <c r="WXK47"/>
      <c r="WXL47"/>
      <c r="WXM47"/>
      <c r="WXN47"/>
      <c r="WXO47"/>
      <c r="WXP47"/>
      <c r="WXQ47"/>
      <c r="WXR47"/>
      <c r="WXS47"/>
      <c r="WXT47"/>
      <c r="WXU47"/>
      <c r="WXV47"/>
      <c r="WXW47"/>
      <c r="WXX47"/>
      <c r="WXY47"/>
      <c r="WXZ47"/>
      <c r="WYA47"/>
      <c r="WYB47"/>
      <c r="WYC47"/>
      <c r="WYD47"/>
      <c r="WYE47"/>
      <c r="WYF47"/>
      <c r="WYG47"/>
      <c r="WYH47"/>
      <c r="WYI47"/>
      <c r="WYJ47"/>
      <c r="WYK47"/>
      <c r="WYL47"/>
      <c r="WYM47"/>
      <c r="WYN47"/>
      <c r="WYO47"/>
      <c r="WYP47"/>
      <c r="WYQ47"/>
      <c r="WYR47"/>
      <c r="WYS47"/>
      <c r="WYT47"/>
      <c r="WYU47"/>
      <c r="WYV47"/>
      <c r="WYW47"/>
      <c r="WYX47"/>
      <c r="WYY47"/>
      <c r="WYZ47"/>
      <c r="WZA47"/>
      <c r="WZB47"/>
      <c r="WZC47"/>
      <c r="WZD47"/>
      <c r="WZE47"/>
      <c r="WZF47"/>
      <c r="WZG47"/>
      <c r="WZH47"/>
      <c r="WZI47"/>
      <c r="WZJ47"/>
      <c r="WZK47"/>
      <c r="WZL47"/>
      <c r="WZM47"/>
      <c r="WZN47"/>
      <c r="WZO47"/>
      <c r="WZP47"/>
      <c r="WZQ47"/>
      <c r="WZR47"/>
      <c r="WZS47"/>
      <c r="WZT47"/>
      <c r="WZU47"/>
      <c r="WZV47"/>
      <c r="WZW47"/>
      <c r="WZX47"/>
      <c r="WZY47"/>
      <c r="WZZ47"/>
      <c r="XAA47"/>
      <c r="XAB47"/>
      <c r="XAC47"/>
      <c r="XAD47"/>
      <c r="XAE47"/>
      <c r="XAF47"/>
      <c r="XAG47"/>
      <c r="XAH47"/>
      <c r="XAI47"/>
      <c r="XAJ47"/>
      <c r="XAK47"/>
      <c r="XAL47"/>
      <c r="XAM47"/>
      <c r="XAN47"/>
      <c r="XAO47"/>
      <c r="XAP47"/>
      <c r="XAQ47"/>
      <c r="XAR47"/>
      <c r="XAS47"/>
      <c r="XAT47"/>
      <c r="XAU47"/>
      <c r="XAV47"/>
      <c r="XAW47"/>
      <c r="XAX47"/>
      <c r="XAY47"/>
      <c r="XAZ47"/>
      <c r="XBA47"/>
      <c r="XBB47"/>
      <c r="XBC47"/>
      <c r="XBD47"/>
      <c r="XBE47"/>
      <c r="XBF47"/>
      <c r="XBG47"/>
      <c r="XBH47"/>
      <c r="XBI47"/>
      <c r="XBJ47"/>
      <c r="XBK47"/>
      <c r="XBL47"/>
      <c r="XBM47"/>
      <c r="XBN47"/>
      <c r="XBO47"/>
      <c r="XBP47"/>
      <c r="XBQ47"/>
      <c r="XBR47"/>
      <c r="XBS47"/>
      <c r="XBT47"/>
      <c r="XBU47"/>
      <c r="XBV47"/>
      <c r="XBW47"/>
      <c r="XBX47"/>
      <c r="XBY47"/>
      <c r="XBZ47"/>
      <c r="XCA47"/>
      <c r="XCB47"/>
      <c r="XCC47"/>
      <c r="XCD47"/>
      <c r="XCE47"/>
      <c r="XCF47"/>
      <c r="XCG47"/>
      <c r="XCH47"/>
      <c r="XCI47"/>
      <c r="XCJ47"/>
      <c r="XCK47"/>
      <c r="XCL47"/>
      <c r="XCM47"/>
      <c r="XCN47"/>
      <c r="XCO47"/>
      <c r="XCP47"/>
      <c r="XCQ47"/>
      <c r="XCR47"/>
      <c r="XCS47"/>
      <c r="XCT47"/>
      <c r="XCU47"/>
      <c r="XCV47"/>
      <c r="XCW47"/>
      <c r="XCX47"/>
      <c r="XCY47"/>
      <c r="XCZ47"/>
      <c r="XDA47"/>
      <c r="XDB47"/>
      <c r="XDC47"/>
      <c r="XDD47"/>
      <c r="XDE47"/>
      <c r="XDF47"/>
      <c r="XDG47"/>
      <c r="XDH47"/>
      <c r="XDI47"/>
      <c r="XDJ47"/>
      <c r="XDK47"/>
      <c r="XDL47"/>
      <c r="XDM47"/>
      <c r="XDN47"/>
      <c r="XDO47"/>
      <c r="XDP47"/>
      <c r="XDQ47"/>
      <c r="XDR47"/>
      <c r="XDS47"/>
      <c r="XDT47"/>
      <c r="XDU47"/>
      <c r="XDV47"/>
      <c r="XDW47"/>
      <c r="XDX47"/>
      <c r="XDY47"/>
      <c r="XDZ47"/>
      <c r="XEA47"/>
      <c r="XEB47"/>
      <c r="XEC47"/>
      <c r="XED47"/>
      <c r="XEE47"/>
      <c r="XEF47"/>
      <c r="XEG47"/>
      <c r="XEH47"/>
      <c r="XEI47"/>
      <c r="XEJ47"/>
      <c r="XEK47"/>
      <c r="XEL47"/>
      <c r="XEM47"/>
      <c r="XEN47"/>
      <c r="XEO47"/>
      <c r="XEP47"/>
      <c r="XEQ47"/>
      <c r="XER47"/>
      <c r="XES47"/>
      <c r="XET47"/>
      <c r="XEU47"/>
      <c r="XEV47"/>
      <c r="XEW47"/>
      <c r="XEX47"/>
      <c r="XEY47"/>
      <c r="XEZ47"/>
      <c r="XFA47"/>
      <c r="XFB47"/>
    </row>
    <row r="48" spans="1:16382" s="4" customFormat="1" ht="21.75" customHeight="1" x14ac:dyDescent="0.3">
      <c r="A48" s="87">
        <f t="shared" si="0"/>
        <v>42</v>
      </c>
      <c r="B48" s="87" t="s">
        <v>14</v>
      </c>
      <c r="C48" s="88" t="s">
        <v>2867</v>
      </c>
      <c r="D48" s="89" t="s">
        <v>2868</v>
      </c>
      <c r="E48" s="90" t="s">
        <v>2869</v>
      </c>
      <c r="F48" s="91">
        <v>24750000</v>
      </c>
      <c r="G48" s="92">
        <v>0</v>
      </c>
      <c r="H48" s="92">
        <v>24750000</v>
      </c>
      <c r="I48" s="87" t="s">
        <v>20</v>
      </c>
      <c r="J48" s="93">
        <v>44377</v>
      </c>
      <c r="K48" s="87" t="s">
        <v>12</v>
      </c>
      <c r="L48" s="94" t="s">
        <v>2870</v>
      </c>
      <c r="M48" s="87" t="s">
        <v>11</v>
      </c>
      <c r="N48" s="87" t="s">
        <v>2449</v>
      </c>
      <c r="O48" s="66">
        <v>44550</v>
      </c>
      <c r="Q48" s="95"/>
    </row>
    <row r="49" spans="1:17" s="4" customFormat="1" ht="21.75" customHeight="1" x14ac:dyDescent="0.3">
      <c r="A49" s="87">
        <f t="shared" si="0"/>
        <v>43</v>
      </c>
      <c r="B49" s="87" t="s">
        <v>14</v>
      </c>
      <c r="C49" s="88" t="s">
        <v>2871</v>
      </c>
      <c r="D49" s="89" t="s">
        <v>2872</v>
      </c>
      <c r="E49" s="111" t="s">
        <v>2873</v>
      </c>
      <c r="F49" s="91">
        <v>9960593</v>
      </c>
      <c r="G49" s="92">
        <v>12657684</v>
      </c>
      <c r="H49" s="92">
        <v>22618277</v>
      </c>
      <c r="I49" s="87" t="s">
        <v>20</v>
      </c>
      <c r="J49" s="93">
        <v>44561</v>
      </c>
      <c r="K49" s="87" t="s">
        <v>12</v>
      </c>
      <c r="L49" s="94" t="s">
        <v>2874</v>
      </c>
      <c r="M49" s="87" t="s">
        <v>11</v>
      </c>
      <c r="N49" s="87" t="s">
        <v>2449</v>
      </c>
      <c r="O49" s="66">
        <v>44550</v>
      </c>
      <c r="Q49" s="95"/>
    </row>
    <row r="50" spans="1:17" s="4" customFormat="1" ht="21.75" customHeight="1" x14ac:dyDescent="0.3">
      <c r="A50" s="87">
        <f t="shared" si="0"/>
        <v>44</v>
      </c>
      <c r="B50" s="87" t="s">
        <v>14</v>
      </c>
      <c r="C50" s="88" t="s">
        <v>2883</v>
      </c>
      <c r="D50" s="89" t="s">
        <v>2884</v>
      </c>
      <c r="E50" s="90" t="s">
        <v>2885</v>
      </c>
      <c r="F50" s="91">
        <v>12684000</v>
      </c>
      <c r="G50" s="92">
        <v>0</v>
      </c>
      <c r="H50" s="92">
        <v>12684000</v>
      </c>
      <c r="I50" s="87" t="s">
        <v>20</v>
      </c>
      <c r="J50" s="93">
        <v>44377</v>
      </c>
      <c r="K50" s="87" t="s">
        <v>12</v>
      </c>
      <c r="L50" s="94" t="s">
        <v>2886</v>
      </c>
      <c r="M50" s="87" t="s">
        <v>11</v>
      </c>
      <c r="N50" s="87" t="s">
        <v>2449</v>
      </c>
      <c r="O50" s="66">
        <v>44550</v>
      </c>
      <c r="Q50" s="95"/>
    </row>
    <row r="51" spans="1:17" s="4" customFormat="1" ht="21.75" customHeight="1" x14ac:dyDescent="0.3">
      <c r="A51" s="87">
        <f t="shared" si="0"/>
        <v>45</v>
      </c>
      <c r="B51" s="87" t="s">
        <v>14</v>
      </c>
      <c r="C51" s="88" t="s">
        <v>2928</v>
      </c>
      <c r="D51" s="107" t="s">
        <v>2929</v>
      </c>
      <c r="E51" s="115" t="s">
        <v>2930</v>
      </c>
      <c r="F51" s="113">
        <v>44030000</v>
      </c>
      <c r="G51" s="92">
        <v>3342662</v>
      </c>
      <c r="H51" s="92">
        <v>47372662</v>
      </c>
      <c r="I51" s="51" t="s">
        <v>20</v>
      </c>
      <c r="J51" s="116">
        <v>44561</v>
      </c>
      <c r="K51" s="87" t="s">
        <v>2004</v>
      </c>
      <c r="L51" s="94" t="s">
        <v>2931</v>
      </c>
      <c r="M51" s="51" t="s">
        <v>11</v>
      </c>
      <c r="N51" s="51" t="s">
        <v>2449</v>
      </c>
      <c r="O51" s="66">
        <v>44550</v>
      </c>
      <c r="Q51" s="95"/>
    </row>
    <row r="52" spans="1:17" s="72" customFormat="1" ht="21.75" customHeight="1" x14ac:dyDescent="0.3">
      <c r="A52" s="87">
        <f t="shared" si="0"/>
        <v>46</v>
      </c>
      <c r="B52" s="51" t="s">
        <v>14</v>
      </c>
      <c r="C52" s="88" t="s">
        <v>2879</v>
      </c>
      <c r="D52" s="89" t="s">
        <v>2880</v>
      </c>
      <c r="E52" s="90" t="s">
        <v>2881</v>
      </c>
      <c r="F52" s="91">
        <v>16000000</v>
      </c>
      <c r="G52" s="92">
        <v>0</v>
      </c>
      <c r="H52" s="92">
        <v>16000000</v>
      </c>
      <c r="I52" s="87" t="s">
        <v>20</v>
      </c>
      <c r="J52" s="93">
        <v>44377</v>
      </c>
      <c r="K52" s="87" t="s">
        <v>12</v>
      </c>
      <c r="L52" s="94" t="s">
        <v>2882</v>
      </c>
      <c r="M52" s="87" t="s">
        <v>11</v>
      </c>
      <c r="N52" s="87" t="s">
        <v>2449</v>
      </c>
      <c r="O52" s="66">
        <v>44550</v>
      </c>
      <c r="P52" s="4"/>
      <c r="Q52" s="95"/>
    </row>
    <row r="53" spans="1:17" s="4" customFormat="1" ht="21.75" customHeight="1" x14ac:dyDescent="0.3">
      <c r="A53" s="87">
        <f t="shared" si="0"/>
        <v>47</v>
      </c>
      <c r="B53" s="87" t="s">
        <v>14</v>
      </c>
      <c r="C53" s="88" t="s">
        <v>2887</v>
      </c>
      <c r="D53" s="89" t="s">
        <v>2888</v>
      </c>
      <c r="E53" s="90" t="s">
        <v>2889</v>
      </c>
      <c r="F53" s="91">
        <v>10500000</v>
      </c>
      <c r="G53" s="92">
        <v>0</v>
      </c>
      <c r="H53" s="92">
        <v>10500000</v>
      </c>
      <c r="I53" s="87" t="s">
        <v>20</v>
      </c>
      <c r="J53" s="93" t="s">
        <v>2890</v>
      </c>
      <c r="K53" s="87" t="s">
        <v>12</v>
      </c>
      <c r="L53" s="94" t="s">
        <v>2891</v>
      </c>
      <c r="M53" s="87" t="s">
        <v>11</v>
      </c>
      <c r="N53" s="87" t="s">
        <v>2449</v>
      </c>
      <c r="O53" s="66">
        <v>44550</v>
      </c>
      <c r="Q53" s="95"/>
    </row>
    <row r="54" spans="1:17" s="4" customFormat="1" ht="21.75" customHeight="1" x14ac:dyDescent="0.3">
      <c r="A54" s="87">
        <f t="shared" si="0"/>
        <v>48</v>
      </c>
      <c r="B54" s="87" t="s">
        <v>14</v>
      </c>
      <c r="C54" s="88" t="s">
        <v>2892</v>
      </c>
      <c r="D54" s="89" t="s">
        <v>2893</v>
      </c>
      <c r="E54" s="111" t="s">
        <v>2889</v>
      </c>
      <c r="F54" s="91">
        <v>12600000</v>
      </c>
      <c r="G54" s="92">
        <v>0</v>
      </c>
      <c r="H54" s="92">
        <v>12600000</v>
      </c>
      <c r="I54" s="87" t="s">
        <v>20</v>
      </c>
      <c r="J54" s="93" t="s">
        <v>2890</v>
      </c>
      <c r="K54" s="87" t="s">
        <v>12</v>
      </c>
      <c r="L54" s="94" t="s">
        <v>2894</v>
      </c>
      <c r="M54" s="87" t="s">
        <v>11</v>
      </c>
      <c r="N54" s="87" t="s">
        <v>2449</v>
      </c>
      <c r="O54" s="66">
        <v>44550</v>
      </c>
      <c r="Q54" s="95"/>
    </row>
    <row r="55" spans="1:17" s="4" customFormat="1" ht="21.75" customHeight="1" x14ac:dyDescent="0.3">
      <c r="A55" s="87">
        <f t="shared" si="0"/>
        <v>49</v>
      </c>
      <c r="B55" s="87" t="s">
        <v>14</v>
      </c>
      <c r="C55" s="88" t="s">
        <v>2906</v>
      </c>
      <c r="D55" s="89" t="s">
        <v>2907</v>
      </c>
      <c r="E55" s="90" t="s">
        <v>2900</v>
      </c>
      <c r="F55" s="91">
        <v>12000000</v>
      </c>
      <c r="G55" s="92">
        <v>0</v>
      </c>
      <c r="H55" s="92">
        <v>12000000</v>
      </c>
      <c r="I55" s="87" t="s">
        <v>20</v>
      </c>
      <c r="J55" s="93" t="s">
        <v>2890</v>
      </c>
      <c r="K55" s="87" t="s">
        <v>12</v>
      </c>
      <c r="L55" s="94" t="s">
        <v>2908</v>
      </c>
      <c r="M55" s="87" t="s">
        <v>11</v>
      </c>
      <c r="N55" s="87" t="s">
        <v>2449</v>
      </c>
      <c r="O55" s="66">
        <v>44550</v>
      </c>
      <c r="Q55" s="95"/>
    </row>
    <row r="56" spans="1:17" s="4" customFormat="1" ht="21.75" customHeight="1" x14ac:dyDescent="0.3">
      <c r="A56" s="87">
        <f t="shared" si="0"/>
        <v>50</v>
      </c>
      <c r="B56" s="87" t="s">
        <v>14</v>
      </c>
      <c r="C56" s="88" t="s">
        <v>2898</v>
      </c>
      <c r="D56" s="89" t="s">
        <v>2899</v>
      </c>
      <c r="E56" s="90" t="s">
        <v>2900</v>
      </c>
      <c r="F56" s="91">
        <v>12000000</v>
      </c>
      <c r="G56" s="92">
        <v>0</v>
      </c>
      <c r="H56" s="92">
        <v>12000000</v>
      </c>
      <c r="I56" s="87" t="s">
        <v>20</v>
      </c>
      <c r="J56" s="93" t="s">
        <v>2890</v>
      </c>
      <c r="K56" s="87" t="s">
        <v>12</v>
      </c>
      <c r="L56" s="94" t="s">
        <v>2901</v>
      </c>
      <c r="M56" s="87" t="s">
        <v>11</v>
      </c>
      <c r="N56" s="87" t="s">
        <v>2449</v>
      </c>
      <c r="O56" s="66">
        <v>44550</v>
      </c>
      <c r="Q56" s="95"/>
    </row>
    <row r="57" spans="1:17" s="4" customFormat="1" ht="21.75" customHeight="1" x14ac:dyDescent="0.3">
      <c r="A57" s="87">
        <f t="shared" si="0"/>
        <v>51</v>
      </c>
      <c r="B57" s="87" t="s">
        <v>14</v>
      </c>
      <c r="C57" s="88" t="s">
        <v>2909</v>
      </c>
      <c r="D57" s="107" t="s">
        <v>2910</v>
      </c>
      <c r="E57" s="111" t="s">
        <v>2900</v>
      </c>
      <c r="F57" s="91">
        <v>15000000</v>
      </c>
      <c r="G57" s="92">
        <v>0</v>
      </c>
      <c r="H57" s="92">
        <v>15000000</v>
      </c>
      <c r="I57" s="87" t="s">
        <v>20</v>
      </c>
      <c r="J57" s="93" t="s">
        <v>2890</v>
      </c>
      <c r="K57" s="87" t="s">
        <v>12</v>
      </c>
      <c r="L57" s="94" t="s">
        <v>2911</v>
      </c>
      <c r="M57" s="87" t="s">
        <v>11</v>
      </c>
      <c r="N57" s="87" t="s">
        <v>2449</v>
      </c>
      <c r="O57" s="66">
        <v>44550</v>
      </c>
      <c r="Q57" s="95"/>
    </row>
    <row r="58" spans="1:17" s="4" customFormat="1" ht="21.75" customHeight="1" x14ac:dyDescent="0.3">
      <c r="A58" s="87">
        <f t="shared" si="0"/>
        <v>52</v>
      </c>
      <c r="B58" s="87" t="s">
        <v>14</v>
      </c>
      <c r="C58" s="88" t="s">
        <v>2895</v>
      </c>
      <c r="D58" s="89" t="s">
        <v>2896</v>
      </c>
      <c r="E58" s="90" t="s">
        <v>2889</v>
      </c>
      <c r="F58" s="91">
        <v>10500000</v>
      </c>
      <c r="G58" s="92">
        <v>0</v>
      </c>
      <c r="H58" s="92">
        <v>10500000</v>
      </c>
      <c r="I58" s="87" t="s">
        <v>20</v>
      </c>
      <c r="J58" s="93" t="s">
        <v>2890</v>
      </c>
      <c r="K58" s="87" t="s">
        <v>12</v>
      </c>
      <c r="L58" s="94" t="s">
        <v>2897</v>
      </c>
      <c r="M58" s="87" t="s">
        <v>11</v>
      </c>
      <c r="N58" s="87" t="s">
        <v>2449</v>
      </c>
      <c r="O58" s="66">
        <v>44550</v>
      </c>
      <c r="Q58" s="95"/>
    </row>
    <row r="59" spans="1:17" s="4" customFormat="1" ht="21.75" customHeight="1" x14ac:dyDescent="0.3">
      <c r="A59" s="87">
        <f t="shared" si="0"/>
        <v>53</v>
      </c>
      <c r="B59" s="87" t="s">
        <v>14</v>
      </c>
      <c r="C59" s="88" t="s">
        <v>2902</v>
      </c>
      <c r="D59" s="89" t="s">
        <v>2903</v>
      </c>
      <c r="E59" s="90" t="s">
        <v>2904</v>
      </c>
      <c r="F59" s="91">
        <v>12600000</v>
      </c>
      <c r="G59" s="92">
        <v>0</v>
      </c>
      <c r="H59" s="92">
        <v>12600000</v>
      </c>
      <c r="I59" s="87" t="s">
        <v>20</v>
      </c>
      <c r="J59" s="93" t="s">
        <v>2890</v>
      </c>
      <c r="K59" s="87" t="s">
        <v>12</v>
      </c>
      <c r="L59" s="94" t="s">
        <v>2905</v>
      </c>
      <c r="M59" s="87" t="s">
        <v>11</v>
      </c>
      <c r="N59" s="87" t="s">
        <v>2449</v>
      </c>
      <c r="O59" s="66">
        <v>44550</v>
      </c>
      <c r="Q59" s="95"/>
    </row>
    <row r="60" spans="1:17" s="4" customFormat="1" ht="21.75" customHeight="1" x14ac:dyDescent="0.3">
      <c r="A60" s="87">
        <f t="shared" si="0"/>
        <v>54</v>
      </c>
      <c r="B60" s="87" t="s">
        <v>14</v>
      </c>
      <c r="C60" s="88" t="s">
        <v>2920</v>
      </c>
      <c r="D60" s="107" t="s">
        <v>2921</v>
      </c>
      <c r="E60" s="90" t="s">
        <v>2922</v>
      </c>
      <c r="F60" s="91">
        <v>12600000</v>
      </c>
      <c r="G60" s="92">
        <v>0</v>
      </c>
      <c r="H60" s="92">
        <v>12600000</v>
      </c>
      <c r="I60" s="87" t="s">
        <v>20</v>
      </c>
      <c r="J60" s="93" t="s">
        <v>2890</v>
      </c>
      <c r="K60" s="87" t="s">
        <v>12</v>
      </c>
      <c r="L60" s="94" t="s">
        <v>2923</v>
      </c>
      <c r="M60" s="87" t="s">
        <v>11</v>
      </c>
      <c r="N60" s="87" t="s">
        <v>2449</v>
      </c>
      <c r="O60" s="66">
        <v>44550</v>
      </c>
      <c r="Q60" s="95"/>
    </row>
    <row r="61" spans="1:17" s="4" customFormat="1" ht="21.75" customHeight="1" x14ac:dyDescent="0.3">
      <c r="A61" s="87">
        <f t="shared" si="0"/>
        <v>55</v>
      </c>
      <c r="B61" s="87" t="s">
        <v>14</v>
      </c>
      <c r="C61" s="88" t="s">
        <v>2936</v>
      </c>
      <c r="D61" s="107" t="s">
        <v>2937</v>
      </c>
      <c r="E61" s="112" t="s">
        <v>2938</v>
      </c>
      <c r="F61" s="117">
        <v>10500000</v>
      </c>
      <c r="G61" s="92">
        <v>0</v>
      </c>
      <c r="H61" s="92">
        <v>10500000</v>
      </c>
      <c r="I61" s="51" t="s">
        <v>20</v>
      </c>
      <c r="J61" s="93" t="s">
        <v>2890</v>
      </c>
      <c r="K61" s="51" t="s">
        <v>12</v>
      </c>
      <c r="L61" s="94" t="s">
        <v>2939</v>
      </c>
      <c r="M61" s="51" t="s">
        <v>11</v>
      </c>
      <c r="N61" s="51" t="s">
        <v>2449</v>
      </c>
      <c r="O61" s="66">
        <v>44550</v>
      </c>
      <c r="Q61" s="95"/>
    </row>
    <row r="62" spans="1:17" s="4" customFormat="1" ht="21.75" customHeight="1" x14ac:dyDescent="0.3">
      <c r="A62" s="87">
        <f t="shared" si="0"/>
        <v>56</v>
      </c>
      <c r="B62" s="87" t="s">
        <v>14</v>
      </c>
      <c r="C62" s="88" t="s">
        <v>2932</v>
      </c>
      <c r="D62" s="107" t="s">
        <v>2933</v>
      </c>
      <c r="E62" s="112" t="s">
        <v>2934</v>
      </c>
      <c r="F62" s="117">
        <v>10500000</v>
      </c>
      <c r="G62" s="92">
        <v>0</v>
      </c>
      <c r="H62" s="92">
        <v>10500000</v>
      </c>
      <c r="I62" s="51" t="s">
        <v>20</v>
      </c>
      <c r="J62" s="93" t="s">
        <v>2890</v>
      </c>
      <c r="K62" s="51" t="s">
        <v>12</v>
      </c>
      <c r="L62" s="94" t="s">
        <v>2935</v>
      </c>
      <c r="M62" s="51" t="s">
        <v>11</v>
      </c>
      <c r="N62" s="51" t="s">
        <v>2449</v>
      </c>
      <c r="O62" s="66">
        <v>44550</v>
      </c>
      <c r="Q62" s="95"/>
    </row>
    <row r="63" spans="1:17" s="4" customFormat="1" ht="21.75" customHeight="1" x14ac:dyDescent="0.3">
      <c r="A63" s="87">
        <f t="shared" si="0"/>
        <v>57</v>
      </c>
      <c r="B63" s="87" t="s">
        <v>14</v>
      </c>
      <c r="C63" s="88" t="s">
        <v>2924</v>
      </c>
      <c r="D63" s="107" t="s">
        <v>2925</v>
      </c>
      <c r="E63" s="90" t="s">
        <v>2926</v>
      </c>
      <c r="F63" s="91">
        <v>8043837</v>
      </c>
      <c r="G63" s="92">
        <v>16087674</v>
      </c>
      <c r="H63" s="92">
        <v>24131511</v>
      </c>
      <c r="I63" s="87" t="s">
        <v>20</v>
      </c>
      <c r="J63" s="93">
        <v>44561</v>
      </c>
      <c r="K63" s="87" t="s">
        <v>2004</v>
      </c>
      <c r="L63" s="94" t="s">
        <v>2927</v>
      </c>
      <c r="M63" s="87" t="s">
        <v>11</v>
      </c>
      <c r="N63" s="87" t="s">
        <v>2449</v>
      </c>
      <c r="O63" s="66">
        <v>44550</v>
      </c>
      <c r="Q63" s="95"/>
    </row>
    <row r="64" spans="1:17" s="4" customFormat="1" ht="21.75" customHeight="1" x14ac:dyDescent="0.3">
      <c r="A64" s="87">
        <f t="shared" si="0"/>
        <v>58</v>
      </c>
      <c r="B64" s="87" t="s">
        <v>14</v>
      </c>
      <c r="C64" s="88" t="s">
        <v>2912</v>
      </c>
      <c r="D64" s="107" t="s">
        <v>2913</v>
      </c>
      <c r="E64" s="90" t="s">
        <v>2914</v>
      </c>
      <c r="F64" s="91">
        <v>13054440</v>
      </c>
      <c r="G64" s="92">
        <v>26108880</v>
      </c>
      <c r="H64" s="92">
        <v>39163320</v>
      </c>
      <c r="I64" s="87" t="s">
        <v>20</v>
      </c>
      <c r="J64" s="93">
        <v>44561</v>
      </c>
      <c r="K64" s="87" t="s">
        <v>12</v>
      </c>
      <c r="L64" s="94" t="s">
        <v>2915</v>
      </c>
      <c r="M64" s="87" t="s">
        <v>11</v>
      </c>
      <c r="N64" s="87" t="s">
        <v>2449</v>
      </c>
      <c r="O64" s="66">
        <v>44550</v>
      </c>
      <c r="Q64" s="95"/>
    </row>
    <row r="65" spans="1:16382" s="4" customFormat="1" ht="21.75" customHeight="1" x14ac:dyDescent="0.3">
      <c r="A65" s="87">
        <f t="shared" si="0"/>
        <v>59</v>
      </c>
      <c r="B65" s="87" t="s">
        <v>14</v>
      </c>
      <c r="C65" s="88" t="s">
        <v>2944</v>
      </c>
      <c r="D65" s="107" t="s">
        <v>2945</v>
      </c>
      <c r="E65" s="112" t="s">
        <v>2946</v>
      </c>
      <c r="F65" s="117">
        <v>10500000</v>
      </c>
      <c r="G65" s="92">
        <v>0</v>
      </c>
      <c r="H65" s="92">
        <v>10500000</v>
      </c>
      <c r="I65" s="51" t="s">
        <v>20</v>
      </c>
      <c r="J65" s="93" t="s">
        <v>2890</v>
      </c>
      <c r="K65" s="51" t="s">
        <v>12</v>
      </c>
      <c r="L65" s="94" t="s">
        <v>2947</v>
      </c>
      <c r="M65" s="51" t="s">
        <v>11</v>
      </c>
      <c r="N65" s="51" t="s">
        <v>2449</v>
      </c>
      <c r="O65" s="66">
        <v>44550</v>
      </c>
      <c r="Q65" s="95"/>
    </row>
    <row r="66" spans="1:16382" s="72" customFormat="1" ht="21.75" customHeight="1" x14ac:dyDescent="0.3">
      <c r="A66" s="87">
        <f t="shared" si="0"/>
        <v>60</v>
      </c>
      <c r="B66" s="51" t="s">
        <v>14</v>
      </c>
      <c r="C66" s="88" t="s">
        <v>2916</v>
      </c>
      <c r="D66" s="107" t="s">
        <v>2917</v>
      </c>
      <c r="E66" s="90" t="s">
        <v>2918</v>
      </c>
      <c r="F66" s="91">
        <v>12000000</v>
      </c>
      <c r="G66" s="92">
        <v>0</v>
      </c>
      <c r="H66" s="92">
        <v>12000000</v>
      </c>
      <c r="I66" s="87" t="s">
        <v>20</v>
      </c>
      <c r="J66" s="93">
        <v>44377</v>
      </c>
      <c r="K66" s="87" t="s">
        <v>12</v>
      </c>
      <c r="L66" s="94" t="s">
        <v>2919</v>
      </c>
      <c r="M66" s="87" t="s">
        <v>11</v>
      </c>
      <c r="N66" s="87" t="s">
        <v>2449</v>
      </c>
      <c r="O66" s="66">
        <v>44550</v>
      </c>
      <c r="P66" s="4"/>
      <c r="Q66" s="95"/>
    </row>
    <row r="67" spans="1:16382" s="72" customFormat="1" ht="21.75" customHeight="1" x14ac:dyDescent="0.3">
      <c r="A67" s="87">
        <f t="shared" si="0"/>
        <v>61</v>
      </c>
      <c r="B67" s="51" t="s">
        <v>14</v>
      </c>
      <c r="C67" s="88" t="s">
        <v>2963</v>
      </c>
      <c r="D67" s="107" t="s">
        <v>2964</v>
      </c>
      <c r="E67" s="112" t="s">
        <v>2965</v>
      </c>
      <c r="F67" s="117">
        <v>37500000</v>
      </c>
      <c r="G67" s="92">
        <v>15000000</v>
      </c>
      <c r="H67" s="92">
        <v>52500000</v>
      </c>
      <c r="I67" s="51" t="s">
        <v>20</v>
      </c>
      <c r="J67" s="93">
        <v>44561</v>
      </c>
      <c r="K67" s="51" t="s">
        <v>12</v>
      </c>
      <c r="L67" s="94" t="s">
        <v>2966</v>
      </c>
      <c r="M67" s="51" t="s">
        <v>11</v>
      </c>
      <c r="N67" s="51" t="s">
        <v>2449</v>
      </c>
      <c r="O67" s="66">
        <v>44550</v>
      </c>
      <c r="P67" s="4"/>
      <c r="Q67" s="95"/>
    </row>
    <row r="68" spans="1:16382" s="72" customFormat="1" ht="21.75" customHeight="1" x14ac:dyDescent="0.3">
      <c r="A68" s="87">
        <f t="shared" si="0"/>
        <v>62</v>
      </c>
      <c r="B68" s="51" t="s">
        <v>14</v>
      </c>
      <c r="C68" s="88" t="s">
        <v>2940</v>
      </c>
      <c r="D68" s="107" t="s">
        <v>2941</v>
      </c>
      <c r="E68" s="112" t="s">
        <v>2942</v>
      </c>
      <c r="F68" s="117">
        <v>10500000</v>
      </c>
      <c r="G68" s="92">
        <v>0</v>
      </c>
      <c r="H68" s="92">
        <v>10500000</v>
      </c>
      <c r="I68" s="51" t="s">
        <v>20</v>
      </c>
      <c r="J68" s="93" t="s">
        <v>2890</v>
      </c>
      <c r="K68" s="51" t="s">
        <v>12</v>
      </c>
      <c r="L68" s="94" t="s">
        <v>2943</v>
      </c>
      <c r="M68" s="51" t="s">
        <v>11</v>
      </c>
      <c r="N68" s="51" t="s">
        <v>2449</v>
      </c>
      <c r="O68" s="66">
        <v>44550</v>
      </c>
      <c r="P68" s="4"/>
      <c r="Q68" s="95"/>
    </row>
    <row r="69" spans="1:16382" s="72" customFormat="1" ht="21.75" customHeight="1" x14ac:dyDescent="0.3">
      <c r="A69" s="87">
        <f t="shared" si="0"/>
        <v>63</v>
      </c>
      <c r="B69" s="51" t="s">
        <v>14</v>
      </c>
      <c r="C69" s="88" t="s">
        <v>2956</v>
      </c>
      <c r="D69" s="107" t="s">
        <v>2957</v>
      </c>
      <c r="E69" s="112" t="s">
        <v>2958</v>
      </c>
      <c r="F69" s="117">
        <v>10140165</v>
      </c>
      <c r="G69" s="92">
        <v>0</v>
      </c>
      <c r="H69" s="92">
        <v>10140165</v>
      </c>
      <c r="I69" s="51" t="s">
        <v>20</v>
      </c>
      <c r="J69" s="114">
        <v>44377</v>
      </c>
      <c r="K69" s="51" t="s">
        <v>12</v>
      </c>
      <c r="L69" s="94" t="s">
        <v>2959</v>
      </c>
      <c r="M69" s="51" t="s">
        <v>11</v>
      </c>
      <c r="N69" s="51" t="s">
        <v>2449</v>
      </c>
      <c r="O69" s="66">
        <v>44550</v>
      </c>
      <c r="P69" s="4"/>
      <c r="Q69" s="95"/>
    </row>
    <row r="70" spans="1:16382" s="72" customFormat="1" ht="21.75" customHeight="1" x14ac:dyDescent="0.3">
      <c r="A70" s="87">
        <f t="shared" si="0"/>
        <v>64</v>
      </c>
      <c r="B70" s="51" t="s">
        <v>14</v>
      </c>
      <c r="C70" s="88" t="s">
        <v>2960</v>
      </c>
      <c r="D70" s="107" t="s">
        <v>2961</v>
      </c>
      <c r="E70" s="112" t="s">
        <v>2958</v>
      </c>
      <c r="F70" s="117">
        <v>10140165</v>
      </c>
      <c r="G70" s="92">
        <v>0</v>
      </c>
      <c r="H70" s="92">
        <v>10140165</v>
      </c>
      <c r="I70" s="51" t="s">
        <v>20</v>
      </c>
      <c r="J70" s="114">
        <v>44377</v>
      </c>
      <c r="K70" s="51" t="s">
        <v>12</v>
      </c>
      <c r="L70" s="94" t="s">
        <v>2962</v>
      </c>
      <c r="M70" s="51" t="s">
        <v>11</v>
      </c>
      <c r="N70" s="51" t="s">
        <v>2449</v>
      </c>
      <c r="O70" s="66">
        <v>44550</v>
      </c>
      <c r="P70" s="4"/>
      <c r="Q70" s="95"/>
    </row>
    <row r="71" spans="1:16382" s="72" customFormat="1" ht="21.75" customHeight="1" x14ac:dyDescent="0.3">
      <c r="A71" s="87">
        <f t="shared" si="0"/>
        <v>65</v>
      </c>
      <c r="B71" s="51" t="s">
        <v>14</v>
      </c>
      <c r="C71" s="88" t="s">
        <v>2948</v>
      </c>
      <c r="D71" s="107" t="s">
        <v>2949</v>
      </c>
      <c r="E71" s="115" t="s">
        <v>2950</v>
      </c>
      <c r="F71" s="117">
        <v>13000000</v>
      </c>
      <c r="G71" s="92">
        <v>0</v>
      </c>
      <c r="H71" s="92">
        <v>13000000</v>
      </c>
      <c r="I71" s="51" t="s">
        <v>20</v>
      </c>
      <c r="J71" s="114">
        <v>44377</v>
      </c>
      <c r="K71" s="51" t="s">
        <v>12</v>
      </c>
      <c r="L71" s="94" t="s">
        <v>2951</v>
      </c>
      <c r="M71" s="51" t="s">
        <v>11</v>
      </c>
      <c r="N71" s="51" t="s">
        <v>2449</v>
      </c>
      <c r="O71" s="66">
        <v>44550</v>
      </c>
      <c r="P71" s="4"/>
      <c r="Q71" s="95"/>
    </row>
    <row r="72" spans="1:16382" s="72" customFormat="1" ht="21.75" customHeight="1" x14ac:dyDescent="0.3">
      <c r="A72" s="87">
        <f t="shared" si="0"/>
        <v>66</v>
      </c>
      <c r="B72" s="51" t="s">
        <v>14</v>
      </c>
      <c r="C72" s="88" t="s">
        <v>2952</v>
      </c>
      <c r="D72" s="107" t="s">
        <v>2953</v>
      </c>
      <c r="E72" s="112" t="s">
        <v>2954</v>
      </c>
      <c r="F72" s="117">
        <v>8400000</v>
      </c>
      <c r="G72" s="92">
        <v>0</v>
      </c>
      <c r="H72" s="92">
        <v>8400000</v>
      </c>
      <c r="I72" s="51" t="s">
        <v>20</v>
      </c>
      <c r="J72" s="93" t="s">
        <v>2890</v>
      </c>
      <c r="K72" s="51" t="s">
        <v>12</v>
      </c>
      <c r="L72" s="94" t="s">
        <v>2955</v>
      </c>
      <c r="M72" s="51" t="s">
        <v>11</v>
      </c>
      <c r="N72" s="51" t="s">
        <v>2449</v>
      </c>
      <c r="O72" s="66">
        <v>44550</v>
      </c>
      <c r="P72" s="4"/>
      <c r="Q72" s="95"/>
    </row>
    <row r="73" spans="1:16382" s="72" customFormat="1" ht="21.75" customHeight="1" x14ac:dyDescent="0.3">
      <c r="A73" s="87">
        <f t="shared" ref="A73:A108" si="1">+A72+1</f>
        <v>67</v>
      </c>
      <c r="B73" s="51" t="s">
        <v>14</v>
      </c>
      <c r="C73" s="88" t="s">
        <v>2967</v>
      </c>
      <c r="D73" s="107" t="s">
        <v>2968</v>
      </c>
      <c r="E73" s="112" t="s">
        <v>2969</v>
      </c>
      <c r="F73" s="117">
        <v>55000001</v>
      </c>
      <c r="G73" s="92">
        <v>0</v>
      </c>
      <c r="H73" s="92">
        <v>55000001</v>
      </c>
      <c r="I73" s="51" t="s">
        <v>20</v>
      </c>
      <c r="J73" s="114">
        <v>44561</v>
      </c>
      <c r="K73" s="51" t="s">
        <v>12</v>
      </c>
      <c r="L73" s="94" t="s">
        <v>2970</v>
      </c>
      <c r="M73" s="51" t="s">
        <v>11</v>
      </c>
      <c r="N73" s="51" t="s">
        <v>2449</v>
      </c>
      <c r="O73" s="66">
        <v>44550</v>
      </c>
      <c r="P73" s="4"/>
      <c r="Q73" s="95"/>
    </row>
    <row r="74" spans="1:16382" s="72" customFormat="1" ht="21.75" customHeight="1" x14ac:dyDescent="0.3">
      <c r="A74" s="87">
        <f t="shared" si="1"/>
        <v>68</v>
      </c>
      <c r="B74" s="51" t="s">
        <v>14</v>
      </c>
      <c r="C74" s="97" t="s">
        <v>2974</v>
      </c>
      <c r="D74" s="98" t="s">
        <v>2975</v>
      </c>
      <c r="E74" s="99" t="s">
        <v>2976</v>
      </c>
      <c r="F74" s="100">
        <v>16800000</v>
      </c>
      <c r="G74" s="101">
        <v>0</v>
      </c>
      <c r="H74" s="100">
        <v>16800000</v>
      </c>
      <c r="I74" s="96" t="s">
        <v>20</v>
      </c>
      <c r="J74" s="102">
        <v>44561</v>
      </c>
      <c r="K74" s="104" t="s">
        <v>12</v>
      </c>
      <c r="L74" s="96" t="s">
        <v>2977</v>
      </c>
      <c r="M74" s="118" t="s">
        <v>11</v>
      </c>
      <c r="N74" s="242" t="s">
        <v>2449</v>
      </c>
      <c r="O74" s="66">
        <v>44550</v>
      </c>
      <c r="P74" s="4"/>
      <c r="Q74" s="95"/>
    </row>
    <row r="75" spans="1:16382" s="72" customFormat="1" ht="21.75" customHeight="1" x14ac:dyDescent="0.3">
      <c r="A75" s="87">
        <f t="shared" si="1"/>
        <v>69</v>
      </c>
      <c r="B75" s="51" t="s">
        <v>14</v>
      </c>
      <c r="C75" s="88" t="s">
        <v>2971</v>
      </c>
      <c r="D75" s="107" t="s">
        <v>2972</v>
      </c>
      <c r="E75" s="112" t="s">
        <v>2973</v>
      </c>
      <c r="F75" s="117">
        <v>25605720</v>
      </c>
      <c r="G75" s="92">
        <v>0</v>
      </c>
      <c r="H75" s="92">
        <v>25605720</v>
      </c>
      <c r="I75" s="51" t="s">
        <v>20</v>
      </c>
      <c r="J75" s="114">
        <v>44561</v>
      </c>
      <c r="K75" s="51" t="s">
        <v>12</v>
      </c>
      <c r="L75" s="94" t="s">
        <v>2704</v>
      </c>
      <c r="M75" s="51" t="s">
        <v>11</v>
      </c>
      <c r="N75" s="51" t="s">
        <v>2449</v>
      </c>
      <c r="O75" s="66">
        <v>44550</v>
      </c>
      <c r="P75" s="4"/>
      <c r="Q75" s="95"/>
    </row>
    <row r="76" spans="1:16382" s="72" customFormat="1" ht="21.75" customHeight="1" x14ac:dyDescent="0.3">
      <c r="A76" s="87">
        <f t="shared" si="1"/>
        <v>70</v>
      </c>
      <c r="B76" s="51" t="s">
        <v>14</v>
      </c>
      <c r="C76" s="88" t="s">
        <v>2981</v>
      </c>
      <c r="D76" s="107" t="s">
        <v>2982</v>
      </c>
      <c r="E76" s="115" t="s">
        <v>2983</v>
      </c>
      <c r="F76" s="117">
        <v>7000000</v>
      </c>
      <c r="G76" s="92">
        <v>0</v>
      </c>
      <c r="H76" s="92">
        <v>7000000</v>
      </c>
      <c r="I76" s="51" t="s">
        <v>20</v>
      </c>
      <c r="J76" s="114" t="s">
        <v>2984</v>
      </c>
      <c r="K76" s="51" t="s">
        <v>12</v>
      </c>
      <c r="L76" s="94" t="s">
        <v>2985</v>
      </c>
      <c r="M76" s="51" t="s">
        <v>11</v>
      </c>
      <c r="N76" s="51" t="s">
        <v>2449</v>
      </c>
      <c r="O76" s="66">
        <v>44550</v>
      </c>
      <c r="P76" s="4"/>
      <c r="Q76" s="95"/>
    </row>
    <row r="77" spans="1:16382" s="72" customFormat="1" ht="21.75" customHeight="1" x14ac:dyDescent="0.3">
      <c r="A77" s="87">
        <f t="shared" si="1"/>
        <v>71</v>
      </c>
      <c r="B77" s="51" t="s">
        <v>14</v>
      </c>
      <c r="C77" s="88" t="s">
        <v>2986</v>
      </c>
      <c r="D77" s="107" t="s">
        <v>2987</v>
      </c>
      <c r="E77" s="115" t="s">
        <v>2988</v>
      </c>
      <c r="F77" s="120">
        <v>18000000</v>
      </c>
      <c r="G77" s="92">
        <v>0</v>
      </c>
      <c r="H77" s="92">
        <v>18000000</v>
      </c>
      <c r="I77" s="51" t="s">
        <v>20</v>
      </c>
      <c r="J77" s="109" t="s">
        <v>2890</v>
      </c>
      <c r="K77" s="51" t="s">
        <v>12</v>
      </c>
      <c r="L77" s="94" t="s">
        <v>2989</v>
      </c>
      <c r="M77" s="51" t="s">
        <v>11</v>
      </c>
      <c r="N77" s="51" t="s">
        <v>2449</v>
      </c>
      <c r="O77" s="66">
        <v>44550</v>
      </c>
      <c r="P77" s="4"/>
      <c r="Q77" s="95"/>
    </row>
    <row r="78" spans="1:16382" s="119" customFormat="1" ht="21.75" customHeight="1" x14ac:dyDescent="0.3">
      <c r="A78" s="87">
        <f t="shared" si="1"/>
        <v>72</v>
      </c>
      <c r="B78" s="96" t="s">
        <v>14</v>
      </c>
      <c r="C78" s="88" t="s">
        <v>2771</v>
      </c>
      <c r="D78" s="107" t="s">
        <v>3013</v>
      </c>
      <c r="E78" s="111" t="s">
        <v>3014</v>
      </c>
      <c r="F78" s="108">
        <v>17160714</v>
      </c>
      <c r="G78" s="92">
        <v>0</v>
      </c>
      <c r="H78" s="92">
        <v>17160714</v>
      </c>
      <c r="I78" s="87" t="s">
        <v>20</v>
      </c>
      <c r="J78" s="109">
        <v>44561</v>
      </c>
      <c r="K78" s="87" t="s">
        <v>12</v>
      </c>
      <c r="L78" s="94" t="s">
        <v>2774</v>
      </c>
      <c r="M78" s="87" t="s">
        <v>11</v>
      </c>
      <c r="N78" s="246" t="s">
        <v>2449</v>
      </c>
      <c r="O78" s="66">
        <v>44550</v>
      </c>
      <c r="P78" s="106"/>
      <c r="Q78" s="106"/>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c r="BI78" s="106"/>
      <c r="BJ78" s="106"/>
      <c r="BK78" s="106"/>
      <c r="BL78" s="106"/>
      <c r="BM78" s="106"/>
      <c r="BN78" s="106"/>
      <c r="BO78" s="106"/>
      <c r="BP78" s="106"/>
      <c r="BQ78" s="106"/>
      <c r="BR78" s="106"/>
      <c r="BS78" s="106"/>
      <c r="BT78" s="106"/>
      <c r="BU78" s="106"/>
      <c r="BV78" s="106"/>
      <c r="BW78" s="106"/>
      <c r="BX78" s="106"/>
      <c r="BY78" s="106"/>
      <c r="BZ78" s="106"/>
      <c r="CA78" s="106"/>
      <c r="CB78" s="106"/>
      <c r="CC78" s="106"/>
      <c r="CD78" s="106"/>
      <c r="CE78" s="106"/>
      <c r="CF78" s="106"/>
      <c r="CG78" s="106"/>
      <c r="CH78" s="106"/>
      <c r="CI78" s="106"/>
      <c r="CJ78" s="106"/>
      <c r="CK78" s="106"/>
      <c r="CL78" s="106"/>
      <c r="CM78" s="106"/>
      <c r="CN78" s="106"/>
      <c r="CO78" s="106"/>
      <c r="CP78" s="106"/>
      <c r="CQ78" s="106"/>
      <c r="CR78" s="106"/>
      <c r="CS78" s="106"/>
      <c r="CT78" s="106"/>
      <c r="CU78" s="106"/>
      <c r="CV78" s="106"/>
      <c r="CW78" s="106"/>
      <c r="CX78" s="106"/>
      <c r="CY78" s="106"/>
      <c r="CZ78" s="106"/>
      <c r="DA78" s="106"/>
      <c r="DB78" s="106"/>
      <c r="DC78" s="106"/>
      <c r="DD78" s="106"/>
      <c r="DE78" s="106"/>
      <c r="DF78" s="106"/>
      <c r="DG78" s="106"/>
      <c r="DH78" s="106"/>
      <c r="DI78" s="106"/>
      <c r="DJ78" s="106"/>
      <c r="DK78" s="106"/>
      <c r="DL78" s="106"/>
      <c r="DM78" s="106"/>
      <c r="DN78" s="106"/>
      <c r="DO78" s="106"/>
      <c r="DP78" s="106"/>
      <c r="DQ78" s="106"/>
      <c r="DR78" s="106"/>
      <c r="DS78" s="106"/>
      <c r="DT78" s="106"/>
      <c r="DU78" s="106"/>
      <c r="DV78" s="106"/>
      <c r="DW78" s="106"/>
      <c r="DX78" s="106"/>
      <c r="DY78" s="106"/>
      <c r="DZ78" s="106"/>
      <c r="EA78" s="106"/>
      <c r="EB78" s="106"/>
      <c r="EC78" s="106"/>
      <c r="ED78" s="106"/>
      <c r="EE78" s="106"/>
      <c r="EF78" s="106"/>
      <c r="EG78" s="106"/>
      <c r="EH78" s="106"/>
      <c r="EI78" s="106"/>
      <c r="EJ78" s="106"/>
      <c r="EK78" s="106"/>
      <c r="EL78" s="106"/>
      <c r="EM78" s="106"/>
      <c r="EN78" s="106"/>
      <c r="EO78" s="106"/>
      <c r="EP78" s="106"/>
      <c r="EQ78" s="106"/>
      <c r="ER78" s="106"/>
      <c r="ES78" s="106"/>
      <c r="ET78" s="106"/>
      <c r="EU78" s="106"/>
      <c r="EV78" s="106"/>
      <c r="EW78" s="106"/>
      <c r="EX78" s="106"/>
      <c r="EY78" s="106"/>
      <c r="EZ78" s="106"/>
      <c r="FA78" s="106"/>
      <c r="FB78" s="106"/>
      <c r="FC78" s="106"/>
      <c r="FD78" s="106"/>
      <c r="FE78" s="106"/>
      <c r="FF78" s="106"/>
      <c r="FG78" s="106"/>
      <c r="FH78" s="106"/>
      <c r="FI78" s="106"/>
      <c r="FJ78" s="106"/>
      <c r="FK78" s="106"/>
      <c r="FL78" s="106"/>
      <c r="FM78" s="106"/>
      <c r="FN78" s="106"/>
      <c r="FO78" s="106"/>
      <c r="FP78" s="106"/>
      <c r="FQ78" s="106"/>
      <c r="FR78" s="106"/>
      <c r="FS78" s="106"/>
      <c r="FT78" s="106"/>
      <c r="FU78" s="106"/>
      <c r="FV78" s="106"/>
      <c r="FW78" s="106"/>
      <c r="FX78" s="106"/>
      <c r="FY78" s="106"/>
      <c r="FZ78" s="106"/>
      <c r="GA78" s="106"/>
      <c r="GB78" s="106"/>
      <c r="GC78" s="106"/>
      <c r="GD78" s="106"/>
      <c r="GE78" s="106"/>
      <c r="GF78" s="106"/>
      <c r="GG78" s="106"/>
      <c r="GH78" s="106"/>
      <c r="GI78" s="106"/>
      <c r="GJ78" s="106"/>
      <c r="GK78" s="106"/>
      <c r="GL78" s="106"/>
      <c r="GM78" s="106"/>
      <c r="GN78" s="106"/>
      <c r="GO78" s="106"/>
      <c r="GP78" s="106"/>
      <c r="GQ78" s="106"/>
      <c r="GR78" s="106"/>
      <c r="GS78" s="106"/>
      <c r="GT78" s="106"/>
      <c r="GU78" s="106"/>
      <c r="GV78" s="106"/>
      <c r="GW78" s="106"/>
      <c r="GX78" s="106"/>
      <c r="GY78" s="106"/>
      <c r="GZ78" s="106"/>
      <c r="HA78" s="106"/>
      <c r="HB78" s="106"/>
      <c r="HC78" s="106"/>
      <c r="HD78" s="106"/>
      <c r="HE78" s="106"/>
      <c r="HF78" s="106"/>
      <c r="HG78" s="106"/>
      <c r="HH78" s="106"/>
      <c r="HI78" s="106"/>
      <c r="HJ78" s="106"/>
      <c r="HK78" s="106"/>
      <c r="HL78" s="106"/>
      <c r="HM78" s="106"/>
      <c r="HN78" s="106"/>
      <c r="HO78" s="106"/>
      <c r="HP78" s="106"/>
      <c r="HQ78" s="106"/>
      <c r="HR78" s="106"/>
      <c r="HS78" s="106"/>
      <c r="HT78" s="106"/>
      <c r="HU78" s="106"/>
      <c r="HV78" s="106"/>
      <c r="HW78" s="106"/>
      <c r="HX78" s="106"/>
      <c r="HY78" s="106"/>
      <c r="HZ78" s="106"/>
      <c r="IA78" s="106"/>
      <c r="IB78" s="106"/>
      <c r="IC78" s="106"/>
      <c r="ID78" s="106"/>
      <c r="IE78" s="106"/>
      <c r="IF78" s="106"/>
      <c r="IG78" s="106"/>
      <c r="IH78" s="106"/>
      <c r="II78" s="106"/>
      <c r="IJ78" s="106"/>
      <c r="IK78" s="106"/>
      <c r="IL78" s="106"/>
      <c r="IM78" s="106"/>
      <c r="IN78" s="106"/>
      <c r="IO78" s="106"/>
      <c r="IP78" s="106"/>
      <c r="IQ78" s="106"/>
      <c r="IR78" s="106"/>
      <c r="IS78" s="106"/>
      <c r="IT78" s="106"/>
      <c r="IU78" s="106"/>
      <c r="IV78" s="106"/>
      <c r="IW78" s="106"/>
      <c r="IX78" s="106"/>
      <c r="IY78" s="106"/>
      <c r="IZ78" s="106"/>
      <c r="JA78" s="106"/>
      <c r="JB78" s="106"/>
      <c r="JC78" s="106"/>
      <c r="JD78" s="106"/>
      <c r="JE78" s="106"/>
      <c r="JF78" s="106"/>
      <c r="JG78" s="106"/>
      <c r="JH78" s="106"/>
      <c r="JI78" s="106"/>
      <c r="JJ78" s="106"/>
      <c r="JK78" s="106"/>
      <c r="JL78" s="106"/>
      <c r="JM78" s="106"/>
      <c r="JN78" s="106"/>
      <c r="JO78" s="106"/>
      <c r="JP78" s="106"/>
      <c r="JQ78" s="106"/>
      <c r="JR78" s="106"/>
      <c r="JS78" s="106"/>
      <c r="JT78" s="106"/>
      <c r="JU78" s="106"/>
      <c r="JV78" s="106"/>
      <c r="JW78" s="106"/>
      <c r="JX78" s="106"/>
      <c r="JY78" s="106"/>
      <c r="JZ78" s="106"/>
      <c r="KA78" s="106"/>
      <c r="KB78" s="106"/>
      <c r="KC78" s="106"/>
      <c r="KD78" s="106"/>
      <c r="KE78" s="106"/>
      <c r="KF78" s="106"/>
      <c r="KG78" s="106"/>
      <c r="KH78" s="106"/>
      <c r="KI78" s="106"/>
      <c r="KJ78" s="106"/>
      <c r="KK78" s="106"/>
      <c r="KL78" s="106"/>
      <c r="KM78" s="106"/>
      <c r="KN78" s="106"/>
      <c r="KO78" s="106"/>
      <c r="KP78" s="106"/>
      <c r="KQ78" s="106"/>
      <c r="KR78" s="106"/>
      <c r="KS78" s="106"/>
      <c r="KT78" s="106"/>
      <c r="KU78" s="106"/>
      <c r="KV78" s="106"/>
      <c r="KW78" s="106"/>
      <c r="KX78" s="106"/>
      <c r="KY78" s="106"/>
      <c r="KZ78" s="106"/>
      <c r="LA78" s="106"/>
      <c r="LB78" s="106"/>
      <c r="LC78" s="106"/>
      <c r="LD78" s="106"/>
      <c r="LE78" s="106"/>
      <c r="LF78" s="106"/>
      <c r="LG78" s="106"/>
      <c r="LH78" s="106"/>
      <c r="LI78" s="106"/>
      <c r="LJ78" s="106"/>
      <c r="LK78" s="106"/>
      <c r="LL78" s="106"/>
      <c r="LM78" s="106"/>
      <c r="LN78" s="106"/>
      <c r="LO78" s="106"/>
      <c r="LP78" s="106"/>
      <c r="LQ78" s="106"/>
      <c r="LR78" s="106"/>
      <c r="LS78" s="106"/>
      <c r="LT78" s="106"/>
      <c r="LU78" s="106"/>
      <c r="LV78" s="106"/>
      <c r="LW78" s="106"/>
      <c r="LX78" s="106"/>
      <c r="LY78" s="106"/>
      <c r="LZ78" s="106"/>
      <c r="MA78" s="106"/>
      <c r="MB78" s="106"/>
      <c r="MC78" s="106"/>
      <c r="MD78" s="106"/>
      <c r="ME78" s="106"/>
      <c r="MF78" s="106"/>
      <c r="MG78" s="106"/>
      <c r="MH78" s="106"/>
      <c r="MI78" s="106"/>
      <c r="MJ78" s="106"/>
      <c r="MK78" s="106"/>
      <c r="ML78" s="106"/>
      <c r="MM78" s="106"/>
      <c r="MN78" s="106"/>
      <c r="MO78" s="106"/>
      <c r="MP78" s="106"/>
      <c r="MQ78" s="106"/>
      <c r="MR78" s="106"/>
      <c r="MS78" s="106"/>
      <c r="MT78" s="106"/>
      <c r="MU78" s="106"/>
      <c r="MV78" s="106"/>
      <c r="MW78" s="106"/>
      <c r="MX78" s="106"/>
      <c r="MY78" s="106"/>
      <c r="MZ78" s="106"/>
      <c r="NA78" s="106"/>
      <c r="NB78" s="106"/>
      <c r="NC78" s="106"/>
      <c r="ND78" s="106"/>
      <c r="NE78" s="106"/>
      <c r="NF78" s="106"/>
      <c r="NG78" s="106"/>
      <c r="NH78" s="106"/>
      <c r="NI78" s="106"/>
      <c r="NJ78" s="106"/>
      <c r="NK78" s="106"/>
      <c r="NL78" s="106"/>
      <c r="NM78" s="106"/>
      <c r="NN78" s="106"/>
      <c r="NO78" s="106"/>
      <c r="NP78" s="106"/>
      <c r="NQ78" s="106"/>
      <c r="NR78" s="106"/>
      <c r="NS78" s="106"/>
      <c r="NT78" s="106"/>
      <c r="NU78" s="106"/>
      <c r="NV78" s="106"/>
      <c r="NW78" s="106"/>
      <c r="NX78" s="106"/>
      <c r="NY78" s="106"/>
      <c r="NZ78" s="106"/>
      <c r="OA78" s="106"/>
      <c r="OB78" s="106"/>
      <c r="OC78" s="106"/>
      <c r="OD78" s="106"/>
      <c r="OE78" s="106"/>
      <c r="OF78" s="106"/>
      <c r="OG78" s="106"/>
      <c r="OH78" s="106"/>
      <c r="OI78" s="106"/>
      <c r="OJ78" s="106"/>
      <c r="OK78" s="106"/>
      <c r="OL78" s="106"/>
      <c r="OM78" s="106"/>
      <c r="ON78" s="106"/>
      <c r="OO78" s="106"/>
      <c r="OP78" s="106"/>
      <c r="OQ78" s="106"/>
      <c r="OR78" s="106"/>
      <c r="OS78" s="106"/>
      <c r="OT78" s="106"/>
      <c r="OU78" s="106"/>
      <c r="OV78" s="106"/>
      <c r="OW78" s="106"/>
      <c r="OX78" s="106"/>
      <c r="OY78" s="106"/>
      <c r="OZ78" s="106"/>
      <c r="PA78" s="106"/>
      <c r="PB78" s="106"/>
      <c r="PC78" s="106"/>
      <c r="PD78" s="106"/>
      <c r="PE78" s="106"/>
      <c r="PF78" s="106"/>
      <c r="PG78" s="106"/>
      <c r="PH78" s="106"/>
      <c r="PI78" s="106"/>
      <c r="PJ78" s="106"/>
      <c r="PK78" s="106"/>
      <c r="PL78" s="106"/>
      <c r="PM78" s="106"/>
      <c r="PN78" s="106"/>
      <c r="PO78" s="106"/>
      <c r="PP78" s="106"/>
      <c r="PQ78" s="106"/>
      <c r="PR78" s="106"/>
      <c r="PS78" s="106"/>
      <c r="PT78" s="106"/>
      <c r="PU78" s="106"/>
      <c r="PV78" s="106"/>
      <c r="PW78" s="106"/>
      <c r="PX78" s="106"/>
      <c r="PY78" s="106"/>
      <c r="PZ78" s="106"/>
      <c r="QA78" s="106"/>
      <c r="QB78" s="106"/>
      <c r="QC78" s="106"/>
      <c r="QD78" s="106"/>
      <c r="QE78" s="106"/>
      <c r="QF78" s="106"/>
      <c r="QG78" s="106"/>
      <c r="QH78" s="106"/>
      <c r="QI78" s="106"/>
      <c r="QJ78" s="106"/>
      <c r="QK78" s="106"/>
      <c r="QL78" s="106"/>
      <c r="QM78" s="106"/>
      <c r="QN78" s="106"/>
      <c r="QO78" s="106"/>
      <c r="QP78" s="106"/>
      <c r="QQ78" s="106"/>
      <c r="QR78" s="106"/>
      <c r="QS78" s="106"/>
      <c r="QT78" s="106"/>
      <c r="QU78" s="106"/>
      <c r="QV78" s="106"/>
      <c r="QW78" s="106"/>
      <c r="QX78" s="106"/>
      <c r="QY78" s="106"/>
      <c r="QZ78" s="106"/>
      <c r="RA78" s="106"/>
      <c r="RB78" s="106"/>
      <c r="RC78" s="106"/>
      <c r="RD78" s="106"/>
      <c r="RE78" s="106"/>
      <c r="RF78" s="106"/>
      <c r="RG78" s="106"/>
      <c r="RH78" s="106"/>
      <c r="RI78" s="106"/>
      <c r="RJ78" s="106"/>
      <c r="RK78" s="106"/>
      <c r="RL78" s="106"/>
      <c r="RM78" s="106"/>
      <c r="RN78" s="106"/>
      <c r="RO78" s="106"/>
      <c r="RP78" s="106"/>
      <c r="RQ78" s="106"/>
      <c r="RR78" s="106"/>
      <c r="RS78" s="106"/>
      <c r="RT78" s="106"/>
      <c r="RU78" s="106"/>
      <c r="RV78" s="106"/>
      <c r="RW78" s="106"/>
      <c r="RX78" s="106"/>
      <c r="RY78" s="106"/>
      <c r="RZ78" s="106"/>
      <c r="SA78" s="106"/>
      <c r="SB78" s="106"/>
      <c r="SC78" s="106"/>
      <c r="SD78" s="106"/>
      <c r="SE78" s="106"/>
      <c r="SF78" s="106"/>
      <c r="SG78" s="106"/>
      <c r="SH78" s="106"/>
      <c r="SI78" s="106"/>
      <c r="SJ78" s="106"/>
      <c r="SK78" s="106"/>
      <c r="SL78" s="106"/>
      <c r="SM78" s="106"/>
      <c r="SN78" s="106"/>
      <c r="SO78" s="106"/>
      <c r="SP78" s="106"/>
      <c r="SQ78" s="106"/>
      <c r="SR78" s="106"/>
      <c r="SS78" s="106"/>
      <c r="ST78" s="106"/>
      <c r="SU78" s="106"/>
      <c r="SV78" s="106"/>
      <c r="SW78" s="106"/>
      <c r="SX78" s="106"/>
      <c r="SY78" s="106"/>
      <c r="SZ78" s="106"/>
      <c r="TA78" s="106"/>
      <c r="TB78" s="106"/>
      <c r="TC78" s="106"/>
      <c r="TD78" s="106"/>
      <c r="TE78" s="106"/>
      <c r="TF78" s="106"/>
      <c r="TG78" s="106"/>
      <c r="TH78" s="106"/>
      <c r="TI78" s="106"/>
      <c r="TJ78" s="106"/>
      <c r="TK78" s="106"/>
      <c r="TL78" s="106"/>
      <c r="TM78" s="106"/>
      <c r="TN78" s="106"/>
      <c r="TO78" s="106"/>
      <c r="TP78" s="106"/>
      <c r="TQ78" s="106"/>
      <c r="TR78" s="106"/>
      <c r="TS78" s="106"/>
      <c r="TT78" s="106"/>
      <c r="TU78" s="106"/>
      <c r="TV78" s="106"/>
      <c r="TW78" s="106"/>
      <c r="TX78" s="106"/>
      <c r="TY78" s="106"/>
      <c r="TZ78" s="106"/>
      <c r="UA78" s="106"/>
      <c r="UB78" s="106"/>
      <c r="UC78" s="106"/>
      <c r="UD78" s="106"/>
      <c r="UE78" s="106"/>
      <c r="UF78" s="106"/>
      <c r="UG78" s="106"/>
      <c r="UH78" s="106"/>
      <c r="UI78" s="106"/>
      <c r="UJ78" s="106"/>
      <c r="UK78" s="106"/>
      <c r="UL78" s="106"/>
      <c r="UM78" s="106"/>
      <c r="UN78" s="106"/>
      <c r="UO78" s="106"/>
      <c r="UP78" s="106"/>
      <c r="UQ78" s="106"/>
      <c r="UR78" s="106"/>
      <c r="US78" s="106"/>
      <c r="UT78" s="106"/>
      <c r="UU78" s="106"/>
      <c r="UV78" s="106"/>
      <c r="UW78" s="106"/>
      <c r="UX78" s="106"/>
      <c r="UY78" s="106"/>
      <c r="UZ78" s="106"/>
      <c r="VA78" s="106"/>
      <c r="VB78" s="106"/>
      <c r="VC78" s="106"/>
      <c r="VD78" s="106"/>
      <c r="VE78" s="106"/>
      <c r="VF78" s="106"/>
      <c r="VG78" s="106"/>
      <c r="VH78" s="106"/>
      <c r="VI78" s="106"/>
      <c r="VJ78" s="106"/>
      <c r="VK78" s="106"/>
      <c r="VL78" s="106"/>
      <c r="VM78" s="106"/>
      <c r="VN78" s="106"/>
      <c r="VO78" s="106"/>
      <c r="VP78" s="106"/>
      <c r="VQ78" s="106"/>
      <c r="VR78" s="106"/>
      <c r="VS78" s="106"/>
      <c r="VT78" s="106"/>
      <c r="VU78" s="106"/>
      <c r="VV78" s="106"/>
      <c r="VW78" s="106"/>
      <c r="VX78" s="106"/>
      <c r="VY78" s="106"/>
      <c r="VZ78" s="106"/>
      <c r="WA78" s="106"/>
      <c r="WB78" s="106"/>
      <c r="WC78" s="106"/>
      <c r="WD78" s="106"/>
      <c r="WE78" s="106"/>
      <c r="WF78" s="106"/>
      <c r="WG78" s="106"/>
      <c r="WH78" s="106"/>
      <c r="WI78" s="106"/>
      <c r="WJ78" s="106"/>
      <c r="WK78" s="106"/>
      <c r="WL78" s="106"/>
      <c r="WM78" s="106"/>
      <c r="WN78" s="106"/>
      <c r="WO78" s="106"/>
      <c r="WP78" s="106"/>
      <c r="WQ78" s="106"/>
      <c r="WR78" s="106"/>
      <c r="WS78" s="106"/>
      <c r="WT78" s="106"/>
      <c r="WU78" s="106"/>
      <c r="WV78" s="106"/>
      <c r="WW78" s="106"/>
      <c r="WX78" s="106"/>
      <c r="WY78" s="106"/>
      <c r="WZ78" s="106"/>
      <c r="XA78" s="106"/>
      <c r="XB78" s="106"/>
      <c r="XC78" s="106"/>
      <c r="XD78" s="106"/>
      <c r="XE78" s="106"/>
      <c r="XF78" s="106"/>
      <c r="XG78" s="106"/>
      <c r="XH78" s="106"/>
      <c r="XI78" s="106"/>
      <c r="XJ78" s="106"/>
      <c r="XK78" s="106"/>
      <c r="XL78" s="106"/>
      <c r="XM78" s="106"/>
      <c r="XN78" s="106"/>
      <c r="XO78" s="106"/>
      <c r="XP78" s="106"/>
      <c r="XQ78" s="106"/>
      <c r="XR78" s="106"/>
      <c r="XS78" s="106"/>
      <c r="XT78" s="106"/>
      <c r="XU78" s="106"/>
      <c r="XV78" s="106"/>
      <c r="XW78" s="106"/>
      <c r="XX78" s="106"/>
      <c r="XY78" s="106"/>
      <c r="XZ78" s="106"/>
      <c r="YA78" s="106"/>
      <c r="YB78" s="106"/>
      <c r="YC78" s="106"/>
      <c r="YD78" s="106"/>
      <c r="YE78" s="106"/>
      <c r="YF78" s="106"/>
      <c r="YG78" s="106"/>
      <c r="YH78" s="106"/>
      <c r="YI78" s="106"/>
      <c r="YJ78" s="106"/>
      <c r="YK78" s="106"/>
      <c r="YL78" s="106"/>
      <c r="YM78" s="106"/>
      <c r="YN78" s="106"/>
      <c r="YO78" s="106"/>
      <c r="YP78" s="106"/>
      <c r="YQ78" s="106"/>
      <c r="YR78" s="106"/>
      <c r="YS78" s="106"/>
      <c r="YT78" s="106"/>
      <c r="YU78" s="106"/>
      <c r="YV78" s="106"/>
      <c r="YW78" s="106"/>
      <c r="YX78" s="106"/>
      <c r="YY78" s="106"/>
      <c r="YZ78" s="106"/>
      <c r="ZA78" s="106"/>
      <c r="ZB78" s="106"/>
      <c r="ZC78" s="106"/>
      <c r="ZD78" s="106"/>
      <c r="ZE78" s="106"/>
      <c r="ZF78" s="106"/>
      <c r="ZG78" s="106"/>
      <c r="ZH78" s="106"/>
      <c r="ZI78" s="106"/>
      <c r="ZJ78" s="106"/>
      <c r="ZK78" s="106"/>
      <c r="ZL78" s="106"/>
      <c r="ZM78" s="106"/>
      <c r="ZN78" s="106"/>
      <c r="ZO78" s="106"/>
      <c r="ZP78" s="106"/>
      <c r="ZQ78" s="106"/>
      <c r="ZR78" s="106"/>
      <c r="ZS78" s="106"/>
      <c r="ZT78" s="106"/>
      <c r="ZU78" s="106"/>
      <c r="ZV78" s="106"/>
      <c r="ZW78" s="106"/>
      <c r="ZX78" s="106"/>
      <c r="ZY78" s="106"/>
      <c r="ZZ78" s="106"/>
      <c r="AAA78" s="106"/>
      <c r="AAB78" s="106"/>
      <c r="AAC78" s="106"/>
      <c r="AAD78" s="106"/>
      <c r="AAE78" s="106"/>
      <c r="AAF78" s="106"/>
      <c r="AAG78" s="106"/>
      <c r="AAH78" s="106"/>
      <c r="AAI78" s="106"/>
      <c r="AAJ78" s="106"/>
      <c r="AAK78" s="106"/>
      <c r="AAL78" s="106"/>
      <c r="AAM78" s="106"/>
      <c r="AAN78" s="106"/>
      <c r="AAO78" s="106"/>
      <c r="AAP78" s="106"/>
      <c r="AAQ78" s="106"/>
      <c r="AAR78" s="106"/>
      <c r="AAS78" s="106"/>
      <c r="AAT78" s="106"/>
      <c r="AAU78" s="106"/>
      <c r="AAV78" s="106"/>
      <c r="AAW78" s="106"/>
      <c r="AAX78" s="106"/>
      <c r="AAY78" s="106"/>
      <c r="AAZ78" s="106"/>
      <c r="ABA78" s="106"/>
      <c r="ABB78" s="106"/>
      <c r="ABC78" s="106"/>
      <c r="ABD78" s="106"/>
      <c r="ABE78" s="106"/>
      <c r="ABF78" s="106"/>
      <c r="ABG78" s="106"/>
      <c r="ABH78" s="106"/>
      <c r="ABI78" s="106"/>
      <c r="ABJ78" s="106"/>
      <c r="ABK78" s="106"/>
      <c r="ABL78" s="106"/>
      <c r="ABM78" s="106"/>
      <c r="ABN78" s="106"/>
      <c r="ABO78" s="106"/>
      <c r="ABP78" s="106"/>
      <c r="ABQ78" s="106"/>
      <c r="ABR78" s="106"/>
      <c r="ABS78" s="106"/>
      <c r="ABT78" s="106"/>
      <c r="ABU78" s="106"/>
      <c r="ABV78" s="106"/>
      <c r="ABW78" s="106"/>
      <c r="ABX78" s="106"/>
      <c r="ABY78" s="106"/>
      <c r="ABZ78" s="106"/>
      <c r="ACA78" s="106"/>
      <c r="ACB78" s="106"/>
      <c r="ACC78" s="106"/>
      <c r="ACD78" s="106"/>
      <c r="ACE78" s="106"/>
      <c r="ACF78" s="106"/>
      <c r="ACG78" s="106"/>
      <c r="ACH78" s="106"/>
      <c r="ACI78" s="106"/>
      <c r="ACJ78" s="106"/>
      <c r="ACK78" s="106"/>
      <c r="ACL78" s="106"/>
      <c r="ACM78" s="106"/>
      <c r="ACN78" s="106"/>
      <c r="ACO78" s="106"/>
      <c r="ACP78" s="106"/>
      <c r="ACQ78" s="106"/>
      <c r="ACR78" s="106"/>
      <c r="ACS78" s="106"/>
      <c r="ACT78" s="106"/>
      <c r="ACU78" s="106"/>
      <c r="ACV78" s="106"/>
      <c r="ACW78" s="106"/>
      <c r="ACX78" s="106"/>
      <c r="ACY78" s="106"/>
      <c r="ACZ78" s="106"/>
      <c r="ADA78" s="106"/>
      <c r="ADB78" s="106"/>
      <c r="ADC78" s="106"/>
      <c r="ADD78" s="106"/>
      <c r="ADE78" s="106"/>
      <c r="ADF78" s="106"/>
      <c r="ADG78" s="106"/>
      <c r="ADH78" s="106"/>
      <c r="ADI78" s="106"/>
      <c r="ADJ78" s="106"/>
      <c r="ADK78" s="106"/>
      <c r="ADL78" s="106"/>
      <c r="ADM78" s="106"/>
      <c r="ADN78" s="106"/>
      <c r="ADO78" s="106"/>
      <c r="ADP78" s="106"/>
      <c r="ADQ78" s="106"/>
      <c r="ADR78" s="106"/>
      <c r="ADS78" s="106"/>
      <c r="ADT78" s="106"/>
      <c r="ADU78" s="106"/>
      <c r="ADV78" s="106"/>
      <c r="ADW78" s="106"/>
      <c r="ADX78" s="106"/>
      <c r="ADY78" s="106"/>
      <c r="ADZ78" s="106"/>
      <c r="AEA78" s="106"/>
      <c r="AEB78" s="106"/>
      <c r="AEC78" s="106"/>
      <c r="AED78" s="106"/>
      <c r="AEE78" s="106"/>
      <c r="AEF78" s="106"/>
      <c r="AEG78" s="106"/>
      <c r="AEH78" s="106"/>
      <c r="AEI78" s="106"/>
      <c r="AEJ78" s="106"/>
      <c r="AEK78" s="106"/>
      <c r="AEL78" s="106"/>
      <c r="AEM78" s="106"/>
      <c r="AEN78" s="106"/>
      <c r="AEO78" s="106"/>
      <c r="AEP78" s="106"/>
      <c r="AEQ78" s="106"/>
      <c r="AER78" s="106"/>
      <c r="AES78" s="106"/>
      <c r="AET78" s="106"/>
      <c r="AEU78" s="106"/>
      <c r="AEV78" s="106"/>
      <c r="AEW78" s="106"/>
      <c r="AEX78" s="106"/>
      <c r="AEY78" s="106"/>
      <c r="AEZ78" s="106"/>
      <c r="AFA78" s="106"/>
      <c r="AFB78" s="106"/>
      <c r="AFC78" s="106"/>
      <c r="AFD78" s="106"/>
      <c r="AFE78" s="106"/>
      <c r="AFF78" s="106"/>
      <c r="AFG78" s="106"/>
      <c r="AFH78" s="106"/>
      <c r="AFI78" s="106"/>
      <c r="AFJ78" s="106"/>
      <c r="AFK78" s="106"/>
      <c r="AFL78" s="106"/>
      <c r="AFM78" s="106"/>
      <c r="AFN78" s="106"/>
      <c r="AFO78" s="106"/>
      <c r="AFP78" s="106"/>
      <c r="AFQ78" s="106"/>
      <c r="AFR78" s="106"/>
      <c r="AFS78" s="106"/>
      <c r="AFT78" s="106"/>
      <c r="AFU78" s="106"/>
      <c r="AFV78" s="106"/>
      <c r="AFW78" s="106"/>
      <c r="AFX78" s="106"/>
      <c r="AFY78" s="106"/>
      <c r="AFZ78" s="106"/>
      <c r="AGA78" s="106"/>
      <c r="AGB78" s="106"/>
      <c r="AGC78" s="106"/>
      <c r="AGD78" s="106"/>
      <c r="AGE78" s="106"/>
      <c r="AGF78" s="106"/>
      <c r="AGG78" s="106"/>
      <c r="AGH78" s="106"/>
      <c r="AGI78" s="106"/>
      <c r="AGJ78" s="106"/>
      <c r="AGK78" s="106"/>
      <c r="AGL78" s="106"/>
      <c r="AGM78" s="106"/>
      <c r="AGN78" s="106"/>
      <c r="AGO78" s="106"/>
      <c r="AGP78" s="106"/>
      <c r="AGQ78" s="106"/>
      <c r="AGR78" s="106"/>
      <c r="AGS78" s="106"/>
      <c r="AGT78" s="106"/>
      <c r="AGU78" s="106"/>
      <c r="AGV78" s="106"/>
      <c r="AGW78" s="106"/>
      <c r="AGX78" s="106"/>
      <c r="AGY78" s="106"/>
      <c r="AGZ78" s="106"/>
      <c r="AHA78" s="106"/>
      <c r="AHB78" s="106"/>
      <c r="AHC78" s="106"/>
      <c r="AHD78" s="106"/>
      <c r="AHE78" s="106"/>
      <c r="AHF78" s="106"/>
      <c r="AHG78" s="106"/>
      <c r="AHH78" s="106"/>
      <c r="AHI78" s="106"/>
      <c r="AHJ78" s="106"/>
      <c r="AHK78" s="106"/>
      <c r="AHL78" s="106"/>
      <c r="AHM78" s="106"/>
      <c r="AHN78" s="106"/>
      <c r="AHO78" s="106"/>
      <c r="AHP78" s="106"/>
      <c r="AHQ78" s="106"/>
      <c r="AHR78" s="106"/>
      <c r="AHS78" s="106"/>
      <c r="AHT78" s="106"/>
      <c r="AHU78" s="106"/>
      <c r="AHV78" s="106"/>
      <c r="AHW78" s="106"/>
      <c r="AHX78" s="106"/>
      <c r="AHY78" s="106"/>
      <c r="AHZ78" s="106"/>
      <c r="AIA78" s="106"/>
      <c r="AIB78" s="106"/>
      <c r="AIC78" s="106"/>
      <c r="AID78" s="106"/>
      <c r="AIE78" s="106"/>
      <c r="AIF78" s="106"/>
      <c r="AIG78" s="106"/>
      <c r="AIH78" s="106"/>
      <c r="AII78" s="106"/>
      <c r="AIJ78" s="106"/>
      <c r="AIK78" s="106"/>
      <c r="AIL78" s="106"/>
      <c r="AIM78" s="106"/>
      <c r="AIN78" s="106"/>
      <c r="AIO78" s="106"/>
      <c r="AIP78" s="106"/>
      <c r="AIQ78" s="106"/>
      <c r="AIR78" s="106"/>
      <c r="AIS78" s="106"/>
      <c r="AIT78" s="106"/>
      <c r="AIU78" s="106"/>
      <c r="AIV78" s="106"/>
      <c r="AIW78" s="106"/>
      <c r="AIX78" s="106"/>
      <c r="AIY78" s="106"/>
      <c r="AIZ78" s="106"/>
      <c r="AJA78" s="106"/>
      <c r="AJB78" s="106"/>
      <c r="AJC78" s="106"/>
      <c r="AJD78" s="106"/>
      <c r="AJE78" s="106"/>
      <c r="AJF78" s="106"/>
      <c r="AJG78" s="106"/>
      <c r="AJH78" s="106"/>
      <c r="AJI78" s="106"/>
      <c r="AJJ78" s="106"/>
      <c r="AJK78" s="106"/>
      <c r="AJL78" s="106"/>
      <c r="AJM78" s="106"/>
      <c r="AJN78" s="106"/>
      <c r="AJO78" s="106"/>
      <c r="AJP78" s="106"/>
      <c r="AJQ78" s="106"/>
      <c r="AJR78" s="106"/>
      <c r="AJS78" s="106"/>
      <c r="AJT78" s="106"/>
      <c r="AJU78" s="106"/>
      <c r="AJV78" s="106"/>
      <c r="AJW78" s="106"/>
      <c r="AJX78" s="106"/>
      <c r="AJY78" s="106"/>
      <c r="AJZ78" s="106"/>
      <c r="AKA78" s="106"/>
      <c r="AKB78" s="106"/>
      <c r="AKC78" s="106"/>
      <c r="AKD78" s="106"/>
      <c r="AKE78" s="106"/>
      <c r="AKF78" s="106"/>
      <c r="AKG78" s="106"/>
      <c r="AKH78" s="106"/>
      <c r="AKI78" s="106"/>
      <c r="AKJ78" s="106"/>
      <c r="AKK78" s="106"/>
      <c r="AKL78" s="106"/>
      <c r="AKM78" s="106"/>
      <c r="AKN78" s="106"/>
      <c r="AKO78" s="106"/>
      <c r="AKP78" s="106"/>
      <c r="AKQ78" s="106"/>
      <c r="AKR78" s="106"/>
      <c r="AKS78" s="106"/>
      <c r="AKT78" s="106"/>
      <c r="AKU78" s="106"/>
      <c r="AKV78" s="106"/>
      <c r="AKW78" s="106"/>
      <c r="AKX78" s="106"/>
      <c r="AKY78" s="106"/>
      <c r="AKZ78" s="106"/>
      <c r="ALA78" s="106"/>
      <c r="ALB78" s="106"/>
      <c r="ALC78" s="106"/>
      <c r="ALD78" s="106"/>
      <c r="ALE78" s="106"/>
      <c r="ALF78" s="106"/>
      <c r="ALG78" s="106"/>
      <c r="ALH78" s="106"/>
      <c r="ALI78" s="106"/>
      <c r="ALJ78" s="106"/>
      <c r="ALK78" s="106"/>
      <c r="ALL78" s="106"/>
      <c r="ALM78" s="106"/>
      <c r="ALN78" s="106"/>
      <c r="ALO78" s="106"/>
      <c r="ALP78" s="106"/>
      <c r="ALQ78" s="106"/>
      <c r="ALR78" s="106"/>
      <c r="ALS78" s="106"/>
      <c r="ALT78" s="106"/>
      <c r="ALU78" s="106"/>
      <c r="ALV78" s="106"/>
      <c r="ALW78" s="106"/>
      <c r="ALX78" s="106"/>
      <c r="ALY78" s="106"/>
      <c r="ALZ78" s="106"/>
      <c r="AMA78" s="106"/>
      <c r="AMB78" s="106"/>
      <c r="AMC78" s="106"/>
      <c r="AMD78" s="106"/>
      <c r="AME78" s="106"/>
      <c r="AMF78" s="106"/>
      <c r="AMG78" s="106"/>
      <c r="AMH78" s="106"/>
      <c r="AMI78" s="106"/>
      <c r="AMJ78" s="106"/>
      <c r="AMK78" s="106"/>
      <c r="AML78" s="106"/>
      <c r="AMM78" s="106"/>
      <c r="AMN78" s="106"/>
      <c r="AMO78" s="106"/>
      <c r="AMP78" s="106"/>
      <c r="AMQ78" s="106"/>
      <c r="AMR78" s="106"/>
      <c r="AMS78" s="106"/>
      <c r="AMT78" s="106"/>
      <c r="AMU78" s="106"/>
      <c r="AMV78" s="106"/>
      <c r="AMW78" s="106"/>
      <c r="AMX78" s="106"/>
      <c r="AMY78" s="106"/>
      <c r="AMZ78" s="106"/>
      <c r="ANA78" s="106"/>
      <c r="ANB78" s="106"/>
      <c r="ANC78" s="106"/>
      <c r="AND78" s="106"/>
      <c r="ANE78" s="106"/>
      <c r="ANF78" s="106"/>
      <c r="ANG78" s="106"/>
      <c r="ANH78" s="106"/>
      <c r="ANI78" s="106"/>
      <c r="ANJ78" s="106"/>
      <c r="ANK78" s="106"/>
      <c r="ANL78" s="106"/>
      <c r="ANM78" s="106"/>
      <c r="ANN78" s="106"/>
      <c r="ANO78" s="106"/>
      <c r="ANP78" s="106"/>
      <c r="ANQ78" s="106"/>
      <c r="ANR78" s="106"/>
      <c r="ANS78" s="106"/>
      <c r="ANT78" s="106"/>
      <c r="ANU78" s="106"/>
      <c r="ANV78" s="106"/>
      <c r="ANW78" s="106"/>
      <c r="ANX78" s="106"/>
      <c r="ANY78" s="106"/>
      <c r="ANZ78" s="106"/>
      <c r="AOA78" s="106"/>
      <c r="AOB78" s="106"/>
      <c r="AOC78" s="106"/>
      <c r="AOD78" s="106"/>
      <c r="AOE78" s="106"/>
      <c r="AOF78" s="106"/>
      <c r="AOG78" s="106"/>
      <c r="AOH78" s="106"/>
      <c r="AOI78" s="106"/>
      <c r="AOJ78" s="106"/>
      <c r="AOK78" s="106"/>
      <c r="AOL78" s="106"/>
      <c r="AOM78" s="106"/>
      <c r="AON78" s="106"/>
      <c r="AOO78" s="106"/>
      <c r="AOP78" s="106"/>
      <c r="AOQ78" s="106"/>
      <c r="AOR78" s="106"/>
      <c r="AOS78" s="106"/>
      <c r="AOT78" s="106"/>
      <c r="AOU78" s="106"/>
      <c r="AOV78" s="106"/>
      <c r="AOW78" s="106"/>
      <c r="AOX78" s="106"/>
      <c r="AOY78" s="106"/>
      <c r="AOZ78" s="106"/>
      <c r="APA78" s="106"/>
      <c r="APB78" s="106"/>
      <c r="APC78" s="106"/>
      <c r="APD78" s="106"/>
      <c r="APE78" s="106"/>
      <c r="APF78" s="106"/>
      <c r="APG78" s="106"/>
      <c r="APH78" s="106"/>
      <c r="API78" s="106"/>
      <c r="APJ78" s="106"/>
      <c r="APK78" s="106"/>
      <c r="APL78" s="106"/>
      <c r="APM78" s="106"/>
      <c r="APN78" s="106"/>
      <c r="APO78" s="106"/>
      <c r="APP78" s="106"/>
      <c r="APQ78" s="106"/>
      <c r="APR78" s="106"/>
      <c r="APS78" s="106"/>
      <c r="APT78" s="106"/>
      <c r="APU78" s="106"/>
      <c r="APV78" s="106"/>
      <c r="APW78" s="106"/>
      <c r="APX78" s="106"/>
      <c r="APY78" s="106"/>
      <c r="APZ78" s="106"/>
      <c r="AQA78" s="106"/>
      <c r="AQB78" s="106"/>
      <c r="AQC78" s="106"/>
      <c r="AQD78" s="106"/>
      <c r="AQE78" s="106"/>
      <c r="AQF78" s="106"/>
      <c r="AQG78" s="106"/>
      <c r="AQH78" s="106"/>
      <c r="AQI78" s="106"/>
      <c r="AQJ78" s="106"/>
      <c r="AQK78" s="106"/>
      <c r="AQL78" s="106"/>
      <c r="AQM78" s="106"/>
      <c r="AQN78" s="106"/>
      <c r="AQO78" s="106"/>
      <c r="AQP78" s="106"/>
      <c r="AQQ78" s="106"/>
      <c r="AQR78" s="106"/>
      <c r="AQS78" s="106"/>
      <c r="AQT78" s="106"/>
      <c r="AQU78" s="106"/>
      <c r="AQV78" s="106"/>
      <c r="AQW78" s="106"/>
      <c r="AQX78" s="106"/>
      <c r="AQY78" s="106"/>
      <c r="AQZ78" s="106"/>
      <c r="ARA78" s="106"/>
      <c r="ARB78" s="106"/>
      <c r="ARC78" s="106"/>
      <c r="ARD78" s="106"/>
      <c r="ARE78" s="106"/>
      <c r="ARF78" s="106"/>
      <c r="ARG78" s="106"/>
      <c r="ARH78" s="106"/>
      <c r="ARI78" s="106"/>
      <c r="ARJ78" s="106"/>
      <c r="ARK78" s="106"/>
      <c r="ARL78" s="106"/>
      <c r="ARM78" s="106"/>
      <c r="ARN78" s="106"/>
      <c r="ARO78" s="106"/>
      <c r="ARP78" s="106"/>
      <c r="ARQ78" s="106"/>
      <c r="ARR78" s="106"/>
      <c r="ARS78" s="106"/>
      <c r="ART78" s="106"/>
      <c r="ARU78" s="106"/>
      <c r="ARV78" s="106"/>
      <c r="ARW78" s="106"/>
      <c r="ARX78" s="106"/>
      <c r="ARY78" s="106"/>
      <c r="ARZ78" s="106"/>
      <c r="ASA78" s="106"/>
      <c r="ASB78" s="106"/>
      <c r="ASC78" s="106"/>
      <c r="ASD78" s="106"/>
      <c r="ASE78" s="106"/>
      <c r="ASF78" s="106"/>
      <c r="ASG78" s="106"/>
      <c r="ASH78" s="106"/>
      <c r="ASI78" s="106"/>
      <c r="ASJ78" s="106"/>
      <c r="ASK78" s="106"/>
      <c r="ASL78" s="106"/>
      <c r="ASM78" s="106"/>
      <c r="ASN78" s="106"/>
      <c r="ASO78" s="106"/>
      <c r="ASP78" s="106"/>
      <c r="ASQ78" s="106"/>
      <c r="ASR78" s="106"/>
      <c r="ASS78" s="106"/>
      <c r="AST78" s="106"/>
      <c r="ASU78" s="106"/>
      <c r="ASV78" s="106"/>
      <c r="ASW78" s="106"/>
      <c r="ASX78" s="106"/>
      <c r="ASY78" s="106"/>
      <c r="ASZ78" s="106"/>
      <c r="ATA78" s="106"/>
      <c r="ATB78" s="106"/>
      <c r="ATC78" s="106"/>
      <c r="ATD78" s="106"/>
      <c r="ATE78" s="106"/>
      <c r="ATF78" s="106"/>
      <c r="ATG78" s="106"/>
      <c r="ATH78" s="106"/>
      <c r="ATI78" s="106"/>
      <c r="ATJ78" s="106"/>
      <c r="ATK78" s="106"/>
      <c r="ATL78" s="106"/>
      <c r="ATM78" s="106"/>
      <c r="ATN78" s="106"/>
      <c r="ATO78" s="106"/>
      <c r="ATP78" s="106"/>
      <c r="ATQ78" s="106"/>
      <c r="ATR78" s="106"/>
      <c r="ATS78" s="106"/>
      <c r="ATT78" s="106"/>
      <c r="ATU78" s="106"/>
      <c r="ATV78" s="106"/>
      <c r="ATW78" s="106"/>
      <c r="ATX78" s="106"/>
      <c r="ATY78" s="106"/>
      <c r="ATZ78" s="106"/>
      <c r="AUA78" s="106"/>
      <c r="AUB78" s="106"/>
      <c r="AUC78" s="106"/>
      <c r="AUD78" s="106"/>
      <c r="AUE78" s="106"/>
      <c r="AUF78" s="106"/>
      <c r="AUG78" s="106"/>
      <c r="AUH78" s="106"/>
      <c r="AUI78" s="106"/>
      <c r="AUJ78" s="106"/>
      <c r="AUK78" s="106"/>
      <c r="AUL78" s="106"/>
      <c r="AUM78" s="106"/>
      <c r="AUN78" s="106"/>
      <c r="AUO78" s="106"/>
      <c r="AUP78" s="106"/>
      <c r="AUQ78" s="106"/>
      <c r="AUR78" s="106"/>
      <c r="AUS78" s="106"/>
      <c r="AUT78" s="106"/>
      <c r="AUU78" s="106"/>
      <c r="AUV78" s="106"/>
      <c r="AUW78" s="106"/>
      <c r="AUX78" s="106"/>
      <c r="AUY78" s="106"/>
      <c r="AUZ78" s="106"/>
      <c r="AVA78" s="106"/>
      <c r="AVB78" s="106"/>
      <c r="AVC78" s="106"/>
      <c r="AVD78" s="106"/>
      <c r="AVE78" s="106"/>
      <c r="AVF78" s="106"/>
      <c r="AVG78" s="106"/>
      <c r="AVH78" s="106"/>
      <c r="AVI78" s="106"/>
      <c r="AVJ78" s="106"/>
      <c r="AVK78" s="106"/>
      <c r="AVL78" s="106"/>
      <c r="AVM78" s="106"/>
      <c r="AVN78" s="106"/>
      <c r="AVO78" s="106"/>
      <c r="AVP78" s="106"/>
      <c r="AVQ78" s="106"/>
      <c r="AVR78" s="106"/>
      <c r="AVS78" s="106"/>
      <c r="AVT78" s="106"/>
      <c r="AVU78" s="106"/>
      <c r="AVV78" s="106"/>
      <c r="AVW78" s="106"/>
      <c r="AVX78" s="106"/>
      <c r="AVY78" s="106"/>
      <c r="AVZ78" s="106"/>
      <c r="AWA78" s="106"/>
      <c r="AWB78" s="106"/>
      <c r="AWC78" s="106"/>
      <c r="AWD78" s="106"/>
      <c r="AWE78" s="106"/>
      <c r="AWF78" s="106"/>
      <c r="AWG78" s="106"/>
      <c r="AWH78" s="106"/>
      <c r="AWI78" s="106"/>
      <c r="AWJ78" s="106"/>
      <c r="AWK78" s="106"/>
      <c r="AWL78" s="106"/>
      <c r="AWM78" s="106"/>
      <c r="AWN78" s="106"/>
      <c r="AWO78" s="106"/>
      <c r="AWP78" s="106"/>
      <c r="AWQ78" s="106"/>
      <c r="AWR78" s="106"/>
      <c r="AWS78" s="106"/>
      <c r="AWT78" s="106"/>
      <c r="AWU78" s="106"/>
      <c r="AWV78" s="106"/>
      <c r="AWW78" s="106"/>
      <c r="AWX78" s="106"/>
      <c r="AWY78" s="106"/>
      <c r="AWZ78" s="106"/>
      <c r="AXA78" s="106"/>
      <c r="AXB78" s="106"/>
      <c r="AXC78" s="106"/>
      <c r="AXD78" s="106"/>
      <c r="AXE78" s="106"/>
      <c r="AXF78" s="106"/>
      <c r="AXG78" s="106"/>
      <c r="AXH78" s="106"/>
      <c r="AXI78" s="106"/>
      <c r="AXJ78" s="106"/>
      <c r="AXK78" s="106"/>
      <c r="AXL78" s="106"/>
      <c r="AXM78" s="106"/>
      <c r="AXN78" s="106"/>
      <c r="AXO78" s="106"/>
      <c r="AXP78" s="106"/>
      <c r="AXQ78" s="106"/>
      <c r="AXR78" s="106"/>
      <c r="AXS78" s="106"/>
      <c r="AXT78" s="106"/>
      <c r="AXU78" s="106"/>
      <c r="AXV78" s="106"/>
      <c r="AXW78" s="106"/>
      <c r="AXX78" s="106"/>
      <c r="AXY78" s="106"/>
      <c r="AXZ78" s="106"/>
      <c r="AYA78" s="106"/>
      <c r="AYB78" s="106"/>
      <c r="AYC78" s="106"/>
      <c r="AYD78" s="106"/>
      <c r="AYE78" s="106"/>
      <c r="AYF78" s="106"/>
      <c r="AYG78" s="106"/>
      <c r="AYH78" s="106"/>
      <c r="AYI78" s="106"/>
      <c r="AYJ78" s="106"/>
      <c r="AYK78" s="106"/>
      <c r="AYL78" s="106"/>
      <c r="AYM78" s="106"/>
      <c r="AYN78" s="106"/>
      <c r="AYO78" s="106"/>
      <c r="AYP78" s="106"/>
      <c r="AYQ78" s="106"/>
      <c r="AYR78" s="106"/>
      <c r="AYS78" s="106"/>
      <c r="AYT78" s="106"/>
      <c r="AYU78" s="106"/>
      <c r="AYV78" s="106"/>
      <c r="AYW78" s="106"/>
      <c r="AYX78" s="106"/>
      <c r="AYY78" s="106"/>
      <c r="AYZ78" s="106"/>
      <c r="AZA78" s="106"/>
      <c r="AZB78" s="106"/>
      <c r="AZC78" s="106"/>
      <c r="AZD78" s="106"/>
      <c r="AZE78" s="106"/>
      <c r="AZF78" s="106"/>
      <c r="AZG78" s="106"/>
      <c r="AZH78" s="106"/>
      <c r="AZI78" s="106"/>
      <c r="AZJ78" s="106"/>
      <c r="AZK78" s="106"/>
      <c r="AZL78" s="106"/>
      <c r="AZM78" s="106"/>
      <c r="AZN78" s="106"/>
      <c r="AZO78" s="106"/>
      <c r="AZP78" s="106"/>
      <c r="AZQ78" s="106"/>
      <c r="AZR78" s="106"/>
      <c r="AZS78" s="106"/>
      <c r="AZT78" s="106"/>
      <c r="AZU78" s="106"/>
      <c r="AZV78" s="106"/>
      <c r="AZW78" s="106"/>
      <c r="AZX78" s="106"/>
      <c r="AZY78" s="106"/>
      <c r="AZZ78" s="106"/>
      <c r="BAA78" s="106"/>
      <c r="BAB78" s="106"/>
      <c r="BAC78" s="106"/>
      <c r="BAD78" s="106"/>
      <c r="BAE78" s="106"/>
      <c r="BAF78" s="106"/>
      <c r="BAG78" s="106"/>
      <c r="BAH78" s="106"/>
      <c r="BAI78" s="106"/>
      <c r="BAJ78" s="106"/>
      <c r="BAK78" s="106"/>
      <c r="BAL78" s="106"/>
      <c r="BAM78" s="106"/>
      <c r="BAN78" s="106"/>
      <c r="BAO78" s="106"/>
      <c r="BAP78" s="106"/>
      <c r="BAQ78" s="106"/>
      <c r="BAR78" s="106"/>
      <c r="BAS78" s="106"/>
      <c r="BAT78" s="106"/>
      <c r="BAU78" s="106"/>
      <c r="BAV78" s="106"/>
      <c r="BAW78" s="106"/>
      <c r="BAX78" s="106"/>
      <c r="BAY78" s="106"/>
      <c r="BAZ78" s="106"/>
      <c r="BBA78" s="106"/>
      <c r="BBB78" s="106"/>
      <c r="BBC78" s="106"/>
      <c r="BBD78" s="106"/>
      <c r="BBE78" s="106"/>
      <c r="BBF78" s="106"/>
      <c r="BBG78" s="106"/>
      <c r="BBH78" s="106"/>
      <c r="BBI78" s="106"/>
      <c r="BBJ78" s="106"/>
      <c r="BBK78" s="106"/>
      <c r="BBL78" s="106"/>
      <c r="BBM78" s="106"/>
      <c r="BBN78" s="106"/>
      <c r="BBO78" s="106"/>
      <c r="BBP78" s="106"/>
      <c r="BBQ78" s="106"/>
      <c r="BBR78" s="106"/>
      <c r="BBS78" s="106"/>
      <c r="BBT78" s="106"/>
      <c r="BBU78" s="106"/>
      <c r="BBV78" s="106"/>
      <c r="BBW78" s="106"/>
      <c r="BBX78" s="106"/>
      <c r="BBY78" s="106"/>
      <c r="BBZ78" s="106"/>
      <c r="BCA78" s="106"/>
      <c r="BCB78" s="106"/>
      <c r="BCC78" s="106"/>
      <c r="BCD78" s="106"/>
      <c r="BCE78" s="106"/>
      <c r="BCF78" s="106"/>
      <c r="BCG78" s="106"/>
      <c r="BCH78" s="106"/>
      <c r="BCI78" s="106"/>
      <c r="BCJ78" s="106"/>
      <c r="BCK78" s="106"/>
      <c r="BCL78" s="106"/>
      <c r="BCM78" s="106"/>
      <c r="BCN78" s="106"/>
      <c r="BCO78" s="106"/>
      <c r="BCP78" s="106"/>
      <c r="BCQ78" s="106"/>
      <c r="BCR78" s="106"/>
      <c r="BCS78" s="106"/>
      <c r="BCT78" s="106"/>
      <c r="BCU78" s="106"/>
      <c r="BCV78" s="106"/>
      <c r="BCW78" s="106"/>
      <c r="BCX78" s="106"/>
      <c r="BCY78" s="106"/>
      <c r="BCZ78" s="106"/>
      <c r="BDA78" s="106"/>
      <c r="BDB78" s="106"/>
      <c r="BDC78" s="106"/>
      <c r="BDD78" s="106"/>
      <c r="BDE78" s="106"/>
      <c r="BDF78" s="106"/>
      <c r="BDG78" s="106"/>
      <c r="BDH78" s="106"/>
      <c r="BDI78" s="106"/>
      <c r="BDJ78" s="106"/>
      <c r="BDK78" s="106"/>
      <c r="BDL78" s="106"/>
      <c r="BDM78" s="106"/>
      <c r="BDN78" s="106"/>
      <c r="BDO78" s="106"/>
      <c r="BDP78" s="106"/>
      <c r="BDQ78" s="106"/>
      <c r="BDR78" s="106"/>
      <c r="BDS78" s="106"/>
      <c r="BDT78" s="106"/>
      <c r="BDU78" s="106"/>
      <c r="BDV78" s="106"/>
      <c r="BDW78" s="106"/>
      <c r="BDX78" s="106"/>
      <c r="BDY78" s="106"/>
      <c r="BDZ78" s="106"/>
      <c r="BEA78" s="106"/>
      <c r="BEB78" s="106"/>
      <c r="BEC78" s="106"/>
      <c r="BED78" s="106"/>
      <c r="BEE78" s="106"/>
      <c r="BEF78" s="106"/>
      <c r="BEG78" s="106"/>
      <c r="BEH78" s="106"/>
      <c r="BEI78" s="106"/>
      <c r="BEJ78" s="106"/>
      <c r="BEK78" s="106"/>
      <c r="BEL78" s="106"/>
      <c r="BEM78" s="106"/>
      <c r="BEN78" s="106"/>
      <c r="BEO78" s="106"/>
      <c r="BEP78" s="106"/>
      <c r="BEQ78" s="106"/>
      <c r="BER78" s="106"/>
      <c r="BES78" s="106"/>
      <c r="BET78" s="106"/>
      <c r="BEU78" s="106"/>
      <c r="BEV78" s="106"/>
      <c r="BEW78" s="106"/>
      <c r="BEX78" s="106"/>
      <c r="BEY78" s="106"/>
      <c r="BEZ78" s="106"/>
      <c r="BFA78" s="106"/>
      <c r="BFB78" s="106"/>
      <c r="BFC78" s="106"/>
      <c r="BFD78" s="106"/>
      <c r="BFE78" s="106"/>
      <c r="BFF78" s="106"/>
      <c r="BFG78" s="106"/>
      <c r="BFH78" s="106"/>
      <c r="BFI78" s="106"/>
      <c r="BFJ78" s="106"/>
      <c r="BFK78" s="106"/>
      <c r="BFL78" s="106"/>
      <c r="BFM78" s="106"/>
      <c r="BFN78" s="106"/>
      <c r="BFO78" s="106"/>
      <c r="BFP78" s="106"/>
      <c r="BFQ78" s="106"/>
      <c r="BFR78" s="106"/>
      <c r="BFS78" s="106"/>
      <c r="BFT78" s="106"/>
      <c r="BFU78" s="106"/>
      <c r="BFV78" s="106"/>
      <c r="BFW78" s="106"/>
      <c r="BFX78" s="106"/>
      <c r="BFY78" s="106"/>
      <c r="BFZ78" s="106"/>
      <c r="BGA78" s="106"/>
      <c r="BGB78" s="106"/>
      <c r="BGC78" s="106"/>
      <c r="BGD78" s="106"/>
      <c r="BGE78" s="106"/>
      <c r="BGF78" s="106"/>
      <c r="BGG78" s="106"/>
      <c r="BGH78" s="106"/>
      <c r="BGI78" s="106"/>
      <c r="BGJ78" s="106"/>
      <c r="BGK78" s="106"/>
      <c r="BGL78" s="106"/>
      <c r="BGM78" s="106"/>
      <c r="BGN78" s="106"/>
      <c r="BGO78" s="106"/>
      <c r="BGP78" s="106"/>
      <c r="BGQ78" s="106"/>
      <c r="BGR78" s="106"/>
      <c r="BGS78" s="106"/>
      <c r="BGT78" s="106"/>
      <c r="BGU78" s="106"/>
      <c r="BGV78" s="106"/>
      <c r="BGW78" s="106"/>
      <c r="BGX78" s="106"/>
      <c r="BGY78" s="106"/>
      <c r="BGZ78" s="106"/>
      <c r="BHA78" s="106"/>
      <c r="BHB78" s="106"/>
      <c r="BHC78" s="106"/>
      <c r="BHD78" s="106"/>
      <c r="BHE78" s="106"/>
      <c r="BHF78" s="106"/>
      <c r="BHG78" s="106"/>
      <c r="BHH78" s="106"/>
      <c r="BHI78" s="106"/>
      <c r="BHJ78" s="106"/>
      <c r="BHK78" s="106"/>
      <c r="BHL78" s="106"/>
      <c r="BHM78" s="106"/>
      <c r="BHN78" s="106"/>
      <c r="BHO78" s="106"/>
      <c r="BHP78" s="106"/>
      <c r="BHQ78" s="106"/>
      <c r="BHR78" s="106"/>
      <c r="BHS78" s="106"/>
      <c r="BHT78" s="106"/>
      <c r="BHU78" s="106"/>
      <c r="BHV78" s="106"/>
      <c r="BHW78" s="106"/>
      <c r="BHX78" s="106"/>
      <c r="BHY78" s="106"/>
      <c r="BHZ78" s="106"/>
      <c r="BIA78" s="106"/>
      <c r="BIB78" s="106"/>
      <c r="BIC78" s="106"/>
      <c r="BID78" s="106"/>
      <c r="BIE78" s="106"/>
      <c r="BIF78" s="106"/>
      <c r="BIG78" s="106"/>
      <c r="BIH78" s="106"/>
      <c r="BII78" s="106"/>
      <c r="BIJ78" s="106"/>
      <c r="BIK78" s="106"/>
      <c r="BIL78" s="106"/>
      <c r="BIM78" s="106"/>
      <c r="BIN78" s="106"/>
      <c r="BIO78" s="106"/>
      <c r="BIP78" s="106"/>
      <c r="BIQ78" s="106"/>
      <c r="BIR78" s="106"/>
      <c r="BIS78" s="106"/>
      <c r="BIT78" s="106"/>
      <c r="BIU78" s="106"/>
      <c r="BIV78" s="106"/>
      <c r="BIW78" s="106"/>
      <c r="BIX78" s="106"/>
      <c r="BIY78" s="106"/>
      <c r="BIZ78" s="106"/>
      <c r="BJA78" s="106"/>
      <c r="BJB78" s="106"/>
      <c r="BJC78" s="106"/>
      <c r="BJD78" s="106"/>
      <c r="BJE78" s="106"/>
      <c r="BJF78" s="106"/>
      <c r="BJG78" s="106"/>
      <c r="BJH78" s="106"/>
      <c r="BJI78" s="106"/>
      <c r="BJJ78" s="106"/>
      <c r="BJK78" s="106"/>
      <c r="BJL78" s="106"/>
      <c r="BJM78" s="106"/>
      <c r="BJN78" s="106"/>
      <c r="BJO78" s="106"/>
      <c r="BJP78" s="106"/>
      <c r="BJQ78" s="106"/>
      <c r="BJR78" s="106"/>
      <c r="BJS78" s="106"/>
      <c r="BJT78" s="106"/>
      <c r="BJU78" s="106"/>
      <c r="BJV78" s="106"/>
      <c r="BJW78" s="106"/>
      <c r="BJX78" s="106"/>
      <c r="BJY78" s="106"/>
      <c r="BJZ78" s="106"/>
      <c r="BKA78" s="106"/>
      <c r="BKB78" s="106"/>
      <c r="BKC78" s="106"/>
      <c r="BKD78" s="106"/>
      <c r="BKE78" s="106"/>
      <c r="BKF78" s="106"/>
      <c r="BKG78" s="106"/>
      <c r="BKH78" s="106"/>
      <c r="BKI78" s="106"/>
      <c r="BKJ78" s="106"/>
      <c r="BKK78" s="106"/>
      <c r="BKL78" s="106"/>
      <c r="BKM78" s="106"/>
      <c r="BKN78" s="106"/>
      <c r="BKO78" s="106"/>
      <c r="BKP78" s="106"/>
      <c r="BKQ78" s="106"/>
      <c r="BKR78" s="106"/>
      <c r="BKS78" s="106"/>
      <c r="BKT78" s="106"/>
      <c r="BKU78" s="106"/>
      <c r="BKV78" s="106"/>
      <c r="BKW78" s="106"/>
      <c r="BKX78" s="106"/>
      <c r="BKY78" s="106"/>
      <c r="BKZ78" s="106"/>
      <c r="BLA78" s="106"/>
      <c r="BLB78" s="106"/>
      <c r="BLC78" s="106"/>
      <c r="BLD78" s="106"/>
      <c r="BLE78" s="106"/>
      <c r="BLF78" s="106"/>
      <c r="BLG78" s="106"/>
      <c r="BLH78" s="106"/>
      <c r="BLI78" s="106"/>
      <c r="BLJ78" s="106"/>
      <c r="BLK78" s="106"/>
      <c r="BLL78" s="106"/>
      <c r="BLM78" s="106"/>
      <c r="BLN78" s="106"/>
      <c r="BLO78" s="106"/>
      <c r="BLP78" s="106"/>
      <c r="BLQ78" s="106"/>
      <c r="BLR78" s="106"/>
      <c r="BLS78" s="106"/>
      <c r="BLT78" s="106"/>
      <c r="BLU78" s="106"/>
      <c r="BLV78" s="106"/>
      <c r="BLW78" s="106"/>
      <c r="BLX78" s="106"/>
      <c r="BLY78" s="106"/>
      <c r="BLZ78" s="106"/>
      <c r="BMA78" s="106"/>
      <c r="BMB78" s="106"/>
      <c r="BMC78" s="106"/>
      <c r="BMD78" s="106"/>
      <c r="BME78" s="106"/>
      <c r="BMF78" s="106"/>
      <c r="BMG78" s="106"/>
      <c r="BMH78" s="106"/>
      <c r="BMI78" s="106"/>
      <c r="BMJ78" s="106"/>
      <c r="BMK78" s="106"/>
      <c r="BML78" s="106"/>
      <c r="BMM78" s="106"/>
      <c r="BMN78" s="106"/>
      <c r="BMO78" s="106"/>
      <c r="BMP78" s="106"/>
      <c r="BMQ78" s="106"/>
      <c r="BMR78" s="106"/>
      <c r="BMS78" s="106"/>
      <c r="BMT78" s="106"/>
      <c r="BMU78" s="106"/>
      <c r="BMV78" s="106"/>
      <c r="BMW78" s="106"/>
      <c r="BMX78" s="106"/>
      <c r="BMY78" s="106"/>
      <c r="BMZ78" s="106"/>
      <c r="BNA78" s="106"/>
      <c r="BNB78" s="106"/>
      <c r="BNC78" s="106"/>
      <c r="BND78" s="106"/>
      <c r="BNE78" s="106"/>
      <c r="BNF78" s="106"/>
      <c r="BNG78" s="106"/>
      <c r="BNH78" s="106"/>
      <c r="BNI78" s="106"/>
      <c r="BNJ78" s="106"/>
      <c r="BNK78" s="106"/>
      <c r="BNL78" s="106"/>
      <c r="BNM78" s="106"/>
      <c r="BNN78" s="106"/>
      <c r="BNO78" s="106"/>
      <c r="BNP78" s="106"/>
      <c r="BNQ78" s="106"/>
      <c r="BNR78" s="106"/>
      <c r="BNS78" s="106"/>
      <c r="BNT78" s="106"/>
      <c r="BNU78" s="106"/>
      <c r="BNV78" s="106"/>
      <c r="BNW78" s="106"/>
      <c r="BNX78" s="106"/>
      <c r="BNY78" s="106"/>
      <c r="BNZ78" s="106"/>
      <c r="BOA78" s="106"/>
      <c r="BOB78" s="106"/>
      <c r="BOC78" s="106"/>
      <c r="BOD78" s="106"/>
      <c r="BOE78" s="106"/>
      <c r="BOF78" s="106"/>
      <c r="BOG78" s="106"/>
      <c r="BOH78" s="106"/>
      <c r="BOI78" s="106"/>
      <c r="BOJ78" s="106"/>
      <c r="BOK78" s="106"/>
      <c r="BOL78" s="106"/>
      <c r="BOM78" s="106"/>
      <c r="BON78" s="106"/>
      <c r="BOO78" s="106"/>
      <c r="BOP78" s="106"/>
      <c r="BOQ78" s="106"/>
      <c r="BOR78" s="106"/>
      <c r="BOS78" s="106"/>
      <c r="BOT78" s="106"/>
      <c r="BOU78" s="106"/>
      <c r="BOV78" s="106"/>
      <c r="BOW78" s="106"/>
      <c r="BOX78" s="106"/>
      <c r="BOY78" s="106"/>
      <c r="BOZ78" s="106"/>
      <c r="BPA78" s="106"/>
      <c r="BPB78" s="106"/>
      <c r="BPC78" s="106"/>
      <c r="BPD78" s="106"/>
      <c r="BPE78" s="106"/>
      <c r="BPF78" s="106"/>
      <c r="BPG78" s="106"/>
      <c r="BPH78" s="106"/>
      <c r="BPI78" s="106"/>
      <c r="BPJ78" s="106"/>
      <c r="BPK78" s="106"/>
      <c r="BPL78" s="106"/>
      <c r="BPM78" s="106"/>
      <c r="BPN78" s="106"/>
      <c r="BPO78" s="106"/>
      <c r="BPP78" s="106"/>
      <c r="BPQ78" s="106"/>
      <c r="BPR78" s="106"/>
      <c r="BPS78" s="106"/>
      <c r="BPT78" s="106"/>
      <c r="BPU78" s="106"/>
      <c r="BPV78" s="106"/>
      <c r="BPW78" s="106"/>
      <c r="BPX78" s="106"/>
      <c r="BPY78" s="106"/>
      <c r="BPZ78" s="106"/>
      <c r="BQA78" s="106"/>
      <c r="BQB78" s="106"/>
      <c r="BQC78" s="106"/>
      <c r="BQD78" s="106"/>
      <c r="BQE78" s="106"/>
      <c r="BQF78" s="106"/>
      <c r="BQG78" s="106"/>
      <c r="BQH78" s="106"/>
      <c r="BQI78" s="106"/>
      <c r="BQJ78" s="106"/>
      <c r="BQK78" s="106"/>
      <c r="BQL78" s="106"/>
      <c r="BQM78" s="106"/>
      <c r="BQN78" s="106"/>
      <c r="BQO78" s="106"/>
      <c r="BQP78" s="106"/>
      <c r="BQQ78" s="106"/>
      <c r="BQR78" s="106"/>
      <c r="BQS78" s="106"/>
      <c r="BQT78" s="106"/>
      <c r="BQU78" s="106"/>
      <c r="BQV78" s="106"/>
      <c r="BQW78" s="106"/>
      <c r="BQX78" s="106"/>
      <c r="BQY78" s="106"/>
      <c r="BQZ78" s="106"/>
      <c r="BRA78" s="106"/>
      <c r="BRB78" s="106"/>
      <c r="BRC78" s="106"/>
      <c r="BRD78" s="106"/>
      <c r="BRE78" s="106"/>
      <c r="BRF78" s="106"/>
      <c r="BRG78" s="106"/>
      <c r="BRH78" s="106"/>
      <c r="BRI78" s="106"/>
      <c r="BRJ78" s="106"/>
      <c r="BRK78" s="106"/>
      <c r="BRL78" s="106"/>
      <c r="BRM78" s="106"/>
      <c r="BRN78" s="106"/>
      <c r="BRO78" s="106"/>
      <c r="BRP78" s="106"/>
      <c r="BRQ78" s="106"/>
      <c r="BRR78" s="106"/>
      <c r="BRS78" s="106"/>
      <c r="BRT78" s="106"/>
      <c r="BRU78" s="106"/>
      <c r="BRV78" s="106"/>
      <c r="BRW78" s="106"/>
      <c r="BRX78" s="106"/>
      <c r="BRY78" s="106"/>
      <c r="BRZ78" s="106"/>
      <c r="BSA78" s="106"/>
      <c r="BSB78" s="106"/>
      <c r="BSC78" s="106"/>
      <c r="BSD78" s="106"/>
      <c r="BSE78" s="106"/>
      <c r="BSF78" s="106"/>
      <c r="BSG78" s="106"/>
      <c r="BSH78" s="106"/>
      <c r="BSI78" s="106"/>
      <c r="BSJ78" s="106"/>
      <c r="BSK78" s="106"/>
      <c r="BSL78" s="106"/>
      <c r="BSM78" s="106"/>
      <c r="BSN78" s="106"/>
      <c r="BSO78" s="106"/>
      <c r="BSP78" s="106"/>
      <c r="BSQ78" s="106"/>
      <c r="BSR78" s="106"/>
      <c r="BSS78" s="106"/>
      <c r="BST78" s="106"/>
      <c r="BSU78" s="106"/>
      <c r="BSV78" s="106"/>
      <c r="BSW78" s="106"/>
      <c r="BSX78" s="106"/>
      <c r="BSY78" s="106"/>
      <c r="BSZ78" s="106"/>
      <c r="BTA78" s="106"/>
      <c r="BTB78" s="106"/>
      <c r="BTC78" s="106"/>
      <c r="BTD78" s="106"/>
      <c r="BTE78" s="106"/>
      <c r="BTF78" s="106"/>
      <c r="BTG78" s="106"/>
      <c r="BTH78" s="106"/>
      <c r="BTI78" s="106"/>
      <c r="BTJ78" s="106"/>
      <c r="BTK78" s="106"/>
      <c r="BTL78" s="106"/>
      <c r="BTM78" s="106"/>
      <c r="BTN78" s="106"/>
      <c r="BTO78" s="106"/>
      <c r="BTP78" s="106"/>
      <c r="BTQ78" s="106"/>
      <c r="BTR78" s="106"/>
      <c r="BTS78" s="106"/>
      <c r="BTT78" s="106"/>
      <c r="BTU78" s="106"/>
      <c r="BTV78" s="106"/>
      <c r="BTW78" s="106"/>
      <c r="BTX78" s="106"/>
      <c r="BTY78" s="106"/>
      <c r="BTZ78" s="106"/>
      <c r="BUA78" s="106"/>
      <c r="BUB78" s="106"/>
      <c r="BUC78" s="106"/>
      <c r="BUD78" s="106"/>
      <c r="BUE78" s="106"/>
      <c r="BUF78" s="106"/>
      <c r="BUG78" s="106"/>
      <c r="BUH78" s="106"/>
      <c r="BUI78" s="106"/>
      <c r="BUJ78" s="106"/>
      <c r="BUK78" s="106"/>
      <c r="BUL78" s="106"/>
      <c r="BUM78" s="106"/>
      <c r="BUN78" s="106"/>
      <c r="BUO78" s="106"/>
      <c r="BUP78" s="106"/>
      <c r="BUQ78" s="106"/>
      <c r="BUR78" s="106"/>
      <c r="BUS78" s="106"/>
      <c r="BUT78" s="106"/>
      <c r="BUU78" s="106"/>
      <c r="BUV78" s="106"/>
      <c r="BUW78" s="106"/>
      <c r="BUX78" s="106"/>
      <c r="BUY78" s="106"/>
      <c r="BUZ78" s="106"/>
      <c r="BVA78" s="106"/>
      <c r="BVB78" s="106"/>
      <c r="BVC78" s="106"/>
      <c r="BVD78" s="106"/>
      <c r="BVE78" s="106"/>
      <c r="BVF78" s="106"/>
      <c r="BVG78" s="106"/>
      <c r="BVH78" s="106"/>
      <c r="BVI78" s="106"/>
      <c r="BVJ78" s="106"/>
      <c r="BVK78" s="106"/>
      <c r="BVL78" s="106"/>
      <c r="BVM78" s="106"/>
      <c r="BVN78" s="106"/>
      <c r="BVO78" s="106"/>
      <c r="BVP78" s="106"/>
      <c r="BVQ78" s="106"/>
      <c r="BVR78" s="106"/>
      <c r="BVS78" s="106"/>
      <c r="BVT78" s="106"/>
      <c r="BVU78" s="106"/>
      <c r="BVV78" s="106"/>
      <c r="BVW78" s="106"/>
      <c r="BVX78" s="106"/>
      <c r="BVY78" s="106"/>
      <c r="BVZ78" s="106"/>
      <c r="BWA78" s="106"/>
      <c r="BWB78" s="106"/>
      <c r="BWC78" s="106"/>
      <c r="BWD78" s="106"/>
      <c r="BWE78" s="106"/>
      <c r="BWF78" s="106"/>
      <c r="BWG78" s="106"/>
      <c r="BWH78" s="106"/>
      <c r="BWI78" s="106"/>
      <c r="BWJ78" s="106"/>
      <c r="BWK78" s="106"/>
      <c r="BWL78" s="106"/>
      <c r="BWM78" s="106"/>
      <c r="BWN78" s="106"/>
      <c r="BWO78" s="106"/>
      <c r="BWP78" s="106"/>
      <c r="BWQ78" s="106"/>
      <c r="BWR78" s="106"/>
      <c r="BWS78" s="106"/>
      <c r="BWT78" s="106"/>
      <c r="BWU78" s="106"/>
      <c r="BWV78" s="106"/>
      <c r="BWW78" s="106"/>
      <c r="BWX78" s="106"/>
      <c r="BWY78" s="106"/>
      <c r="BWZ78" s="106"/>
      <c r="BXA78" s="106"/>
      <c r="BXB78" s="106"/>
      <c r="BXC78" s="106"/>
      <c r="BXD78" s="106"/>
      <c r="BXE78" s="106"/>
      <c r="BXF78" s="106"/>
      <c r="BXG78" s="106"/>
      <c r="BXH78" s="106"/>
      <c r="BXI78" s="106"/>
      <c r="BXJ78" s="106"/>
      <c r="BXK78" s="106"/>
      <c r="BXL78" s="106"/>
      <c r="BXM78" s="106"/>
      <c r="BXN78" s="106"/>
      <c r="BXO78" s="106"/>
      <c r="BXP78" s="106"/>
      <c r="BXQ78" s="106"/>
      <c r="BXR78" s="106"/>
      <c r="BXS78" s="106"/>
      <c r="BXT78" s="106"/>
      <c r="BXU78" s="106"/>
      <c r="BXV78" s="106"/>
      <c r="BXW78" s="106"/>
      <c r="BXX78" s="106"/>
      <c r="BXY78" s="106"/>
      <c r="BXZ78" s="106"/>
      <c r="BYA78" s="106"/>
      <c r="BYB78" s="106"/>
      <c r="BYC78" s="106"/>
      <c r="BYD78" s="106"/>
      <c r="BYE78" s="106"/>
      <c r="BYF78" s="106"/>
      <c r="BYG78" s="106"/>
      <c r="BYH78" s="106"/>
      <c r="BYI78" s="106"/>
      <c r="BYJ78" s="106"/>
      <c r="BYK78" s="106"/>
      <c r="BYL78" s="106"/>
      <c r="BYM78" s="106"/>
      <c r="BYN78" s="106"/>
      <c r="BYO78" s="106"/>
      <c r="BYP78" s="106"/>
      <c r="BYQ78" s="106"/>
      <c r="BYR78" s="106"/>
      <c r="BYS78" s="106"/>
      <c r="BYT78" s="106"/>
      <c r="BYU78" s="106"/>
      <c r="BYV78" s="106"/>
      <c r="BYW78" s="106"/>
      <c r="BYX78" s="106"/>
      <c r="BYY78" s="106"/>
      <c r="BYZ78" s="106"/>
      <c r="BZA78" s="106"/>
      <c r="BZB78" s="106"/>
      <c r="BZC78" s="106"/>
      <c r="BZD78" s="106"/>
      <c r="BZE78" s="106"/>
      <c r="BZF78" s="106"/>
      <c r="BZG78" s="106"/>
      <c r="BZH78" s="106"/>
      <c r="BZI78" s="106"/>
      <c r="BZJ78" s="106"/>
      <c r="BZK78" s="106"/>
      <c r="BZL78" s="106"/>
      <c r="BZM78" s="106"/>
      <c r="BZN78" s="106"/>
      <c r="BZO78" s="106"/>
      <c r="BZP78" s="106"/>
      <c r="BZQ78" s="106"/>
      <c r="BZR78" s="106"/>
      <c r="BZS78" s="106"/>
      <c r="BZT78" s="106"/>
      <c r="BZU78" s="106"/>
      <c r="BZV78" s="106"/>
      <c r="BZW78" s="106"/>
      <c r="BZX78" s="106"/>
      <c r="BZY78" s="106"/>
      <c r="BZZ78" s="106"/>
      <c r="CAA78" s="106"/>
      <c r="CAB78" s="106"/>
      <c r="CAC78" s="106"/>
      <c r="CAD78" s="106"/>
      <c r="CAE78" s="106"/>
      <c r="CAF78" s="106"/>
      <c r="CAG78" s="106"/>
      <c r="CAH78" s="106"/>
      <c r="CAI78" s="106"/>
      <c r="CAJ78" s="106"/>
      <c r="CAK78" s="106"/>
      <c r="CAL78" s="106"/>
      <c r="CAM78" s="106"/>
      <c r="CAN78" s="106"/>
      <c r="CAO78" s="106"/>
      <c r="CAP78" s="106"/>
      <c r="CAQ78" s="106"/>
      <c r="CAR78" s="106"/>
      <c r="CAS78" s="106"/>
      <c r="CAT78" s="106"/>
      <c r="CAU78" s="106"/>
      <c r="CAV78" s="106"/>
      <c r="CAW78" s="106"/>
      <c r="CAX78" s="106"/>
      <c r="CAY78" s="106"/>
      <c r="CAZ78" s="106"/>
      <c r="CBA78" s="106"/>
      <c r="CBB78" s="106"/>
      <c r="CBC78" s="106"/>
      <c r="CBD78" s="106"/>
      <c r="CBE78" s="106"/>
      <c r="CBF78" s="106"/>
      <c r="CBG78" s="106"/>
      <c r="CBH78" s="106"/>
      <c r="CBI78" s="106"/>
      <c r="CBJ78" s="106"/>
      <c r="CBK78" s="106"/>
      <c r="CBL78" s="106"/>
      <c r="CBM78" s="106"/>
      <c r="CBN78" s="106"/>
      <c r="CBO78" s="106"/>
      <c r="CBP78" s="106"/>
      <c r="CBQ78" s="106"/>
      <c r="CBR78" s="106"/>
      <c r="CBS78" s="106"/>
      <c r="CBT78" s="106"/>
      <c r="CBU78" s="106"/>
      <c r="CBV78" s="106"/>
      <c r="CBW78" s="106"/>
      <c r="CBX78" s="106"/>
      <c r="CBY78" s="106"/>
      <c r="CBZ78" s="106"/>
      <c r="CCA78" s="106"/>
      <c r="CCB78" s="106"/>
      <c r="CCC78" s="106"/>
      <c r="CCD78" s="106"/>
      <c r="CCE78" s="106"/>
      <c r="CCF78" s="106"/>
      <c r="CCG78" s="106"/>
      <c r="CCH78" s="106"/>
      <c r="CCI78" s="106"/>
      <c r="CCJ78" s="106"/>
      <c r="CCK78" s="106"/>
      <c r="CCL78" s="106"/>
      <c r="CCM78" s="106"/>
      <c r="CCN78" s="106"/>
      <c r="CCO78" s="106"/>
      <c r="CCP78" s="106"/>
      <c r="CCQ78" s="106"/>
      <c r="CCR78" s="106"/>
      <c r="CCS78" s="106"/>
      <c r="CCT78" s="106"/>
      <c r="CCU78" s="106"/>
      <c r="CCV78" s="106"/>
      <c r="CCW78" s="106"/>
      <c r="CCX78" s="106"/>
      <c r="CCY78" s="106"/>
      <c r="CCZ78" s="106"/>
      <c r="CDA78" s="106"/>
      <c r="CDB78" s="106"/>
      <c r="CDC78" s="106"/>
      <c r="CDD78" s="106"/>
      <c r="CDE78" s="106"/>
      <c r="CDF78" s="106"/>
      <c r="CDG78" s="106"/>
      <c r="CDH78" s="106"/>
      <c r="CDI78" s="106"/>
      <c r="CDJ78" s="106"/>
      <c r="CDK78" s="106"/>
      <c r="CDL78" s="106"/>
      <c r="CDM78" s="106"/>
      <c r="CDN78" s="106"/>
      <c r="CDO78" s="106"/>
      <c r="CDP78" s="106"/>
      <c r="CDQ78" s="106"/>
      <c r="CDR78" s="106"/>
      <c r="CDS78" s="106"/>
      <c r="CDT78" s="106"/>
      <c r="CDU78" s="106"/>
      <c r="CDV78" s="106"/>
      <c r="CDW78" s="106"/>
      <c r="CDX78" s="106"/>
      <c r="CDY78" s="106"/>
      <c r="CDZ78" s="106"/>
      <c r="CEA78" s="106"/>
      <c r="CEB78" s="106"/>
      <c r="CEC78" s="106"/>
      <c r="CED78" s="106"/>
      <c r="CEE78" s="106"/>
      <c r="CEF78" s="106"/>
      <c r="CEG78" s="106"/>
      <c r="CEH78" s="106"/>
      <c r="CEI78" s="106"/>
      <c r="CEJ78" s="106"/>
      <c r="CEK78" s="106"/>
      <c r="CEL78" s="106"/>
      <c r="CEM78" s="106"/>
      <c r="CEN78" s="106"/>
      <c r="CEO78" s="106"/>
      <c r="CEP78" s="106"/>
      <c r="CEQ78" s="106"/>
      <c r="CER78" s="106"/>
      <c r="CES78" s="106"/>
      <c r="CET78" s="106"/>
      <c r="CEU78" s="106"/>
      <c r="CEV78" s="106"/>
      <c r="CEW78" s="106"/>
      <c r="CEX78" s="106"/>
      <c r="CEY78" s="106"/>
      <c r="CEZ78" s="106"/>
      <c r="CFA78" s="106"/>
      <c r="CFB78" s="106"/>
      <c r="CFC78" s="106"/>
      <c r="CFD78" s="106"/>
      <c r="CFE78" s="106"/>
      <c r="CFF78" s="106"/>
      <c r="CFG78" s="106"/>
      <c r="CFH78" s="106"/>
      <c r="CFI78" s="106"/>
      <c r="CFJ78" s="106"/>
      <c r="CFK78" s="106"/>
      <c r="CFL78" s="106"/>
      <c r="CFM78" s="106"/>
      <c r="CFN78" s="106"/>
      <c r="CFO78" s="106"/>
      <c r="CFP78" s="106"/>
      <c r="CFQ78" s="106"/>
      <c r="CFR78" s="106"/>
      <c r="CFS78" s="106"/>
      <c r="CFT78" s="106"/>
      <c r="CFU78" s="106"/>
      <c r="CFV78" s="106"/>
      <c r="CFW78" s="106"/>
      <c r="CFX78" s="106"/>
      <c r="CFY78" s="106"/>
      <c r="CFZ78" s="106"/>
      <c r="CGA78" s="106"/>
      <c r="CGB78" s="106"/>
      <c r="CGC78" s="106"/>
      <c r="CGD78" s="106"/>
      <c r="CGE78" s="106"/>
      <c r="CGF78" s="106"/>
      <c r="CGG78" s="106"/>
      <c r="CGH78" s="106"/>
      <c r="CGI78" s="106"/>
      <c r="CGJ78" s="106"/>
      <c r="CGK78" s="106"/>
      <c r="CGL78" s="106"/>
      <c r="CGM78" s="106"/>
      <c r="CGN78" s="106"/>
      <c r="CGO78" s="106"/>
      <c r="CGP78" s="106"/>
      <c r="CGQ78" s="106"/>
      <c r="CGR78" s="106"/>
      <c r="CGS78" s="106"/>
      <c r="CGT78" s="106"/>
      <c r="CGU78" s="106"/>
      <c r="CGV78" s="106"/>
      <c r="CGW78" s="106"/>
      <c r="CGX78" s="106"/>
      <c r="CGY78" s="106"/>
      <c r="CGZ78" s="106"/>
      <c r="CHA78" s="106"/>
      <c r="CHB78" s="106"/>
      <c r="CHC78" s="106"/>
      <c r="CHD78" s="106"/>
      <c r="CHE78" s="106"/>
      <c r="CHF78" s="106"/>
      <c r="CHG78" s="106"/>
      <c r="CHH78" s="106"/>
      <c r="CHI78" s="106"/>
      <c r="CHJ78" s="106"/>
      <c r="CHK78" s="106"/>
      <c r="CHL78" s="106"/>
      <c r="CHM78" s="106"/>
      <c r="CHN78" s="106"/>
      <c r="CHO78" s="106"/>
      <c r="CHP78" s="106"/>
      <c r="CHQ78" s="106"/>
      <c r="CHR78" s="106"/>
      <c r="CHS78" s="106"/>
      <c r="CHT78" s="106"/>
      <c r="CHU78" s="106"/>
      <c r="CHV78" s="106"/>
      <c r="CHW78" s="106"/>
      <c r="CHX78" s="106"/>
      <c r="CHY78" s="106"/>
      <c r="CHZ78" s="106"/>
      <c r="CIA78" s="106"/>
      <c r="CIB78" s="106"/>
      <c r="CIC78" s="106"/>
      <c r="CID78" s="106"/>
      <c r="CIE78" s="106"/>
      <c r="CIF78" s="106"/>
      <c r="CIG78" s="106"/>
      <c r="CIH78" s="106"/>
      <c r="CII78" s="106"/>
      <c r="CIJ78" s="106"/>
      <c r="CIK78" s="106"/>
      <c r="CIL78" s="106"/>
      <c r="CIM78" s="106"/>
      <c r="CIN78" s="106"/>
      <c r="CIO78" s="106"/>
      <c r="CIP78" s="106"/>
      <c r="CIQ78" s="106"/>
      <c r="CIR78" s="106"/>
      <c r="CIS78" s="106"/>
      <c r="CIT78" s="106"/>
      <c r="CIU78" s="106"/>
      <c r="CIV78" s="106"/>
      <c r="CIW78" s="106"/>
      <c r="CIX78" s="106"/>
      <c r="CIY78" s="106"/>
      <c r="CIZ78" s="106"/>
      <c r="CJA78" s="106"/>
      <c r="CJB78" s="106"/>
      <c r="CJC78" s="106"/>
      <c r="CJD78" s="106"/>
      <c r="CJE78" s="106"/>
      <c r="CJF78" s="106"/>
      <c r="CJG78" s="106"/>
      <c r="CJH78" s="106"/>
      <c r="CJI78" s="106"/>
      <c r="CJJ78" s="106"/>
      <c r="CJK78" s="106"/>
      <c r="CJL78" s="106"/>
      <c r="CJM78" s="106"/>
      <c r="CJN78" s="106"/>
      <c r="CJO78" s="106"/>
      <c r="CJP78" s="106"/>
      <c r="CJQ78" s="106"/>
      <c r="CJR78" s="106"/>
      <c r="CJS78" s="106"/>
      <c r="CJT78" s="106"/>
      <c r="CJU78" s="106"/>
      <c r="CJV78" s="106"/>
      <c r="CJW78" s="106"/>
      <c r="CJX78" s="106"/>
      <c r="CJY78" s="106"/>
      <c r="CJZ78" s="106"/>
      <c r="CKA78" s="106"/>
      <c r="CKB78" s="106"/>
      <c r="CKC78" s="106"/>
      <c r="CKD78" s="106"/>
      <c r="CKE78" s="106"/>
      <c r="CKF78" s="106"/>
      <c r="CKG78" s="106"/>
      <c r="CKH78" s="106"/>
      <c r="CKI78" s="106"/>
      <c r="CKJ78" s="106"/>
      <c r="CKK78" s="106"/>
      <c r="CKL78" s="106"/>
      <c r="CKM78" s="106"/>
      <c r="CKN78" s="106"/>
      <c r="CKO78" s="106"/>
      <c r="CKP78" s="106"/>
      <c r="CKQ78" s="106"/>
      <c r="CKR78" s="106"/>
      <c r="CKS78" s="106"/>
      <c r="CKT78" s="106"/>
      <c r="CKU78" s="106"/>
      <c r="CKV78" s="106"/>
      <c r="CKW78" s="106"/>
      <c r="CKX78" s="106"/>
      <c r="CKY78" s="106"/>
      <c r="CKZ78" s="106"/>
      <c r="CLA78" s="106"/>
      <c r="CLB78" s="106"/>
      <c r="CLC78" s="106"/>
      <c r="CLD78" s="106"/>
      <c r="CLE78" s="106"/>
      <c r="CLF78" s="106"/>
      <c r="CLG78" s="106"/>
      <c r="CLH78" s="106"/>
      <c r="CLI78" s="106"/>
      <c r="CLJ78" s="106"/>
      <c r="CLK78" s="106"/>
      <c r="CLL78" s="106"/>
      <c r="CLM78" s="106"/>
      <c r="CLN78" s="106"/>
      <c r="CLO78" s="106"/>
      <c r="CLP78" s="106"/>
      <c r="CLQ78" s="106"/>
      <c r="CLR78" s="106"/>
      <c r="CLS78" s="106"/>
      <c r="CLT78" s="106"/>
      <c r="CLU78" s="106"/>
      <c r="CLV78" s="106"/>
      <c r="CLW78" s="106"/>
      <c r="CLX78" s="106"/>
      <c r="CLY78" s="106"/>
      <c r="CLZ78" s="106"/>
      <c r="CMA78" s="106"/>
      <c r="CMB78" s="106"/>
      <c r="CMC78" s="106"/>
      <c r="CMD78" s="106"/>
      <c r="CME78" s="106"/>
      <c r="CMF78" s="106"/>
      <c r="CMG78" s="106"/>
      <c r="CMH78" s="106"/>
      <c r="CMI78" s="106"/>
      <c r="CMJ78" s="106"/>
      <c r="CMK78" s="106"/>
      <c r="CML78" s="106"/>
      <c r="CMM78" s="106"/>
      <c r="CMN78" s="106"/>
      <c r="CMO78" s="106"/>
      <c r="CMP78" s="106"/>
      <c r="CMQ78" s="106"/>
      <c r="CMR78" s="106"/>
      <c r="CMS78" s="106"/>
      <c r="CMT78" s="106"/>
      <c r="CMU78" s="106"/>
      <c r="CMV78" s="106"/>
      <c r="CMW78" s="106"/>
      <c r="CMX78" s="106"/>
      <c r="CMY78" s="106"/>
      <c r="CMZ78" s="106"/>
      <c r="CNA78" s="106"/>
      <c r="CNB78" s="106"/>
      <c r="CNC78" s="106"/>
      <c r="CND78" s="106"/>
      <c r="CNE78" s="106"/>
      <c r="CNF78" s="106"/>
      <c r="CNG78" s="106"/>
      <c r="CNH78" s="106"/>
      <c r="CNI78" s="106"/>
      <c r="CNJ78" s="106"/>
      <c r="CNK78" s="106"/>
      <c r="CNL78" s="106"/>
      <c r="CNM78" s="106"/>
      <c r="CNN78" s="106"/>
      <c r="CNO78" s="106"/>
      <c r="CNP78" s="106"/>
      <c r="CNQ78" s="106"/>
      <c r="CNR78" s="106"/>
      <c r="CNS78" s="106"/>
      <c r="CNT78" s="106"/>
      <c r="CNU78" s="106"/>
      <c r="CNV78" s="106"/>
      <c r="CNW78" s="106"/>
      <c r="CNX78" s="106"/>
      <c r="CNY78" s="106"/>
      <c r="CNZ78" s="106"/>
      <c r="COA78" s="106"/>
      <c r="COB78" s="106"/>
      <c r="COC78" s="106"/>
      <c r="COD78" s="106"/>
      <c r="COE78" s="106"/>
      <c r="COF78" s="106"/>
      <c r="COG78" s="106"/>
      <c r="COH78" s="106"/>
      <c r="COI78" s="106"/>
      <c r="COJ78" s="106"/>
      <c r="COK78" s="106"/>
      <c r="COL78" s="106"/>
      <c r="COM78" s="106"/>
      <c r="CON78" s="106"/>
      <c r="COO78" s="106"/>
      <c r="COP78" s="106"/>
      <c r="COQ78" s="106"/>
      <c r="COR78" s="106"/>
      <c r="COS78" s="106"/>
      <c r="COT78" s="106"/>
      <c r="COU78" s="106"/>
      <c r="COV78" s="106"/>
      <c r="COW78" s="106"/>
      <c r="COX78" s="106"/>
      <c r="COY78" s="106"/>
      <c r="COZ78" s="106"/>
      <c r="CPA78" s="106"/>
      <c r="CPB78" s="106"/>
      <c r="CPC78" s="106"/>
      <c r="CPD78" s="106"/>
      <c r="CPE78" s="106"/>
      <c r="CPF78" s="106"/>
      <c r="CPG78" s="106"/>
      <c r="CPH78" s="106"/>
      <c r="CPI78" s="106"/>
      <c r="CPJ78" s="106"/>
      <c r="CPK78" s="106"/>
      <c r="CPL78" s="106"/>
      <c r="CPM78" s="106"/>
      <c r="CPN78" s="106"/>
      <c r="CPO78" s="106"/>
      <c r="CPP78" s="106"/>
      <c r="CPQ78" s="106"/>
      <c r="CPR78" s="106"/>
      <c r="CPS78" s="106"/>
      <c r="CPT78" s="106"/>
      <c r="CPU78" s="106"/>
      <c r="CPV78" s="106"/>
      <c r="CPW78" s="106"/>
      <c r="CPX78" s="106"/>
      <c r="CPY78" s="106"/>
      <c r="CPZ78" s="106"/>
      <c r="CQA78" s="106"/>
      <c r="CQB78" s="106"/>
      <c r="CQC78" s="106"/>
      <c r="CQD78" s="106"/>
      <c r="CQE78" s="106"/>
      <c r="CQF78" s="106"/>
      <c r="CQG78" s="106"/>
      <c r="CQH78" s="106"/>
      <c r="CQI78" s="106"/>
      <c r="CQJ78" s="106"/>
      <c r="CQK78" s="106"/>
      <c r="CQL78" s="106"/>
      <c r="CQM78" s="106"/>
      <c r="CQN78" s="106"/>
      <c r="CQO78" s="106"/>
      <c r="CQP78" s="106"/>
      <c r="CQQ78" s="106"/>
      <c r="CQR78" s="106"/>
      <c r="CQS78" s="106"/>
      <c r="CQT78" s="106"/>
      <c r="CQU78" s="106"/>
      <c r="CQV78" s="106"/>
      <c r="CQW78" s="106"/>
      <c r="CQX78" s="106"/>
      <c r="CQY78" s="106"/>
      <c r="CQZ78" s="106"/>
      <c r="CRA78" s="106"/>
      <c r="CRB78" s="106"/>
      <c r="CRC78" s="106"/>
      <c r="CRD78" s="106"/>
      <c r="CRE78" s="106"/>
      <c r="CRF78" s="106"/>
      <c r="CRG78" s="106"/>
      <c r="CRH78" s="106"/>
      <c r="CRI78" s="106"/>
      <c r="CRJ78" s="106"/>
      <c r="CRK78" s="106"/>
      <c r="CRL78" s="106"/>
      <c r="CRM78" s="106"/>
      <c r="CRN78" s="106"/>
      <c r="CRO78" s="106"/>
      <c r="CRP78" s="106"/>
      <c r="CRQ78" s="106"/>
      <c r="CRR78" s="106"/>
      <c r="CRS78" s="106"/>
      <c r="CRT78" s="106"/>
      <c r="CRU78" s="106"/>
      <c r="CRV78" s="106"/>
      <c r="CRW78" s="106"/>
      <c r="CRX78" s="106"/>
      <c r="CRY78" s="106"/>
      <c r="CRZ78" s="106"/>
      <c r="CSA78" s="106"/>
      <c r="CSB78" s="106"/>
      <c r="CSC78" s="106"/>
      <c r="CSD78" s="106"/>
      <c r="CSE78" s="106"/>
      <c r="CSF78" s="106"/>
      <c r="CSG78" s="106"/>
      <c r="CSH78" s="106"/>
      <c r="CSI78" s="106"/>
      <c r="CSJ78" s="106"/>
      <c r="CSK78" s="106"/>
      <c r="CSL78" s="106"/>
      <c r="CSM78" s="106"/>
      <c r="CSN78" s="106"/>
      <c r="CSO78" s="106"/>
      <c r="CSP78" s="106"/>
      <c r="CSQ78" s="106"/>
      <c r="CSR78" s="106"/>
      <c r="CSS78" s="106"/>
      <c r="CST78" s="106"/>
      <c r="CSU78" s="106"/>
      <c r="CSV78" s="106"/>
      <c r="CSW78" s="106"/>
      <c r="CSX78" s="106"/>
      <c r="CSY78" s="106"/>
      <c r="CSZ78" s="106"/>
      <c r="CTA78" s="106"/>
      <c r="CTB78" s="106"/>
      <c r="CTC78" s="106"/>
      <c r="CTD78" s="106"/>
      <c r="CTE78" s="106"/>
      <c r="CTF78" s="106"/>
      <c r="CTG78" s="106"/>
      <c r="CTH78" s="106"/>
      <c r="CTI78" s="106"/>
      <c r="CTJ78" s="106"/>
      <c r="CTK78" s="106"/>
      <c r="CTL78" s="106"/>
      <c r="CTM78" s="106"/>
      <c r="CTN78" s="106"/>
      <c r="CTO78" s="106"/>
      <c r="CTP78" s="106"/>
      <c r="CTQ78" s="106"/>
      <c r="CTR78" s="106"/>
      <c r="CTS78" s="106"/>
      <c r="CTT78" s="106"/>
      <c r="CTU78" s="106"/>
      <c r="CTV78" s="106"/>
      <c r="CTW78" s="106"/>
      <c r="CTX78" s="106"/>
      <c r="CTY78" s="106"/>
      <c r="CTZ78" s="106"/>
      <c r="CUA78" s="106"/>
      <c r="CUB78" s="106"/>
      <c r="CUC78" s="106"/>
      <c r="CUD78" s="106"/>
      <c r="CUE78" s="106"/>
      <c r="CUF78" s="106"/>
      <c r="CUG78" s="106"/>
      <c r="CUH78" s="106"/>
      <c r="CUI78" s="106"/>
      <c r="CUJ78" s="106"/>
      <c r="CUK78" s="106"/>
      <c r="CUL78" s="106"/>
      <c r="CUM78" s="106"/>
      <c r="CUN78" s="106"/>
      <c r="CUO78" s="106"/>
      <c r="CUP78" s="106"/>
      <c r="CUQ78" s="106"/>
      <c r="CUR78" s="106"/>
      <c r="CUS78" s="106"/>
      <c r="CUT78" s="106"/>
      <c r="CUU78" s="106"/>
      <c r="CUV78" s="106"/>
      <c r="CUW78" s="106"/>
      <c r="CUX78" s="106"/>
      <c r="CUY78" s="106"/>
      <c r="CUZ78" s="106"/>
      <c r="CVA78" s="106"/>
      <c r="CVB78" s="106"/>
      <c r="CVC78" s="106"/>
      <c r="CVD78" s="106"/>
      <c r="CVE78" s="106"/>
      <c r="CVF78" s="106"/>
      <c r="CVG78" s="106"/>
      <c r="CVH78" s="106"/>
      <c r="CVI78" s="106"/>
      <c r="CVJ78" s="106"/>
      <c r="CVK78" s="106"/>
      <c r="CVL78" s="106"/>
      <c r="CVM78" s="106"/>
      <c r="CVN78" s="106"/>
      <c r="CVO78" s="106"/>
      <c r="CVP78" s="106"/>
      <c r="CVQ78" s="106"/>
      <c r="CVR78" s="106"/>
      <c r="CVS78" s="106"/>
      <c r="CVT78" s="106"/>
      <c r="CVU78" s="106"/>
      <c r="CVV78" s="106"/>
      <c r="CVW78" s="106"/>
      <c r="CVX78" s="106"/>
      <c r="CVY78" s="106"/>
      <c r="CVZ78" s="106"/>
      <c r="CWA78" s="106"/>
      <c r="CWB78" s="106"/>
      <c r="CWC78" s="106"/>
      <c r="CWD78" s="106"/>
      <c r="CWE78" s="106"/>
      <c r="CWF78" s="106"/>
      <c r="CWG78" s="106"/>
      <c r="CWH78" s="106"/>
      <c r="CWI78" s="106"/>
      <c r="CWJ78" s="106"/>
      <c r="CWK78" s="106"/>
      <c r="CWL78" s="106"/>
      <c r="CWM78" s="106"/>
      <c r="CWN78" s="106"/>
      <c r="CWO78" s="106"/>
      <c r="CWP78" s="106"/>
      <c r="CWQ78" s="106"/>
      <c r="CWR78" s="106"/>
      <c r="CWS78" s="106"/>
      <c r="CWT78" s="106"/>
      <c r="CWU78" s="106"/>
      <c r="CWV78" s="106"/>
      <c r="CWW78" s="106"/>
      <c r="CWX78" s="106"/>
      <c r="CWY78" s="106"/>
      <c r="CWZ78" s="106"/>
      <c r="CXA78" s="106"/>
      <c r="CXB78" s="106"/>
      <c r="CXC78" s="106"/>
      <c r="CXD78" s="106"/>
      <c r="CXE78" s="106"/>
      <c r="CXF78" s="106"/>
      <c r="CXG78" s="106"/>
      <c r="CXH78" s="106"/>
      <c r="CXI78" s="106"/>
      <c r="CXJ78" s="106"/>
      <c r="CXK78" s="106"/>
      <c r="CXL78" s="106"/>
      <c r="CXM78" s="106"/>
      <c r="CXN78" s="106"/>
      <c r="CXO78" s="106"/>
      <c r="CXP78" s="106"/>
      <c r="CXQ78" s="106"/>
      <c r="CXR78" s="106"/>
      <c r="CXS78" s="106"/>
      <c r="CXT78" s="106"/>
      <c r="CXU78" s="106"/>
      <c r="CXV78" s="106"/>
      <c r="CXW78" s="106"/>
      <c r="CXX78" s="106"/>
      <c r="CXY78" s="106"/>
      <c r="CXZ78" s="106"/>
      <c r="CYA78" s="106"/>
      <c r="CYB78" s="106"/>
      <c r="CYC78" s="106"/>
      <c r="CYD78" s="106"/>
      <c r="CYE78" s="106"/>
      <c r="CYF78" s="106"/>
      <c r="CYG78" s="106"/>
      <c r="CYH78" s="106"/>
      <c r="CYI78" s="106"/>
      <c r="CYJ78" s="106"/>
      <c r="CYK78" s="106"/>
      <c r="CYL78" s="106"/>
      <c r="CYM78" s="106"/>
      <c r="CYN78" s="106"/>
      <c r="CYO78" s="106"/>
      <c r="CYP78" s="106"/>
      <c r="CYQ78" s="106"/>
      <c r="CYR78" s="106"/>
      <c r="CYS78" s="106"/>
      <c r="CYT78" s="106"/>
      <c r="CYU78" s="106"/>
      <c r="CYV78" s="106"/>
      <c r="CYW78" s="106"/>
      <c r="CYX78" s="106"/>
      <c r="CYY78" s="106"/>
      <c r="CYZ78" s="106"/>
      <c r="CZA78" s="106"/>
      <c r="CZB78" s="106"/>
      <c r="CZC78" s="106"/>
      <c r="CZD78" s="106"/>
      <c r="CZE78" s="106"/>
      <c r="CZF78" s="106"/>
      <c r="CZG78" s="106"/>
      <c r="CZH78" s="106"/>
      <c r="CZI78" s="106"/>
      <c r="CZJ78" s="106"/>
      <c r="CZK78" s="106"/>
      <c r="CZL78" s="106"/>
      <c r="CZM78" s="106"/>
      <c r="CZN78" s="106"/>
      <c r="CZO78" s="106"/>
      <c r="CZP78" s="106"/>
      <c r="CZQ78" s="106"/>
      <c r="CZR78" s="106"/>
      <c r="CZS78" s="106"/>
      <c r="CZT78" s="106"/>
      <c r="CZU78" s="106"/>
      <c r="CZV78" s="106"/>
      <c r="CZW78" s="106"/>
      <c r="CZX78" s="106"/>
      <c r="CZY78" s="106"/>
      <c r="CZZ78" s="106"/>
      <c r="DAA78" s="106"/>
      <c r="DAB78" s="106"/>
      <c r="DAC78" s="106"/>
      <c r="DAD78" s="106"/>
      <c r="DAE78" s="106"/>
      <c r="DAF78" s="106"/>
      <c r="DAG78" s="106"/>
      <c r="DAH78" s="106"/>
      <c r="DAI78" s="106"/>
      <c r="DAJ78" s="106"/>
      <c r="DAK78" s="106"/>
      <c r="DAL78" s="106"/>
      <c r="DAM78" s="106"/>
      <c r="DAN78" s="106"/>
      <c r="DAO78" s="106"/>
      <c r="DAP78" s="106"/>
      <c r="DAQ78" s="106"/>
      <c r="DAR78" s="106"/>
      <c r="DAS78" s="106"/>
      <c r="DAT78" s="106"/>
      <c r="DAU78" s="106"/>
      <c r="DAV78" s="106"/>
      <c r="DAW78" s="106"/>
      <c r="DAX78" s="106"/>
      <c r="DAY78" s="106"/>
      <c r="DAZ78" s="106"/>
      <c r="DBA78" s="106"/>
      <c r="DBB78" s="106"/>
      <c r="DBC78" s="106"/>
      <c r="DBD78" s="106"/>
      <c r="DBE78" s="106"/>
      <c r="DBF78" s="106"/>
      <c r="DBG78" s="106"/>
      <c r="DBH78" s="106"/>
      <c r="DBI78" s="106"/>
      <c r="DBJ78" s="106"/>
      <c r="DBK78" s="106"/>
      <c r="DBL78" s="106"/>
      <c r="DBM78" s="106"/>
      <c r="DBN78" s="106"/>
      <c r="DBO78" s="106"/>
      <c r="DBP78" s="106"/>
      <c r="DBQ78" s="106"/>
      <c r="DBR78" s="106"/>
      <c r="DBS78" s="106"/>
      <c r="DBT78" s="106"/>
      <c r="DBU78" s="106"/>
      <c r="DBV78" s="106"/>
      <c r="DBW78" s="106"/>
      <c r="DBX78" s="106"/>
      <c r="DBY78" s="106"/>
      <c r="DBZ78" s="106"/>
      <c r="DCA78" s="106"/>
      <c r="DCB78" s="106"/>
      <c r="DCC78" s="106"/>
      <c r="DCD78" s="106"/>
      <c r="DCE78" s="106"/>
      <c r="DCF78" s="106"/>
      <c r="DCG78" s="106"/>
      <c r="DCH78" s="106"/>
      <c r="DCI78" s="106"/>
      <c r="DCJ78" s="106"/>
      <c r="DCK78" s="106"/>
      <c r="DCL78" s="106"/>
      <c r="DCM78" s="106"/>
      <c r="DCN78" s="106"/>
      <c r="DCO78" s="106"/>
      <c r="DCP78" s="106"/>
      <c r="DCQ78" s="106"/>
      <c r="DCR78" s="106"/>
      <c r="DCS78" s="106"/>
      <c r="DCT78" s="106"/>
      <c r="DCU78" s="106"/>
      <c r="DCV78" s="106"/>
      <c r="DCW78" s="106"/>
      <c r="DCX78" s="106"/>
      <c r="DCY78" s="106"/>
      <c r="DCZ78" s="106"/>
      <c r="DDA78" s="106"/>
      <c r="DDB78" s="106"/>
      <c r="DDC78" s="106"/>
      <c r="DDD78" s="106"/>
      <c r="DDE78" s="106"/>
      <c r="DDF78" s="106"/>
      <c r="DDG78" s="106"/>
      <c r="DDH78" s="106"/>
      <c r="DDI78" s="106"/>
      <c r="DDJ78" s="106"/>
      <c r="DDK78" s="106"/>
      <c r="DDL78" s="106"/>
      <c r="DDM78" s="106"/>
      <c r="DDN78" s="106"/>
      <c r="DDO78" s="106"/>
      <c r="DDP78" s="106"/>
      <c r="DDQ78" s="106"/>
      <c r="DDR78" s="106"/>
      <c r="DDS78" s="106"/>
      <c r="DDT78" s="106"/>
      <c r="DDU78" s="106"/>
      <c r="DDV78" s="106"/>
      <c r="DDW78" s="106"/>
      <c r="DDX78" s="106"/>
      <c r="DDY78" s="106"/>
      <c r="DDZ78" s="106"/>
      <c r="DEA78" s="106"/>
      <c r="DEB78" s="106"/>
      <c r="DEC78" s="106"/>
      <c r="DED78" s="106"/>
      <c r="DEE78" s="106"/>
      <c r="DEF78" s="106"/>
      <c r="DEG78" s="106"/>
      <c r="DEH78" s="106"/>
      <c r="DEI78" s="106"/>
      <c r="DEJ78" s="106"/>
      <c r="DEK78" s="106"/>
      <c r="DEL78" s="106"/>
      <c r="DEM78" s="106"/>
      <c r="DEN78" s="106"/>
      <c r="DEO78" s="106"/>
      <c r="DEP78" s="106"/>
      <c r="DEQ78" s="106"/>
      <c r="DER78" s="106"/>
      <c r="DES78" s="106"/>
      <c r="DET78" s="106"/>
      <c r="DEU78" s="106"/>
      <c r="DEV78" s="106"/>
      <c r="DEW78" s="106"/>
      <c r="DEX78" s="106"/>
      <c r="DEY78" s="106"/>
      <c r="DEZ78" s="106"/>
      <c r="DFA78" s="106"/>
      <c r="DFB78" s="106"/>
      <c r="DFC78" s="106"/>
      <c r="DFD78" s="106"/>
      <c r="DFE78" s="106"/>
      <c r="DFF78" s="106"/>
      <c r="DFG78" s="106"/>
      <c r="DFH78" s="106"/>
      <c r="DFI78" s="106"/>
      <c r="DFJ78" s="106"/>
      <c r="DFK78" s="106"/>
      <c r="DFL78" s="106"/>
      <c r="DFM78" s="106"/>
      <c r="DFN78" s="106"/>
      <c r="DFO78" s="106"/>
      <c r="DFP78" s="106"/>
      <c r="DFQ78" s="106"/>
      <c r="DFR78" s="106"/>
      <c r="DFS78" s="106"/>
      <c r="DFT78" s="106"/>
      <c r="DFU78" s="106"/>
      <c r="DFV78" s="106"/>
      <c r="DFW78" s="106"/>
      <c r="DFX78" s="106"/>
      <c r="DFY78" s="106"/>
      <c r="DFZ78" s="106"/>
      <c r="DGA78" s="106"/>
      <c r="DGB78" s="106"/>
      <c r="DGC78" s="106"/>
      <c r="DGD78" s="106"/>
      <c r="DGE78" s="106"/>
      <c r="DGF78" s="106"/>
      <c r="DGG78" s="106"/>
      <c r="DGH78" s="106"/>
      <c r="DGI78" s="106"/>
      <c r="DGJ78" s="106"/>
      <c r="DGK78" s="106"/>
      <c r="DGL78" s="106"/>
      <c r="DGM78" s="106"/>
      <c r="DGN78" s="106"/>
      <c r="DGO78" s="106"/>
      <c r="DGP78" s="106"/>
      <c r="DGQ78" s="106"/>
      <c r="DGR78" s="106"/>
      <c r="DGS78" s="106"/>
      <c r="DGT78" s="106"/>
      <c r="DGU78" s="106"/>
      <c r="DGV78" s="106"/>
      <c r="DGW78" s="106"/>
      <c r="DGX78" s="106"/>
      <c r="DGY78" s="106"/>
      <c r="DGZ78" s="106"/>
      <c r="DHA78" s="106"/>
      <c r="DHB78" s="106"/>
      <c r="DHC78" s="106"/>
      <c r="DHD78" s="106"/>
      <c r="DHE78" s="106"/>
      <c r="DHF78" s="106"/>
      <c r="DHG78" s="106"/>
      <c r="DHH78" s="106"/>
      <c r="DHI78" s="106"/>
      <c r="DHJ78" s="106"/>
      <c r="DHK78" s="106"/>
      <c r="DHL78" s="106"/>
      <c r="DHM78" s="106"/>
      <c r="DHN78" s="106"/>
      <c r="DHO78" s="106"/>
      <c r="DHP78" s="106"/>
      <c r="DHQ78" s="106"/>
      <c r="DHR78" s="106"/>
      <c r="DHS78" s="106"/>
      <c r="DHT78" s="106"/>
      <c r="DHU78" s="106"/>
      <c r="DHV78" s="106"/>
      <c r="DHW78" s="106"/>
      <c r="DHX78" s="106"/>
      <c r="DHY78" s="106"/>
      <c r="DHZ78" s="106"/>
      <c r="DIA78" s="106"/>
      <c r="DIB78" s="106"/>
      <c r="DIC78" s="106"/>
      <c r="DID78" s="106"/>
      <c r="DIE78" s="106"/>
      <c r="DIF78" s="106"/>
      <c r="DIG78" s="106"/>
      <c r="DIH78" s="106"/>
      <c r="DII78" s="106"/>
      <c r="DIJ78" s="106"/>
      <c r="DIK78" s="106"/>
      <c r="DIL78" s="106"/>
      <c r="DIM78" s="106"/>
      <c r="DIN78" s="106"/>
      <c r="DIO78" s="106"/>
      <c r="DIP78" s="106"/>
      <c r="DIQ78" s="106"/>
      <c r="DIR78" s="106"/>
      <c r="DIS78" s="106"/>
      <c r="DIT78" s="106"/>
      <c r="DIU78" s="106"/>
      <c r="DIV78" s="106"/>
      <c r="DIW78" s="106"/>
      <c r="DIX78" s="106"/>
      <c r="DIY78" s="106"/>
      <c r="DIZ78" s="106"/>
      <c r="DJA78" s="106"/>
      <c r="DJB78" s="106"/>
      <c r="DJC78" s="106"/>
      <c r="DJD78" s="106"/>
      <c r="DJE78" s="106"/>
      <c r="DJF78" s="106"/>
      <c r="DJG78" s="106"/>
      <c r="DJH78" s="106"/>
      <c r="DJI78" s="106"/>
      <c r="DJJ78" s="106"/>
      <c r="DJK78" s="106"/>
      <c r="DJL78" s="106"/>
      <c r="DJM78" s="106"/>
      <c r="DJN78" s="106"/>
      <c r="DJO78" s="106"/>
      <c r="DJP78" s="106"/>
      <c r="DJQ78" s="106"/>
      <c r="DJR78" s="106"/>
      <c r="DJS78" s="106"/>
      <c r="DJT78" s="106"/>
      <c r="DJU78" s="106"/>
      <c r="DJV78" s="106"/>
      <c r="DJW78" s="106"/>
      <c r="DJX78" s="106"/>
      <c r="DJY78" s="106"/>
      <c r="DJZ78" s="106"/>
      <c r="DKA78" s="106"/>
      <c r="DKB78" s="106"/>
      <c r="DKC78" s="106"/>
      <c r="DKD78" s="106"/>
      <c r="DKE78" s="106"/>
      <c r="DKF78" s="106"/>
      <c r="DKG78" s="106"/>
      <c r="DKH78" s="106"/>
      <c r="DKI78" s="106"/>
      <c r="DKJ78" s="106"/>
      <c r="DKK78" s="106"/>
      <c r="DKL78" s="106"/>
      <c r="DKM78" s="106"/>
      <c r="DKN78" s="106"/>
      <c r="DKO78" s="106"/>
      <c r="DKP78" s="106"/>
      <c r="DKQ78" s="106"/>
      <c r="DKR78" s="106"/>
      <c r="DKS78" s="106"/>
      <c r="DKT78" s="106"/>
      <c r="DKU78" s="106"/>
      <c r="DKV78" s="106"/>
      <c r="DKW78" s="106"/>
      <c r="DKX78" s="106"/>
      <c r="DKY78" s="106"/>
      <c r="DKZ78" s="106"/>
      <c r="DLA78" s="106"/>
      <c r="DLB78" s="106"/>
      <c r="DLC78" s="106"/>
      <c r="DLD78" s="106"/>
      <c r="DLE78" s="106"/>
      <c r="DLF78" s="106"/>
      <c r="DLG78" s="106"/>
      <c r="DLH78" s="106"/>
      <c r="DLI78" s="106"/>
      <c r="DLJ78" s="106"/>
      <c r="DLK78" s="106"/>
      <c r="DLL78" s="106"/>
      <c r="DLM78" s="106"/>
      <c r="DLN78" s="106"/>
      <c r="DLO78" s="106"/>
      <c r="DLP78" s="106"/>
      <c r="DLQ78" s="106"/>
      <c r="DLR78" s="106"/>
      <c r="DLS78" s="106"/>
      <c r="DLT78" s="106"/>
      <c r="DLU78" s="106"/>
      <c r="DLV78" s="106"/>
      <c r="DLW78" s="106"/>
      <c r="DLX78" s="106"/>
      <c r="DLY78" s="106"/>
      <c r="DLZ78" s="106"/>
      <c r="DMA78" s="106"/>
      <c r="DMB78" s="106"/>
      <c r="DMC78" s="106"/>
      <c r="DMD78" s="106"/>
      <c r="DME78" s="106"/>
      <c r="DMF78" s="106"/>
      <c r="DMG78" s="106"/>
      <c r="DMH78" s="106"/>
      <c r="DMI78" s="106"/>
      <c r="DMJ78" s="106"/>
      <c r="DMK78" s="106"/>
      <c r="DML78" s="106"/>
      <c r="DMM78" s="106"/>
      <c r="DMN78" s="106"/>
      <c r="DMO78" s="106"/>
      <c r="DMP78" s="106"/>
      <c r="DMQ78" s="106"/>
      <c r="DMR78" s="106"/>
      <c r="DMS78" s="106"/>
      <c r="DMT78" s="106"/>
      <c r="DMU78" s="106"/>
      <c r="DMV78" s="106"/>
      <c r="DMW78" s="106"/>
      <c r="DMX78" s="106"/>
      <c r="DMY78" s="106"/>
      <c r="DMZ78" s="106"/>
      <c r="DNA78" s="106"/>
      <c r="DNB78" s="106"/>
      <c r="DNC78" s="106"/>
      <c r="DND78" s="106"/>
      <c r="DNE78" s="106"/>
      <c r="DNF78" s="106"/>
      <c r="DNG78" s="106"/>
      <c r="DNH78" s="106"/>
      <c r="DNI78" s="106"/>
      <c r="DNJ78" s="106"/>
      <c r="DNK78" s="106"/>
      <c r="DNL78" s="106"/>
      <c r="DNM78" s="106"/>
      <c r="DNN78" s="106"/>
      <c r="DNO78" s="106"/>
      <c r="DNP78" s="106"/>
      <c r="DNQ78" s="106"/>
      <c r="DNR78" s="106"/>
      <c r="DNS78" s="106"/>
      <c r="DNT78" s="106"/>
      <c r="DNU78" s="106"/>
      <c r="DNV78" s="106"/>
      <c r="DNW78" s="106"/>
      <c r="DNX78" s="106"/>
      <c r="DNY78" s="106"/>
      <c r="DNZ78" s="106"/>
      <c r="DOA78" s="106"/>
      <c r="DOB78" s="106"/>
      <c r="DOC78" s="106"/>
      <c r="DOD78" s="106"/>
      <c r="DOE78" s="106"/>
      <c r="DOF78" s="106"/>
      <c r="DOG78" s="106"/>
      <c r="DOH78" s="106"/>
      <c r="DOI78" s="106"/>
      <c r="DOJ78" s="106"/>
      <c r="DOK78" s="106"/>
      <c r="DOL78" s="106"/>
      <c r="DOM78" s="106"/>
      <c r="DON78" s="106"/>
      <c r="DOO78" s="106"/>
      <c r="DOP78" s="106"/>
      <c r="DOQ78" s="106"/>
      <c r="DOR78" s="106"/>
      <c r="DOS78" s="106"/>
      <c r="DOT78" s="106"/>
      <c r="DOU78" s="106"/>
      <c r="DOV78" s="106"/>
      <c r="DOW78" s="106"/>
      <c r="DOX78" s="106"/>
      <c r="DOY78" s="106"/>
      <c r="DOZ78" s="106"/>
      <c r="DPA78" s="106"/>
      <c r="DPB78" s="106"/>
      <c r="DPC78" s="106"/>
      <c r="DPD78" s="106"/>
      <c r="DPE78" s="106"/>
      <c r="DPF78" s="106"/>
      <c r="DPG78" s="106"/>
      <c r="DPH78" s="106"/>
      <c r="DPI78" s="106"/>
      <c r="DPJ78" s="106"/>
      <c r="DPK78" s="106"/>
      <c r="DPL78" s="106"/>
      <c r="DPM78" s="106"/>
      <c r="DPN78" s="106"/>
      <c r="DPO78" s="106"/>
      <c r="DPP78" s="106"/>
      <c r="DPQ78" s="106"/>
      <c r="DPR78" s="106"/>
      <c r="DPS78" s="106"/>
      <c r="DPT78" s="106"/>
      <c r="DPU78" s="106"/>
      <c r="DPV78" s="106"/>
      <c r="DPW78" s="106"/>
      <c r="DPX78" s="106"/>
      <c r="DPY78" s="106"/>
      <c r="DPZ78" s="106"/>
      <c r="DQA78" s="106"/>
      <c r="DQB78" s="106"/>
      <c r="DQC78" s="106"/>
      <c r="DQD78" s="106"/>
      <c r="DQE78" s="106"/>
      <c r="DQF78" s="106"/>
      <c r="DQG78" s="106"/>
      <c r="DQH78" s="106"/>
      <c r="DQI78" s="106"/>
      <c r="DQJ78" s="106"/>
      <c r="DQK78" s="106"/>
      <c r="DQL78" s="106"/>
      <c r="DQM78" s="106"/>
      <c r="DQN78" s="106"/>
      <c r="DQO78" s="106"/>
      <c r="DQP78" s="106"/>
      <c r="DQQ78" s="106"/>
      <c r="DQR78" s="106"/>
      <c r="DQS78" s="106"/>
      <c r="DQT78" s="106"/>
      <c r="DQU78" s="106"/>
      <c r="DQV78" s="106"/>
      <c r="DQW78" s="106"/>
      <c r="DQX78" s="106"/>
      <c r="DQY78" s="106"/>
      <c r="DQZ78" s="106"/>
      <c r="DRA78" s="106"/>
      <c r="DRB78" s="106"/>
      <c r="DRC78" s="106"/>
      <c r="DRD78" s="106"/>
      <c r="DRE78" s="106"/>
      <c r="DRF78" s="106"/>
      <c r="DRG78" s="106"/>
      <c r="DRH78" s="106"/>
      <c r="DRI78" s="106"/>
      <c r="DRJ78" s="106"/>
      <c r="DRK78" s="106"/>
      <c r="DRL78" s="106"/>
      <c r="DRM78" s="106"/>
      <c r="DRN78" s="106"/>
      <c r="DRO78" s="106"/>
      <c r="DRP78" s="106"/>
      <c r="DRQ78" s="106"/>
      <c r="DRR78" s="106"/>
      <c r="DRS78" s="106"/>
      <c r="DRT78" s="106"/>
      <c r="DRU78" s="106"/>
      <c r="DRV78" s="106"/>
      <c r="DRW78" s="106"/>
      <c r="DRX78" s="106"/>
      <c r="DRY78" s="106"/>
      <c r="DRZ78" s="106"/>
      <c r="DSA78" s="106"/>
      <c r="DSB78" s="106"/>
      <c r="DSC78" s="106"/>
      <c r="DSD78" s="106"/>
      <c r="DSE78" s="106"/>
      <c r="DSF78" s="106"/>
      <c r="DSG78" s="106"/>
      <c r="DSH78" s="106"/>
      <c r="DSI78" s="106"/>
      <c r="DSJ78" s="106"/>
      <c r="DSK78" s="106"/>
      <c r="DSL78" s="106"/>
      <c r="DSM78" s="106"/>
      <c r="DSN78" s="106"/>
      <c r="DSO78" s="106"/>
      <c r="DSP78" s="106"/>
      <c r="DSQ78" s="106"/>
      <c r="DSR78" s="106"/>
      <c r="DSS78" s="106"/>
      <c r="DST78" s="106"/>
      <c r="DSU78" s="106"/>
      <c r="DSV78" s="106"/>
      <c r="DSW78" s="106"/>
      <c r="DSX78" s="106"/>
      <c r="DSY78" s="106"/>
      <c r="DSZ78" s="106"/>
      <c r="DTA78" s="106"/>
      <c r="DTB78" s="106"/>
      <c r="DTC78" s="106"/>
      <c r="DTD78" s="106"/>
      <c r="DTE78" s="106"/>
      <c r="DTF78" s="106"/>
      <c r="DTG78" s="106"/>
      <c r="DTH78" s="106"/>
      <c r="DTI78" s="106"/>
      <c r="DTJ78" s="106"/>
      <c r="DTK78" s="106"/>
      <c r="DTL78" s="106"/>
      <c r="DTM78" s="106"/>
      <c r="DTN78" s="106"/>
      <c r="DTO78" s="106"/>
      <c r="DTP78" s="106"/>
      <c r="DTQ78" s="106"/>
      <c r="DTR78" s="106"/>
      <c r="DTS78" s="106"/>
      <c r="DTT78" s="106"/>
      <c r="DTU78" s="106"/>
      <c r="DTV78" s="106"/>
      <c r="DTW78" s="106"/>
      <c r="DTX78" s="106"/>
      <c r="DTY78" s="106"/>
      <c r="DTZ78" s="106"/>
      <c r="DUA78" s="106"/>
      <c r="DUB78" s="106"/>
      <c r="DUC78" s="106"/>
      <c r="DUD78" s="106"/>
      <c r="DUE78" s="106"/>
      <c r="DUF78" s="106"/>
      <c r="DUG78" s="106"/>
      <c r="DUH78" s="106"/>
      <c r="DUI78" s="106"/>
      <c r="DUJ78" s="106"/>
      <c r="DUK78" s="106"/>
      <c r="DUL78" s="106"/>
      <c r="DUM78" s="106"/>
      <c r="DUN78" s="106"/>
      <c r="DUO78" s="106"/>
      <c r="DUP78" s="106"/>
      <c r="DUQ78" s="106"/>
      <c r="DUR78" s="106"/>
      <c r="DUS78" s="106"/>
      <c r="DUT78" s="106"/>
      <c r="DUU78" s="106"/>
      <c r="DUV78" s="106"/>
      <c r="DUW78" s="106"/>
      <c r="DUX78" s="106"/>
      <c r="DUY78" s="106"/>
      <c r="DUZ78" s="106"/>
      <c r="DVA78" s="106"/>
      <c r="DVB78" s="106"/>
      <c r="DVC78" s="106"/>
      <c r="DVD78" s="106"/>
      <c r="DVE78" s="106"/>
      <c r="DVF78" s="106"/>
      <c r="DVG78" s="106"/>
      <c r="DVH78" s="106"/>
      <c r="DVI78" s="106"/>
      <c r="DVJ78" s="106"/>
      <c r="DVK78" s="106"/>
      <c r="DVL78" s="106"/>
      <c r="DVM78" s="106"/>
      <c r="DVN78" s="106"/>
      <c r="DVO78" s="106"/>
      <c r="DVP78" s="106"/>
      <c r="DVQ78" s="106"/>
      <c r="DVR78" s="106"/>
      <c r="DVS78" s="106"/>
      <c r="DVT78" s="106"/>
      <c r="DVU78" s="106"/>
      <c r="DVV78" s="106"/>
      <c r="DVW78" s="106"/>
      <c r="DVX78" s="106"/>
      <c r="DVY78" s="106"/>
      <c r="DVZ78" s="106"/>
      <c r="DWA78" s="106"/>
      <c r="DWB78" s="106"/>
      <c r="DWC78" s="106"/>
      <c r="DWD78" s="106"/>
      <c r="DWE78" s="106"/>
      <c r="DWF78" s="106"/>
      <c r="DWG78" s="106"/>
      <c r="DWH78" s="106"/>
      <c r="DWI78" s="106"/>
      <c r="DWJ78" s="106"/>
      <c r="DWK78" s="106"/>
      <c r="DWL78" s="106"/>
      <c r="DWM78" s="106"/>
      <c r="DWN78" s="106"/>
      <c r="DWO78" s="106"/>
      <c r="DWP78" s="106"/>
      <c r="DWQ78" s="106"/>
      <c r="DWR78" s="106"/>
      <c r="DWS78" s="106"/>
      <c r="DWT78" s="106"/>
      <c r="DWU78" s="106"/>
      <c r="DWV78" s="106"/>
      <c r="DWW78" s="106"/>
      <c r="DWX78" s="106"/>
      <c r="DWY78" s="106"/>
      <c r="DWZ78" s="106"/>
      <c r="DXA78" s="106"/>
      <c r="DXB78" s="106"/>
      <c r="DXC78" s="106"/>
      <c r="DXD78" s="106"/>
      <c r="DXE78" s="106"/>
      <c r="DXF78" s="106"/>
      <c r="DXG78" s="106"/>
      <c r="DXH78" s="106"/>
      <c r="DXI78" s="106"/>
      <c r="DXJ78" s="106"/>
      <c r="DXK78" s="106"/>
      <c r="DXL78" s="106"/>
      <c r="DXM78" s="106"/>
      <c r="DXN78" s="106"/>
      <c r="DXO78" s="106"/>
      <c r="DXP78" s="106"/>
      <c r="DXQ78" s="106"/>
      <c r="DXR78" s="106"/>
      <c r="DXS78" s="106"/>
      <c r="DXT78" s="106"/>
      <c r="DXU78" s="106"/>
      <c r="DXV78" s="106"/>
      <c r="DXW78" s="106"/>
      <c r="DXX78" s="106"/>
      <c r="DXY78" s="106"/>
      <c r="DXZ78" s="106"/>
      <c r="DYA78" s="106"/>
      <c r="DYB78" s="106"/>
      <c r="DYC78" s="106"/>
      <c r="DYD78" s="106"/>
      <c r="DYE78" s="106"/>
      <c r="DYF78" s="106"/>
      <c r="DYG78" s="106"/>
      <c r="DYH78" s="106"/>
      <c r="DYI78" s="106"/>
      <c r="DYJ78" s="106"/>
      <c r="DYK78" s="106"/>
      <c r="DYL78" s="106"/>
      <c r="DYM78" s="106"/>
      <c r="DYN78" s="106"/>
      <c r="DYO78" s="106"/>
      <c r="DYP78" s="106"/>
      <c r="DYQ78" s="106"/>
      <c r="DYR78" s="106"/>
      <c r="DYS78" s="106"/>
      <c r="DYT78" s="106"/>
      <c r="DYU78" s="106"/>
      <c r="DYV78" s="106"/>
      <c r="DYW78" s="106"/>
      <c r="DYX78" s="106"/>
      <c r="DYY78" s="106"/>
      <c r="DYZ78" s="106"/>
      <c r="DZA78" s="106"/>
      <c r="DZB78" s="106"/>
      <c r="DZC78" s="106"/>
      <c r="DZD78" s="106"/>
      <c r="DZE78" s="106"/>
      <c r="DZF78" s="106"/>
      <c r="DZG78" s="106"/>
      <c r="DZH78" s="106"/>
      <c r="DZI78" s="106"/>
      <c r="DZJ78" s="106"/>
      <c r="DZK78" s="106"/>
      <c r="DZL78" s="106"/>
      <c r="DZM78" s="106"/>
      <c r="DZN78" s="106"/>
      <c r="DZO78" s="106"/>
      <c r="DZP78" s="106"/>
      <c r="DZQ78" s="106"/>
      <c r="DZR78" s="106"/>
      <c r="DZS78" s="106"/>
      <c r="DZT78" s="106"/>
      <c r="DZU78" s="106"/>
      <c r="DZV78" s="106"/>
      <c r="DZW78" s="106"/>
      <c r="DZX78" s="106"/>
      <c r="DZY78" s="106"/>
      <c r="DZZ78" s="106"/>
      <c r="EAA78" s="106"/>
      <c r="EAB78" s="106"/>
      <c r="EAC78" s="106"/>
      <c r="EAD78" s="106"/>
      <c r="EAE78" s="106"/>
      <c r="EAF78" s="106"/>
      <c r="EAG78" s="106"/>
      <c r="EAH78" s="106"/>
      <c r="EAI78" s="106"/>
      <c r="EAJ78" s="106"/>
      <c r="EAK78" s="106"/>
      <c r="EAL78" s="106"/>
      <c r="EAM78" s="106"/>
      <c r="EAN78" s="106"/>
      <c r="EAO78" s="106"/>
      <c r="EAP78" s="106"/>
      <c r="EAQ78" s="106"/>
      <c r="EAR78" s="106"/>
      <c r="EAS78" s="106"/>
      <c r="EAT78" s="106"/>
      <c r="EAU78" s="106"/>
      <c r="EAV78" s="106"/>
      <c r="EAW78" s="106"/>
      <c r="EAX78" s="106"/>
      <c r="EAY78" s="106"/>
      <c r="EAZ78" s="106"/>
      <c r="EBA78" s="106"/>
      <c r="EBB78" s="106"/>
      <c r="EBC78" s="106"/>
      <c r="EBD78" s="106"/>
      <c r="EBE78" s="106"/>
      <c r="EBF78" s="106"/>
      <c r="EBG78" s="106"/>
      <c r="EBH78" s="106"/>
      <c r="EBI78" s="106"/>
      <c r="EBJ78" s="106"/>
      <c r="EBK78" s="106"/>
      <c r="EBL78" s="106"/>
      <c r="EBM78" s="106"/>
      <c r="EBN78" s="106"/>
      <c r="EBO78" s="106"/>
      <c r="EBP78" s="106"/>
      <c r="EBQ78" s="106"/>
      <c r="EBR78" s="106"/>
      <c r="EBS78" s="106"/>
      <c r="EBT78" s="106"/>
      <c r="EBU78" s="106"/>
      <c r="EBV78" s="106"/>
      <c r="EBW78" s="106"/>
      <c r="EBX78" s="106"/>
      <c r="EBY78" s="106"/>
      <c r="EBZ78" s="106"/>
      <c r="ECA78" s="106"/>
      <c r="ECB78" s="106"/>
      <c r="ECC78" s="106"/>
      <c r="ECD78" s="106"/>
      <c r="ECE78" s="106"/>
      <c r="ECF78" s="106"/>
      <c r="ECG78" s="106"/>
      <c r="ECH78" s="106"/>
      <c r="ECI78" s="106"/>
      <c r="ECJ78" s="106"/>
      <c r="ECK78" s="106"/>
      <c r="ECL78" s="106"/>
      <c r="ECM78" s="106"/>
      <c r="ECN78" s="106"/>
      <c r="ECO78" s="106"/>
      <c r="ECP78" s="106"/>
      <c r="ECQ78" s="106"/>
      <c r="ECR78" s="106"/>
      <c r="ECS78" s="106"/>
      <c r="ECT78" s="106"/>
      <c r="ECU78" s="106"/>
      <c r="ECV78" s="106"/>
      <c r="ECW78" s="106"/>
      <c r="ECX78" s="106"/>
      <c r="ECY78" s="106"/>
      <c r="ECZ78" s="106"/>
      <c r="EDA78" s="106"/>
      <c r="EDB78" s="106"/>
      <c r="EDC78" s="106"/>
      <c r="EDD78" s="106"/>
      <c r="EDE78" s="106"/>
      <c r="EDF78" s="106"/>
      <c r="EDG78" s="106"/>
      <c r="EDH78" s="106"/>
      <c r="EDI78" s="106"/>
      <c r="EDJ78" s="106"/>
      <c r="EDK78" s="106"/>
      <c r="EDL78" s="106"/>
      <c r="EDM78" s="106"/>
      <c r="EDN78" s="106"/>
      <c r="EDO78" s="106"/>
      <c r="EDP78" s="106"/>
      <c r="EDQ78" s="106"/>
      <c r="EDR78" s="106"/>
      <c r="EDS78" s="106"/>
      <c r="EDT78" s="106"/>
      <c r="EDU78" s="106"/>
      <c r="EDV78" s="106"/>
      <c r="EDW78" s="106"/>
      <c r="EDX78" s="106"/>
      <c r="EDY78" s="106"/>
      <c r="EDZ78" s="106"/>
      <c r="EEA78" s="106"/>
      <c r="EEB78" s="106"/>
      <c r="EEC78" s="106"/>
      <c r="EED78" s="106"/>
      <c r="EEE78" s="106"/>
      <c r="EEF78" s="106"/>
      <c r="EEG78" s="106"/>
      <c r="EEH78" s="106"/>
      <c r="EEI78" s="106"/>
      <c r="EEJ78" s="106"/>
      <c r="EEK78" s="106"/>
      <c r="EEL78" s="106"/>
      <c r="EEM78" s="106"/>
      <c r="EEN78" s="106"/>
      <c r="EEO78" s="106"/>
      <c r="EEP78" s="106"/>
      <c r="EEQ78" s="106"/>
      <c r="EER78" s="106"/>
      <c r="EES78" s="106"/>
      <c r="EET78" s="106"/>
      <c r="EEU78" s="106"/>
      <c r="EEV78" s="106"/>
      <c r="EEW78" s="106"/>
      <c r="EEX78" s="106"/>
      <c r="EEY78" s="106"/>
      <c r="EEZ78" s="106"/>
      <c r="EFA78" s="106"/>
      <c r="EFB78" s="106"/>
      <c r="EFC78" s="106"/>
      <c r="EFD78" s="106"/>
      <c r="EFE78" s="106"/>
      <c r="EFF78" s="106"/>
      <c r="EFG78" s="106"/>
      <c r="EFH78" s="106"/>
      <c r="EFI78" s="106"/>
      <c r="EFJ78" s="106"/>
      <c r="EFK78" s="106"/>
      <c r="EFL78" s="106"/>
      <c r="EFM78" s="106"/>
      <c r="EFN78" s="106"/>
      <c r="EFO78" s="106"/>
      <c r="EFP78" s="106"/>
      <c r="EFQ78" s="106"/>
      <c r="EFR78" s="106"/>
      <c r="EFS78" s="106"/>
      <c r="EFT78" s="106"/>
      <c r="EFU78" s="106"/>
      <c r="EFV78" s="106"/>
      <c r="EFW78" s="106"/>
      <c r="EFX78" s="106"/>
      <c r="EFY78" s="106"/>
      <c r="EFZ78" s="106"/>
      <c r="EGA78" s="106"/>
      <c r="EGB78" s="106"/>
      <c r="EGC78" s="106"/>
      <c r="EGD78" s="106"/>
      <c r="EGE78" s="106"/>
      <c r="EGF78" s="106"/>
      <c r="EGG78" s="106"/>
      <c r="EGH78" s="106"/>
      <c r="EGI78" s="106"/>
      <c r="EGJ78" s="106"/>
      <c r="EGK78" s="106"/>
      <c r="EGL78" s="106"/>
      <c r="EGM78" s="106"/>
      <c r="EGN78" s="106"/>
      <c r="EGO78" s="106"/>
      <c r="EGP78" s="106"/>
      <c r="EGQ78" s="106"/>
      <c r="EGR78" s="106"/>
      <c r="EGS78" s="106"/>
      <c r="EGT78" s="106"/>
      <c r="EGU78" s="106"/>
      <c r="EGV78" s="106"/>
      <c r="EGW78" s="106"/>
      <c r="EGX78" s="106"/>
      <c r="EGY78" s="106"/>
      <c r="EGZ78" s="106"/>
      <c r="EHA78" s="106"/>
      <c r="EHB78" s="106"/>
      <c r="EHC78" s="106"/>
      <c r="EHD78" s="106"/>
      <c r="EHE78" s="106"/>
      <c r="EHF78" s="106"/>
      <c r="EHG78" s="106"/>
      <c r="EHH78" s="106"/>
      <c r="EHI78" s="106"/>
      <c r="EHJ78" s="106"/>
      <c r="EHK78" s="106"/>
      <c r="EHL78" s="106"/>
      <c r="EHM78" s="106"/>
      <c r="EHN78" s="106"/>
      <c r="EHO78" s="106"/>
      <c r="EHP78" s="106"/>
      <c r="EHQ78" s="106"/>
      <c r="EHR78" s="106"/>
      <c r="EHS78" s="106"/>
      <c r="EHT78" s="106"/>
      <c r="EHU78" s="106"/>
      <c r="EHV78" s="106"/>
      <c r="EHW78" s="106"/>
      <c r="EHX78" s="106"/>
      <c r="EHY78" s="106"/>
      <c r="EHZ78" s="106"/>
      <c r="EIA78" s="106"/>
      <c r="EIB78" s="106"/>
      <c r="EIC78" s="106"/>
      <c r="EID78" s="106"/>
      <c r="EIE78" s="106"/>
      <c r="EIF78" s="106"/>
      <c r="EIG78" s="106"/>
      <c r="EIH78" s="106"/>
      <c r="EII78" s="106"/>
      <c r="EIJ78" s="106"/>
      <c r="EIK78" s="106"/>
      <c r="EIL78" s="106"/>
      <c r="EIM78" s="106"/>
      <c r="EIN78" s="106"/>
      <c r="EIO78" s="106"/>
      <c r="EIP78" s="106"/>
      <c r="EIQ78" s="106"/>
      <c r="EIR78" s="106"/>
      <c r="EIS78" s="106"/>
      <c r="EIT78" s="106"/>
      <c r="EIU78" s="106"/>
      <c r="EIV78" s="106"/>
      <c r="EIW78" s="106"/>
      <c r="EIX78" s="106"/>
      <c r="EIY78" s="106"/>
      <c r="EIZ78" s="106"/>
      <c r="EJA78" s="106"/>
      <c r="EJB78" s="106"/>
      <c r="EJC78" s="106"/>
      <c r="EJD78" s="106"/>
      <c r="EJE78" s="106"/>
      <c r="EJF78" s="106"/>
      <c r="EJG78" s="106"/>
      <c r="EJH78" s="106"/>
      <c r="EJI78" s="106"/>
      <c r="EJJ78" s="106"/>
      <c r="EJK78" s="106"/>
      <c r="EJL78" s="106"/>
      <c r="EJM78" s="106"/>
      <c r="EJN78" s="106"/>
      <c r="EJO78" s="106"/>
      <c r="EJP78" s="106"/>
      <c r="EJQ78" s="106"/>
      <c r="EJR78" s="106"/>
      <c r="EJS78" s="106"/>
      <c r="EJT78" s="106"/>
      <c r="EJU78" s="106"/>
      <c r="EJV78" s="106"/>
      <c r="EJW78" s="106"/>
      <c r="EJX78" s="106"/>
      <c r="EJY78" s="106"/>
      <c r="EJZ78" s="106"/>
      <c r="EKA78" s="106"/>
      <c r="EKB78" s="106"/>
      <c r="EKC78" s="106"/>
      <c r="EKD78" s="106"/>
      <c r="EKE78" s="106"/>
      <c r="EKF78" s="106"/>
      <c r="EKG78" s="106"/>
      <c r="EKH78" s="106"/>
      <c r="EKI78" s="106"/>
      <c r="EKJ78" s="106"/>
      <c r="EKK78" s="106"/>
      <c r="EKL78" s="106"/>
      <c r="EKM78" s="106"/>
      <c r="EKN78" s="106"/>
      <c r="EKO78" s="106"/>
      <c r="EKP78" s="106"/>
      <c r="EKQ78" s="106"/>
      <c r="EKR78" s="106"/>
      <c r="EKS78" s="106"/>
      <c r="EKT78" s="106"/>
      <c r="EKU78" s="106"/>
      <c r="EKV78" s="106"/>
      <c r="EKW78" s="106"/>
      <c r="EKX78" s="106"/>
      <c r="EKY78" s="106"/>
      <c r="EKZ78" s="106"/>
      <c r="ELA78" s="106"/>
      <c r="ELB78" s="106"/>
      <c r="ELC78" s="106"/>
      <c r="ELD78" s="106"/>
      <c r="ELE78" s="106"/>
      <c r="ELF78" s="106"/>
      <c r="ELG78" s="106"/>
      <c r="ELH78" s="106"/>
      <c r="ELI78" s="106"/>
      <c r="ELJ78" s="106"/>
      <c r="ELK78" s="106"/>
      <c r="ELL78" s="106"/>
      <c r="ELM78" s="106"/>
      <c r="ELN78" s="106"/>
      <c r="ELO78" s="106"/>
      <c r="ELP78" s="106"/>
      <c r="ELQ78" s="106"/>
      <c r="ELR78" s="106"/>
      <c r="ELS78" s="106"/>
      <c r="ELT78" s="106"/>
      <c r="ELU78" s="106"/>
      <c r="ELV78" s="106"/>
      <c r="ELW78" s="106"/>
      <c r="ELX78" s="106"/>
      <c r="ELY78" s="106"/>
      <c r="ELZ78" s="106"/>
      <c r="EMA78" s="106"/>
      <c r="EMB78" s="106"/>
      <c r="EMC78" s="106"/>
      <c r="EMD78" s="106"/>
      <c r="EME78" s="106"/>
      <c r="EMF78" s="106"/>
      <c r="EMG78" s="106"/>
      <c r="EMH78" s="106"/>
      <c r="EMI78" s="106"/>
      <c r="EMJ78" s="106"/>
      <c r="EMK78" s="106"/>
      <c r="EML78" s="106"/>
      <c r="EMM78" s="106"/>
      <c r="EMN78" s="106"/>
      <c r="EMO78" s="106"/>
      <c r="EMP78" s="106"/>
      <c r="EMQ78" s="106"/>
      <c r="EMR78" s="106"/>
      <c r="EMS78" s="106"/>
      <c r="EMT78" s="106"/>
      <c r="EMU78" s="106"/>
      <c r="EMV78" s="106"/>
      <c r="EMW78" s="106"/>
      <c r="EMX78" s="106"/>
      <c r="EMY78" s="106"/>
      <c r="EMZ78" s="106"/>
      <c r="ENA78" s="106"/>
      <c r="ENB78" s="106"/>
      <c r="ENC78" s="106"/>
      <c r="END78" s="106"/>
      <c r="ENE78" s="106"/>
      <c r="ENF78" s="106"/>
      <c r="ENG78" s="106"/>
      <c r="ENH78" s="106"/>
      <c r="ENI78" s="106"/>
      <c r="ENJ78" s="106"/>
      <c r="ENK78" s="106"/>
      <c r="ENL78" s="106"/>
      <c r="ENM78" s="106"/>
      <c r="ENN78" s="106"/>
      <c r="ENO78" s="106"/>
      <c r="ENP78" s="106"/>
      <c r="ENQ78" s="106"/>
      <c r="ENR78" s="106"/>
      <c r="ENS78" s="106"/>
      <c r="ENT78" s="106"/>
      <c r="ENU78" s="106"/>
      <c r="ENV78" s="106"/>
      <c r="ENW78" s="106"/>
      <c r="ENX78" s="106"/>
      <c r="ENY78" s="106"/>
      <c r="ENZ78" s="106"/>
      <c r="EOA78" s="106"/>
      <c r="EOB78" s="106"/>
      <c r="EOC78" s="106"/>
      <c r="EOD78" s="106"/>
      <c r="EOE78" s="106"/>
      <c r="EOF78" s="106"/>
      <c r="EOG78" s="106"/>
      <c r="EOH78" s="106"/>
      <c r="EOI78" s="106"/>
      <c r="EOJ78" s="106"/>
      <c r="EOK78" s="106"/>
      <c r="EOL78" s="106"/>
      <c r="EOM78" s="106"/>
      <c r="EON78" s="106"/>
      <c r="EOO78" s="106"/>
      <c r="EOP78" s="106"/>
      <c r="EOQ78" s="106"/>
      <c r="EOR78" s="106"/>
      <c r="EOS78" s="106"/>
      <c r="EOT78" s="106"/>
      <c r="EOU78" s="106"/>
      <c r="EOV78" s="106"/>
      <c r="EOW78" s="106"/>
      <c r="EOX78" s="106"/>
      <c r="EOY78" s="106"/>
      <c r="EOZ78" s="106"/>
      <c r="EPA78" s="106"/>
      <c r="EPB78" s="106"/>
      <c r="EPC78" s="106"/>
      <c r="EPD78" s="106"/>
      <c r="EPE78" s="106"/>
      <c r="EPF78" s="106"/>
      <c r="EPG78" s="106"/>
      <c r="EPH78" s="106"/>
      <c r="EPI78" s="106"/>
      <c r="EPJ78" s="106"/>
      <c r="EPK78" s="106"/>
      <c r="EPL78" s="106"/>
      <c r="EPM78" s="106"/>
      <c r="EPN78" s="106"/>
      <c r="EPO78" s="106"/>
      <c r="EPP78" s="106"/>
      <c r="EPQ78" s="106"/>
      <c r="EPR78" s="106"/>
      <c r="EPS78" s="106"/>
      <c r="EPT78" s="106"/>
      <c r="EPU78" s="106"/>
      <c r="EPV78" s="106"/>
      <c r="EPW78" s="106"/>
      <c r="EPX78" s="106"/>
      <c r="EPY78" s="106"/>
      <c r="EPZ78" s="106"/>
      <c r="EQA78" s="106"/>
      <c r="EQB78" s="106"/>
      <c r="EQC78" s="106"/>
      <c r="EQD78" s="106"/>
      <c r="EQE78" s="106"/>
      <c r="EQF78" s="106"/>
      <c r="EQG78" s="106"/>
      <c r="EQH78" s="106"/>
      <c r="EQI78" s="106"/>
      <c r="EQJ78" s="106"/>
      <c r="EQK78" s="106"/>
      <c r="EQL78" s="106"/>
      <c r="EQM78" s="106"/>
      <c r="EQN78" s="106"/>
      <c r="EQO78" s="106"/>
      <c r="EQP78" s="106"/>
      <c r="EQQ78" s="106"/>
      <c r="EQR78" s="106"/>
      <c r="EQS78" s="106"/>
      <c r="EQT78" s="106"/>
      <c r="EQU78" s="106"/>
      <c r="EQV78" s="106"/>
      <c r="EQW78" s="106"/>
      <c r="EQX78" s="106"/>
      <c r="EQY78" s="106"/>
      <c r="EQZ78" s="106"/>
      <c r="ERA78" s="106"/>
      <c r="ERB78" s="106"/>
      <c r="ERC78" s="106"/>
      <c r="ERD78" s="106"/>
      <c r="ERE78" s="106"/>
      <c r="ERF78" s="106"/>
      <c r="ERG78" s="106"/>
      <c r="ERH78" s="106"/>
      <c r="ERI78" s="106"/>
      <c r="ERJ78" s="106"/>
      <c r="ERK78" s="106"/>
      <c r="ERL78" s="106"/>
      <c r="ERM78" s="106"/>
      <c r="ERN78" s="106"/>
      <c r="ERO78" s="106"/>
      <c r="ERP78" s="106"/>
      <c r="ERQ78" s="106"/>
      <c r="ERR78" s="106"/>
      <c r="ERS78" s="106"/>
      <c r="ERT78" s="106"/>
      <c r="ERU78" s="106"/>
      <c r="ERV78" s="106"/>
      <c r="ERW78" s="106"/>
      <c r="ERX78" s="106"/>
      <c r="ERY78" s="106"/>
      <c r="ERZ78" s="106"/>
      <c r="ESA78" s="106"/>
      <c r="ESB78" s="106"/>
      <c r="ESC78" s="106"/>
      <c r="ESD78" s="106"/>
      <c r="ESE78" s="106"/>
      <c r="ESF78" s="106"/>
      <c r="ESG78" s="106"/>
      <c r="ESH78" s="106"/>
      <c r="ESI78" s="106"/>
      <c r="ESJ78" s="106"/>
      <c r="ESK78" s="106"/>
      <c r="ESL78" s="106"/>
      <c r="ESM78" s="106"/>
      <c r="ESN78" s="106"/>
      <c r="ESO78" s="106"/>
      <c r="ESP78" s="106"/>
      <c r="ESQ78" s="106"/>
      <c r="ESR78" s="106"/>
      <c r="ESS78" s="106"/>
      <c r="EST78" s="106"/>
      <c r="ESU78" s="106"/>
      <c r="ESV78" s="106"/>
      <c r="ESW78" s="106"/>
      <c r="ESX78" s="106"/>
      <c r="ESY78" s="106"/>
      <c r="ESZ78" s="106"/>
      <c r="ETA78" s="106"/>
      <c r="ETB78" s="106"/>
      <c r="ETC78" s="106"/>
      <c r="ETD78" s="106"/>
      <c r="ETE78" s="106"/>
      <c r="ETF78" s="106"/>
      <c r="ETG78" s="106"/>
      <c r="ETH78" s="106"/>
      <c r="ETI78" s="106"/>
      <c r="ETJ78" s="106"/>
      <c r="ETK78" s="106"/>
      <c r="ETL78" s="106"/>
      <c r="ETM78" s="106"/>
      <c r="ETN78" s="106"/>
      <c r="ETO78" s="106"/>
      <c r="ETP78" s="106"/>
      <c r="ETQ78" s="106"/>
      <c r="ETR78" s="106"/>
      <c r="ETS78" s="106"/>
      <c r="ETT78" s="106"/>
      <c r="ETU78" s="106"/>
      <c r="ETV78" s="106"/>
      <c r="ETW78" s="106"/>
      <c r="ETX78" s="106"/>
      <c r="ETY78" s="106"/>
      <c r="ETZ78" s="106"/>
      <c r="EUA78" s="106"/>
      <c r="EUB78" s="106"/>
      <c r="EUC78" s="106"/>
      <c r="EUD78" s="106"/>
      <c r="EUE78" s="106"/>
      <c r="EUF78" s="106"/>
      <c r="EUG78" s="106"/>
      <c r="EUH78" s="106"/>
      <c r="EUI78" s="106"/>
      <c r="EUJ78" s="106"/>
      <c r="EUK78" s="106"/>
      <c r="EUL78" s="106"/>
      <c r="EUM78" s="106"/>
      <c r="EUN78" s="106"/>
      <c r="EUO78" s="106"/>
      <c r="EUP78" s="106"/>
      <c r="EUQ78" s="106"/>
      <c r="EUR78" s="106"/>
      <c r="EUS78" s="106"/>
      <c r="EUT78" s="106"/>
      <c r="EUU78" s="106"/>
      <c r="EUV78" s="106"/>
      <c r="EUW78" s="106"/>
      <c r="EUX78" s="106"/>
      <c r="EUY78" s="106"/>
      <c r="EUZ78" s="106"/>
      <c r="EVA78" s="106"/>
      <c r="EVB78" s="106"/>
      <c r="EVC78" s="106"/>
      <c r="EVD78" s="106"/>
      <c r="EVE78" s="106"/>
      <c r="EVF78" s="106"/>
      <c r="EVG78" s="106"/>
      <c r="EVH78" s="106"/>
      <c r="EVI78" s="106"/>
      <c r="EVJ78" s="106"/>
      <c r="EVK78" s="106"/>
      <c r="EVL78" s="106"/>
      <c r="EVM78" s="106"/>
      <c r="EVN78" s="106"/>
      <c r="EVO78" s="106"/>
      <c r="EVP78" s="106"/>
      <c r="EVQ78" s="106"/>
      <c r="EVR78" s="106"/>
      <c r="EVS78" s="106"/>
      <c r="EVT78" s="106"/>
      <c r="EVU78" s="106"/>
      <c r="EVV78" s="106"/>
      <c r="EVW78" s="106"/>
      <c r="EVX78" s="106"/>
      <c r="EVY78" s="106"/>
      <c r="EVZ78" s="106"/>
      <c r="EWA78" s="106"/>
      <c r="EWB78" s="106"/>
      <c r="EWC78" s="106"/>
      <c r="EWD78" s="106"/>
      <c r="EWE78" s="106"/>
      <c r="EWF78" s="106"/>
      <c r="EWG78" s="106"/>
      <c r="EWH78" s="106"/>
      <c r="EWI78" s="106"/>
      <c r="EWJ78" s="106"/>
      <c r="EWK78" s="106"/>
      <c r="EWL78" s="106"/>
      <c r="EWM78" s="106"/>
      <c r="EWN78" s="106"/>
      <c r="EWO78" s="106"/>
      <c r="EWP78" s="106"/>
      <c r="EWQ78" s="106"/>
      <c r="EWR78" s="106"/>
      <c r="EWS78" s="106"/>
      <c r="EWT78" s="106"/>
      <c r="EWU78" s="106"/>
      <c r="EWV78" s="106"/>
      <c r="EWW78" s="106"/>
      <c r="EWX78" s="106"/>
      <c r="EWY78" s="106"/>
      <c r="EWZ78" s="106"/>
      <c r="EXA78" s="106"/>
      <c r="EXB78" s="106"/>
      <c r="EXC78" s="106"/>
      <c r="EXD78" s="106"/>
      <c r="EXE78" s="106"/>
      <c r="EXF78" s="106"/>
      <c r="EXG78" s="106"/>
      <c r="EXH78" s="106"/>
      <c r="EXI78" s="106"/>
      <c r="EXJ78" s="106"/>
      <c r="EXK78" s="106"/>
      <c r="EXL78" s="106"/>
      <c r="EXM78" s="106"/>
      <c r="EXN78" s="106"/>
      <c r="EXO78" s="106"/>
      <c r="EXP78" s="106"/>
      <c r="EXQ78" s="106"/>
      <c r="EXR78" s="106"/>
      <c r="EXS78" s="106"/>
      <c r="EXT78" s="106"/>
      <c r="EXU78" s="106"/>
      <c r="EXV78" s="106"/>
      <c r="EXW78" s="106"/>
      <c r="EXX78" s="106"/>
      <c r="EXY78" s="106"/>
      <c r="EXZ78" s="106"/>
      <c r="EYA78" s="106"/>
      <c r="EYB78" s="106"/>
      <c r="EYC78" s="106"/>
      <c r="EYD78" s="106"/>
      <c r="EYE78" s="106"/>
      <c r="EYF78" s="106"/>
      <c r="EYG78" s="106"/>
      <c r="EYH78" s="106"/>
      <c r="EYI78" s="106"/>
      <c r="EYJ78" s="106"/>
      <c r="EYK78" s="106"/>
      <c r="EYL78" s="106"/>
      <c r="EYM78" s="106"/>
      <c r="EYN78" s="106"/>
      <c r="EYO78" s="106"/>
      <c r="EYP78" s="106"/>
      <c r="EYQ78" s="106"/>
      <c r="EYR78" s="106"/>
      <c r="EYS78" s="106"/>
      <c r="EYT78" s="106"/>
      <c r="EYU78" s="106"/>
      <c r="EYV78" s="106"/>
      <c r="EYW78" s="106"/>
      <c r="EYX78" s="106"/>
      <c r="EYY78" s="106"/>
      <c r="EYZ78" s="106"/>
      <c r="EZA78" s="106"/>
      <c r="EZB78" s="106"/>
      <c r="EZC78" s="106"/>
      <c r="EZD78" s="106"/>
      <c r="EZE78" s="106"/>
      <c r="EZF78" s="106"/>
      <c r="EZG78" s="106"/>
      <c r="EZH78" s="106"/>
      <c r="EZI78" s="106"/>
      <c r="EZJ78" s="106"/>
      <c r="EZK78" s="106"/>
      <c r="EZL78" s="106"/>
      <c r="EZM78" s="106"/>
      <c r="EZN78" s="106"/>
      <c r="EZO78" s="106"/>
      <c r="EZP78" s="106"/>
      <c r="EZQ78" s="106"/>
      <c r="EZR78" s="106"/>
      <c r="EZS78" s="106"/>
      <c r="EZT78" s="106"/>
      <c r="EZU78" s="106"/>
      <c r="EZV78" s="106"/>
      <c r="EZW78" s="106"/>
      <c r="EZX78" s="106"/>
      <c r="EZY78" s="106"/>
      <c r="EZZ78" s="106"/>
      <c r="FAA78" s="106"/>
      <c r="FAB78" s="106"/>
      <c r="FAC78" s="106"/>
      <c r="FAD78" s="106"/>
      <c r="FAE78" s="106"/>
      <c r="FAF78" s="106"/>
      <c r="FAG78" s="106"/>
      <c r="FAH78" s="106"/>
      <c r="FAI78" s="106"/>
      <c r="FAJ78" s="106"/>
      <c r="FAK78" s="106"/>
      <c r="FAL78" s="106"/>
      <c r="FAM78" s="106"/>
      <c r="FAN78" s="106"/>
      <c r="FAO78" s="106"/>
      <c r="FAP78" s="106"/>
      <c r="FAQ78" s="106"/>
      <c r="FAR78" s="106"/>
      <c r="FAS78" s="106"/>
      <c r="FAT78" s="106"/>
      <c r="FAU78" s="106"/>
      <c r="FAV78" s="106"/>
      <c r="FAW78" s="106"/>
      <c r="FAX78" s="106"/>
      <c r="FAY78" s="106"/>
      <c r="FAZ78" s="106"/>
      <c r="FBA78" s="106"/>
      <c r="FBB78" s="106"/>
      <c r="FBC78" s="106"/>
      <c r="FBD78" s="106"/>
      <c r="FBE78" s="106"/>
      <c r="FBF78" s="106"/>
      <c r="FBG78" s="106"/>
      <c r="FBH78" s="106"/>
      <c r="FBI78" s="106"/>
      <c r="FBJ78" s="106"/>
      <c r="FBK78" s="106"/>
      <c r="FBL78" s="106"/>
      <c r="FBM78" s="106"/>
      <c r="FBN78" s="106"/>
      <c r="FBO78" s="106"/>
      <c r="FBP78" s="106"/>
      <c r="FBQ78" s="106"/>
      <c r="FBR78" s="106"/>
      <c r="FBS78" s="106"/>
      <c r="FBT78" s="106"/>
      <c r="FBU78" s="106"/>
      <c r="FBV78" s="106"/>
      <c r="FBW78" s="106"/>
      <c r="FBX78" s="106"/>
      <c r="FBY78" s="106"/>
      <c r="FBZ78" s="106"/>
      <c r="FCA78" s="106"/>
      <c r="FCB78" s="106"/>
      <c r="FCC78" s="106"/>
      <c r="FCD78" s="106"/>
      <c r="FCE78" s="106"/>
      <c r="FCF78" s="106"/>
      <c r="FCG78" s="106"/>
      <c r="FCH78" s="106"/>
      <c r="FCI78" s="106"/>
      <c r="FCJ78" s="106"/>
      <c r="FCK78" s="106"/>
      <c r="FCL78" s="106"/>
      <c r="FCM78" s="106"/>
      <c r="FCN78" s="106"/>
      <c r="FCO78" s="106"/>
      <c r="FCP78" s="106"/>
      <c r="FCQ78" s="106"/>
      <c r="FCR78" s="106"/>
      <c r="FCS78" s="106"/>
      <c r="FCT78" s="106"/>
      <c r="FCU78" s="106"/>
      <c r="FCV78" s="106"/>
      <c r="FCW78" s="106"/>
      <c r="FCX78" s="106"/>
      <c r="FCY78" s="106"/>
      <c r="FCZ78" s="106"/>
      <c r="FDA78" s="106"/>
      <c r="FDB78" s="106"/>
      <c r="FDC78" s="106"/>
      <c r="FDD78" s="106"/>
      <c r="FDE78" s="106"/>
      <c r="FDF78" s="106"/>
      <c r="FDG78" s="106"/>
      <c r="FDH78" s="106"/>
      <c r="FDI78" s="106"/>
      <c r="FDJ78" s="106"/>
      <c r="FDK78" s="106"/>
      <c r="FDL78" s="106"/>
      <c r="FDM78" s="106"/>
      <c r="FDN78" s="106"/>
      <c r="FDO78" s="106"/>
      <c r="FDP78" s="106"/>
      <c r="FDQ78" s="106"/>
      <c r="FDR78" s="106"/>
      <c r="FDS78" s="106"/>
      <c r="FDT78" s="106"/>
      <c r="FDU78" s="106"/>
      <c r="FDV78" s="106"/>
      <c r="FDW78" s="106"/>
      <c r="FDX78" s="106"/>
      <c r="FDY78" s="106"/>
      <c r="FDZ78" s="106"/>
      <c r="FEA78" s="106"/>
      <c r="FEB78" s="106"/>
      <c r="FEC78" s="106"/>
      <c r="FED78" s="106"/>
      <c r="FEE78" s="106"/>
      <c r="FEF78" s="106"/>
      <c r="FEG78" s="106"/>
      <c r="FEH78" s="106"/>
      <c r="FEI78" s="106"/>
      <c r="FEJ78" s="106"/>
      <c r="FEK78" s="106"/>
      <c r="FEL78" s="106"/>
      <c r="FEM78" s="106"/>
      <c r="FEN78" s="106"/>
      <c r="FEO78" s="106"/>
      <c r="FEP78" s="106"/>
      <c r="FEQ78" s="106"/>
      <c r="FER78" s="106"/>
      <c r="FES78" s="106"/>
      <c r="FET78" s="106"/>
      <c r="FEU78" s="106"/>
      <c r="FEV78" s="106"/>
      <c r="FEW78" s="106"/>
      <c r="FEX78" s="106"/>
      <c r="FEY78" s="106"/>
      <c r="FEZ78" s="106"/>
      <c r="FFA78" s="106"/>
      <c r="FFB78" s="106"/>
      <c r="FFC78" s="106"/>
      <c r="FFD78" s="106"/>
      <c r="FFE78" s="106"/>
      <c r="FFF78" s="106"/>
      <c r="FFG78" s="106"/>
      <c r="FFH78" s="106"/>
      <c r="FFI78" s="106"/>
      <c r="FFJ78" s="106"/>
      <c r="FFK78" s="106"/>
      <c r="FFL78" s="106"/>
      <c r="FFM78" s="106"/>
      <c r="FFN78" s="106"/>
      <c r="FFO78" s="106"/>
      <c r="FFP78" s="106"/>
      <c r="FFQ78" s="106"/>
      <c r="FFR78" s="106"/>
      <c r="FFS78" s="106"/>
      <c r="FFT78" s="106"/>
      <c r="FFU78" s="106"/>
      <c r="FFV78" s="106"/>
      <c r="FFW78" s="106"/>
      <c r="FFX78" s="106"/>
      <c r="FFY78" s="106"/>
      <c r="FFZ78" s="106"/>
      <c r="FGA78" s="106"/>
      <c r="FGB78" s="106"/>
      <c r="FGC78" s="106"/>
      <c r="FGD78" s="106"/>
      <c r="FGE78" s="106"/>
      <c r="FGF78" s="106"/>
      <c r="FGG78" s="106"/>
      <c r="FGH78" s="106"/>
      <c r="FGI78" s="106"/>
      <c r="FGJ78" s="106"/>
      <c r="FGK78" s="106"/>
      <c r="FGL78" s="106"/>
      <c r="FGM78" s="106"/>
      <c r="FGN78" s="106"/>
      <c r="FGO78" s="106"/>
      <c r="FGP78" s="106"/>
      <c r="FGQ78" s="106"/>
      <c r="FGR78" s="106"/>
      <c r="FGS78" s="106"/>
      <c r="FGT78" s="106"/>
      <c r="FGU78" s="106"/>
      <c r="FGV78" s="106"/>
      <c r="FGW78" s="106"/>
      <c r="FGX78" s="106"/>
      <c r="FGY78" s="106"/>
      <c r="FGZ78" s="106"/>
      <c r="FHA78" s="106"/>
      <c r="FHB78" s="106"/>
      <c r="FHC78" s="106"/>
      <c r="FHD78" s="106"/>
      <c r="FHE78" s="106"/>
      <c r="FHF78" s="106"/>
      <c r="FHG78" s="106"/>
      <c r="FHH78" s="106"/>
      <c r="FHI78" s="106"/>
      <c r="FHJ78" s="106"/>
      <c r="FHK78" s="106"/>
      <c r="FHL78" s="106"/>
      <c r="FHM78" s="106"/>
      <c r="FHN78" s="106"/>
      <c r="FHO78" s="106"/>
      <c r="FHP78" s="106"/>
      <c r="FHQ78" s="106"/>
      <c r="FHR78" s="106"/>
      <c r="FHS78" s="106"/>
      <c r="FHT78" s="106"/>
      <c r="FHU78" s="106"/>
      <c r="FHV78" s="106"/>
      <c r="FHW78" s="106"/>
      <c r="FHX78" s="106"/>
      <c r="FHY78" s="106"/>
      <c r="FHZ78" s="106"/>
      <c r="FIA78" s="106"/>
      <c r="FIB78" s="106"/>
      <c r="FIC78" s="106"/>
      <c r="FID78" s="106"/>
      <c r="FIE78" s="106"/>
      <c r="FIF78" s="106"/>
      <c r="FIG78" s="106"/>
      <c r="FIH78" s="106"/>
      <c r="FII78" s="106"/>
      <c r="FIJ78" s="106"/>
      <c r="FIK78" s="106"/>
      <c r="FIL78" s="106"/>
      <c r="FIM78" s="106"/>
      <c r="FIN78" s="106"/>
      <c r="FIO78" s="106"/>
      <c r="FIP78" s="106"/>
      <c r="FIQ78" s="106"/>
      <c r="FIR78" s="106"/>
      <c r="FIS78" s="106"/>
      <c r="FIT78" s="106"/>
      <c r="FIU78" s="106"/>
      <c r="FIV78" s="106"/>
      <c r="FIW78" s="106"/>
      <c r="FIX78" s="106"/>
      <c r="FIY78" s="106"/>
      <c r="FIZ78" s="106"/>
      <c r="FJA78" s="106"/>
      <c r="FJB78" s="106"/>
      <c r="FJC78" s="106"/>
      <c r="FJD78" s="106"/>
      <c r="FJE78" s="106"/>
      <c r="FJF78" s="106"/>
      <c r="FJG78" s="106"/>
      <c r="FJH78" s="106"/>
      <c r="FJI78" s="106"/>
      <c r="FJJ78" s="106"/>
      <c r="FJK78" s="106"/>
      <c r="FJL78" s="106"/>
      <c r="FJM78" s="106"/>
      <c r="FJN78" s="106"/>
      <c r="FJO78" s="106"/>
      <c r="FJP78" s="106"/>
      <c r="FJQ78" s="106"/>
      <c r="FJR78" s="106"/>
      <c r="FJS78" s="106"/>
      <c r="FJT78" s="106"/>
      <c r="FJU78" s="106"/>
      <c r="FJV78" s="106"/>
      <c r="FJW78" s="106"/>
      <c r="FJX78" s="106"/>
      <c r="FJY78" s="106"/>
      <c r="FJZ78" s="106"/>
      <c r="FKA78" s="106"/>
      <c r="FKB78" s="106"/>
      <c r="FKC78" s="106"/>
      <c r="FKD78" s="106"/>
      <c r="FKE78" s="106"/>
      <c r="FKF78" s="106"/>
      <c r="FKG78" s="106"/>
      <c r="FKH78" s="106"/>
      <c r="FKI78" s="106"/>
      <c r="FKJ78" s="106"/>
      <c r="FKK78" s="106"/>
      <c r="FKL78" s="106"/>
      <c r="FKM78" s="106"/>
      <c r="FKN78" s="106"/>
      <c r="FKO78" s="106"/>
      <c r="FKP78" s="106"/>
      <c r="FKQ78" s="106"/>
      <c r="FKR78" s="106"/>
      <c r="FKS78" s="106"/>
      <c r="FKT78" s="106"/>
      <c r="FKU78" s="106"/>
      <c r="FKV78" s="106"/>
      <c r="FKW78" s="106"/>
      <c r="FKX78" s="106"/>
      <c r="FKY78" s="106"/>
      <c r="FKZ78" s="106"/>
      <c r="FLA78" s="106"/>
      <c r="FLB78" s="106"/>
      <c r="FLC78" s="106"/>
      <c r="FLD78" s="106"/>
      <c r="FLE78" s="106"/>
      <c r="FLF78" s="106"/>
      <c r="FLG78" s="106"/>
      <c r="FLH78" s="106"/>
      <c r="FLI78" s="106"/>
      <c r="FLJ78" s="106"/>
      <c r="FLK78" s="106"/>
      <c r="FLL78" s="106"/>
      <c r="FLM78" s="106"/>
      <c r="FLN78" s="106"/>
      <c r="FLO78" s="106"/>
      <c r="FLP78" s="106"/>
      <c r="FLQ78" s="106"/>
      <c r="FLR78" s="106"/>
      <c r="FLS78" s="106"/>
      <c r="FLT78" s="106"/>
      <c r="FLU78" s="106"/>
      <c r="FLV78" s="106"/>
      <c r="FLW78" s="106"/>
      <c r="FLX78" s="106"/>
      <c r="FLY78" s="106"/>
      <c r="FLZ78" s="106"/>
      <c r="FMA78" s="106"/>
      <c r="FMB78" s="106"/>
      <c r="FMC78" s="106"/>
      <c r="FMD78" s="106"/>
      <c r="FME78" s="106"/>
      <c r="FMF78" s="106"/>
      <c r="FMG78" s="106"/>
      <c r="FMH78" s="106"/>
      <c r="FMI78" s="106"/>
      <c r="FMJ78" s="106"/>
      <c r="FMK78" s="106"/>
      <c r="FML78" s="106"/>
      <c r="FMM78" s="106"/>
      <c r="FMN78" s="106"/>
      <c r="FMO78" s="106"/>
      <c r="FMP78" s="106"/>
      <c r="FMQ78" s="106"/>
      <c r="FMR78" s="106"/>
      <c r="FMS78" s="106"/>
      <c r="FMT78" s="106"/>
      <c r="FMU78" s="106"/>
      <c r="FMV78" s="106"/>
      <c r="FMW78" s="106"/>
      <c r="FMX78" s="106"/>
      <c r="FMY78" s="106"/>
      <c r="FMZ78" s="106"/>
      <c r="FNA78" s="106"/>
      <c r="FNB78" s="106"/>
      <c r="FNC78" s="106"/>
      <c r="FND78" s="106"/>
      <c r="FNE78" s="106"/>
      <c r="FNF78" s="106"/>
      <c r="FNG78" s="106"/>
      <c r="FNH78" s="106"/>
      <c r="FNI78" s="106"/>
      <c r="FNJ78" s="106"/>
      <c r="FNK78" s="106"/>
      <c r="FNL78" s="106"/>
      <c r="FNM78" s="106"/>
      <c r="FNN78" s="106"/>
      <c r="FNO78" s="106"/>
      <c r="FNP78" s="106"/>
      <c r="FNQ78" s="106"/>
      <c r="FNR78" s="106"/>
      <c r="FNS78" s="106"/>
      <c r="FNT78" s="106"/>
      <c r="FNU78" s="106"/>
      <c r="FNV78" s="106"/>
      <c r="FNW78" s="106"/>
      <c r="FNX78" s="106"/>
      <c r="FNY78" s="106"/>
      <c r="FNZ78" s="106"/>
      <c r="FOA78" s="106"/>
      <c r="FOB78" s="106"/>
      <c r="FOC78" s="106"/>
      <c r="FOD78" s="106"/>
      <c r="FOE78" s="106"/>
      <c r="FOF78" s="106"/>
      <c r="FOG78" s="106"/>
      <c r="FOH78" s="106"/>
      <c r="FOI78" s="106"/>
      <c r="FOJ78" s="106"/>
      <c r="FOK78" s="106"/>
      <c r="FOL78" s="106"/>
      <c r="FOM78" s="106"/>
      <c r="FON78" s="106"/>
      <c r="FOO78" s="106"/>
      <c r="FOP78" s="106"/>
      <c r="FOQ78" s="106"/>
      <c r="FOR78" s="106"/>
      <c r="FOS78" s="106"/>
      <c r="FOT78" s="106"/>
      <c r="FOU78" s="106"/>
      <c r="FOV78" s="106"/>
      <c r="FOW78" s="106"/>
      <c r="FOX78" s="106"/>
      <c r="FOY78" s="106"/>
      <c r="FOZ78" s="106"/>
      <c r="FPA78" s="106"/>
      <c r="FPB78" s="106"/>
      <c r="FPC78" s="106"/>
      <c r="FPD78" s="106"/>
      <c r="FPE78" s="106"/>
      <c r="FPF78" s="106"/>
      <c r="FPG78" s="106"/>
      <c r="FPH78" s="106"/>
      <c r="FPI78" s="106"/>
      <c r="FPJ78" s="106"/>
      <c r="FPK78" s="106"/>
      <c r="FPL78" s="106"/>
      <c r="FPM78" s="106"/>
      <c r="FPN78" s="106"/>
      <c r="FPO78" s="106"/>
      <c r="FPP78" s="106"/>
      <c r="FPQ78" s="106"/>
      <c r="FPR78" s="106"/>
      <c r="FPS78" s="106"/>
      <c r="FPT78" s="106"/>
      <c r="FPU78" s="106"/>
      <c r="FPV78" s="106"/>
      <c r="FPW78" s="106"/>
      <c r="FPX78" s="106"/>
      <c r="FPY78" s="106"/>
      <c r="FPZ78" s="106"/>
      <c r="FQA78" s="106"/>
      <c r="FQB78" s="106"/>
      <c r="FQC78" s="106"/>
      <c r="FQD78" s="106"/>
      <c r="FQE78" s="106"/>
      <c r="FQF78" s="106"/>
      <c r="FQG78" s="106"/>
      <c r="FQH78" s="106"/>
      <c r="FQI78" s="106"/>
      <c r="FQJ78" s="106"/>
      <c r="FQK78" s="106"/>
      <c r="FQL78" s="106"/>
      <c r="FQM78" s="106"/>
      <c r="FQN78" s="106"/>
      <c r="FQO78" s="106"/>
      <c r="FQP78" s="106"/>
      <c r="FQQ78" s="106"/>
      <c r="FQR78" s="106"/>
      <c r="FQS78" s="106"/>
      <c r="FQT78" s="106"/>
      <c r="FQU78" s="106"/>
      <c r="FQV78" s="106"/>
      <c r="FQW78" s="106"/>
      <c r="FQX78" s="106"/>
      <c r="FQY78" s="106"/>
      <c r="FQZ78" s="106"/>
      <c r="FRA78" s="106"/>
      <c r="FRB78" s="106"/>
      <c r="FRC78" s="106"/>
      <c r="FRD78" s="106"/>
      <c r="FRE78" s="106"/>
      <c r="FRF78" s="106"/>
      <c r="FRG78" s="106"/>
      <c r="FRH78" s="106"/>
      <c r="FRI78" s="106"/>
      <c r="FRJ78" s="106"/>
      <c r="FRK78" s="106"/>
      <c r="FRL78" s="106"/>
      <c r="FRM78" s="106"/>
      <c r="FRN78" s="106"/>
      <c r="FRO78" s="106"/>
      <c r="FRP78" s="106"/>
      <c r="FRQ78" s="106"/>
      <c r="FRR78" s="106"/>
      <c r="FRS78" s="106"/>
      <c r="FRT78" s="106"/>
      <c r="FRU78" s="106"/>
      <c r="FRV78" s="106"/>
      <c r="FRW78" s="106"/>
      <c r="FRX78" s="106"/>
      <c r="FRY78" s="106"/>
      <c r="FRZ78" s="106"/>
      <c r="FSA78" s="106"/>
      <c r="FSB78" s="106"/>
      <c r="FSC78" s="106"/>
      <c r="FSD78" s="106"/>
      <c r="FSE78" s="106"/>
      <c r="FSF78" s="106"/>
      <c r="FSG78" s="106"/>
      <c r="FSH78" s="106"/>
      <c r="FSI78" s="106"/>
      <c r="FSJ78" s="106"/>
      <c r="FSK78" s="106"/>
      <c r="FSL78" s="106"/>
      <c r="FSM78" s="106"/>
      <c r="FSN78" s="106"/>
      <c r="FSO78" s="106"/>
      <c r="FSP78" s="106"/>
      <c r="FSQ78" s="106"/>
      <c r="FSR78" s="106"/>
      <c r="FSS78" s="106"/>
      <c r="FST78" s="106"/>
      <c r="FSU78" s="106"/>
      <c r="FSV78" s="106"/>
      <c r="FSW78" s="106"/>
      <c r="FSX78" s="106"/>
      <c r="FSY78" s="106"/>
      <c r="FSZ78" s="106"/>
      <c r="FTA78" s="106"/>
      <c r="FTB78" s="106"/>
      <c r="FTC78" s="106"/>
      <c r="FTD78" s="106"/>
      <c r="FTE78" s="106"/>
      <c r="FTF78" s="106"/>
      <c r="FTG78" s="106"/>
      <c r="FTH78" s="106"/>
      <c r="FTI78" s="106"/>
      <c r="FTJ78" s="106"/>
      <c r="FTK78" s="106"/>
      <c r="FTL78" s="106"/>
      <c r="FTM78" s="106"/>
      <c r="FTN78" s="106"/>
      <c r="FTO78" s="106"/>
      <c r="FTP78" s="106"/>
      <c r="FTQ78" s="106"/>
      <c r="FTR78" s="106"/>
      <c r="FTS78" s="106"/>
      <c r="FTT78" s="106"/>
      <c r="FTU78" s="106"/>
      <c r="FTV78" s="106"/>
      <c r="FTW78" s="106"/>
      <c r="FTX78" s="106"/>
      <c r="FTY78" s="106"/>
      <c r="FTZ78" s="106"/>
      <c r="FUA78" s="106"/>
      <c r="FUB78" s="106"/>
      <c r="FUC78" s="106"/>
      <c r="FUD78" s="106"/>
      <c r="FUE78" s="106"/>
      <c r="FUF78" s="106"/>
      <c r="FUG78" s="106"/>
      <c r="FUH78" s="106"/>
      <c r="FUI78" s="106"/>
      <c r="FUJ78" s="106"/>
      <c r="FUK78" s="106"/>
      <c r="FUL78" s="106"/>
      <c r="FUM78" s="106"/>
      <c r="FUN78" s="106"/>
      <c r="FUO78" s="106"/>
      <c r="FUP78" s="106"/>
      <c r="FUQ78" s="106"/>
      <c r="FUR78" s="106"/>
      <c r="FUS78" s="106"/>
      <c r="FUT78" s="106"/>
      <c r="FUU78" s="106"/>
      <c r="FUV78" s="106"/>
      <c r="FUW78" s="106"/>
      <c r="FUX78" s="106"/>
      <c r="FUY78" s="106"/>
      <c r="FUZ78" s="106"/>
      <c r="FVA78" s="106"/>
      <c r="FVB78" s="106"/>
      <c r="FVC78" s="106"/>
      <c r="FVD78" s="106"/>
      <c r="FVE78" s="106"/>
      <c r="FVF78" s="106"/>
      <c r="FVG78" s="106"/>
      <c r="FVH78" s="106"/>
      <c r="FVI78" s="106"/>
      <c r="FVJ78" s="106"/>
      <c r="FVK78" s="106"/>
      <c r="FVL78" s="106"/>
      <c r="FVM78" s="106"/>
      <c r="FVN78" s="106"/>
      <c r="FVO78" s="106"/>
      <c r="FVP78" s="106"/>
      <c r="FVQ78" s="106"/>
      <c r="FVR78" s="106"/>
      <c r="FVS78" s="106"/>
      <c r="FVT78" s="106"/>
      <c r="FVU78" s="106"/>
      <c r="FVV78" s="106"/>
      <c r="FVW78" s="106"/>
      <c r="FVX78" s="106"/>
      <c r="FVY78" s="106"/>
      <c r="FVZ78" s="106"/>
      <c r="FWA78" s="106"/>
      <c r="FWB78" s="106"/>
      <c r="FWC78" s="106"/>
      <c r="FWD78" s="106"/>
      <c r="FWE78" s="106"/>
      <c r="FWF78" s="106"/>
      <c r="FWG78" s="106"/>
      <c r="FWH78" s="106"/>
      <c r="FWI78" s="106"/>
      <c r="FWJ78" s="106"/>
      <c r="FWK78" s="106"/>
      <c r="FWL78" s="106"/>
      <c r="FWM78" s="106"/>
      <c r="FWN78" s="106"/>
      <c r="FWO78" s="106"/>
      <c r="FWP78" s="106"/>
      <c r="FWQ78" s="106"/>
      <c r="FWR78" s="106"/>
      <c r="FWS78" s="106"/>
      <c r="FWT78" s="106"/>
      <c r="FWU78" s="106"/>
      <c r="FWV78" s="106"/>
      <c r="FWW78" s="106"/>
      <c r="FWX78" s="106"/>
      <c r="FWY78" s="106"/>
      <c r="FWZ78" s="106"/>
      <c r="FXA78" s="106"/>
      <c r="FXB78" s="106"/>
      <c r="FXC78" s="106"/>
      <c r="FXD78" s="106"/>
      <c r="FXE78" s="106"/>
      <c r="FXF78" s="106"/>
      <c r="FXG78" s="106"/>
      <c r="FXH78" s="106"/>
      <c r="FXI78" s="106"/>
      <c r="FXJ78" s="106"/>
      <c r="FXK78" s="106"/>
      <c r="FXL78" s="106"/>
      <c r="FXM78" s="106"/>
      <c r="FXN78" s="106"/>
      <c r="FXO78" s="106"/>
      <c r="FXP78" s="106"/>
      <c r="FXQ78" s="106"/>
      <c r="FXR78" s="106"/>
      <c r="FXS78" s="106"/>
      <c r="FXT78" s="106"/>
      <c r="FXU78" s="106"/>
      <c r="FXV78" s="106"/>
      <c r="FXW78" s="106"/>
      <c r="FXX78" s="106"/>
      <c r="FXY78" s="106"/>
      <c r="FXZ78" s="106"/>
      <c r="FYA78" s="106"/>
      <c r="FYB78" s="106"/>
      <c r="FYC78" s="106"/>
      <c r="FYD78" s="106"/>
      <c r="FYE78" s="106"/>
      <c r="FYF78" s="106"/>
      <c r="FYG78" s="106"/>
      <c r="FYH78" s="106"/>
      <c r="FYI78" s="106"/>
      <c r="FYJ78" s="106"/>
      <c r="FYK78" s="106"/>
      <c r="FYL78" s="106"/>
      <c r="FYM78" s="106"/>
      <c r="FYN78" s="106"/>
      <c r="FYO78" s="106"/>
      <c r="FYP78" s="106"/>
      <c r="FYQ78" s="106"/>
      <c r="FYR78" s="106"/>
      <c r="FYS78" s="106"/>
      <c r="FYT78" s="106"/>
      <c r="FYU78" s="106"/>
      <c r="FYV78" s="106"/>
      <c r="FYW78" s="106"/>
      <c r="FYX78" s="106"/>
      <c r="FYY78" s="106"/>
      <c r="FYZ78" s="106"/>
      <c r="FZA78" s="106"/>
      <c r="FZB78" s="106"/>
      <c r="FZC78" s="106"/>
      <c r="FZD78" s="106"/>
      <c r="FZE78" s="106"/>
      <c r="FZF78" s="106"/>
      <c r="FZG78" s="106"/>
      <c r="FZH78" s="106"/>
      <c r="FZI78" s="106"/>
      <c r="FZJ78" s="106"/>
      <c r="FZK78" s="106"/>
      <c r="FZL78" s="106"/>
      <c r="FZM78" s="106"/>
      <c r="FZN78" s="106"/>
      <c r="FZO78" s="106"/>
      <c r="FZP78" s="106"/>
      <c r="FZQ78" s="106"/>
      <c r="FZR78" s="106"/>
      <c r="FZS78" s="106"/>
      <c r="FZT78" s="106"/>
      <c r="FZU78" s="106"/>
      <c r="FZV78" s="106"/>
      <c r="FZW78" s="106"/>
      <c r="FZX78" s="106"/>
      <c r="FZY78" s="106"/>
      <c r="FZZ78" s="106"/>
      <c r="GAA78" s="106"/>
      <c r="GAB78" s="106"/>
      <c r="GAC78" s="106"/>
      <c r="GAD78" s="106"/>
      <c r="GAE78" s="106"/>
      <c r="GAF78" s="106"/>
      <c r="GAG78" s="106"/>
      <c r="GAH78" s="106"/>
      <c r="GAI78" s="106"/>
      <c r="GAJ78" s="106"/>
      <c r="GAK78" s="106"/>
      <c r="GAL78" s="106"/>
      <c r="GAM78" s="106"/>
      <c r="GAN78" s="106"/>
      <c r="GAO78" s="106"/>
      <c r="GAP78" s="106"/>
      <c r="GAQ78" s="106"/>
      <c r="GAR78" s="106"/>
      <c r="GAS78" s="106"/>
      <c r="GAT78" s="106"/>
      <c r="GAU78" s="106"/>
      <c r="GAV78" s="106"/>
      <c r="GAW78" s="106"/>
      <c r="GAX78" s="106"/>
      <c r="GAY78" s="106"/>
      <c r="GAZ78" s="106"/>
      <c r="GBA78" s="106"/>
      <c r="GBB78" s="106"/>
      <c r="GBC78" s="106"/>
      <c r="GBD78" s="106"/>
      <c r="GBE78" s="106"/>
      <c r="GBF78" s="106"/>
      <c r="GBG78" s="106"/>
      <c r="GBH78" s="106"/>
      <c r="GBI78" s="106"/>
      <c r="GBJ78" s="106"/>
      <c r="GBK78" s="106"/>
      <c r="GBL78" s="106"/>
      <c r="GBM78" s="106"/>
      <c r="GBN78" s="106"/>
      <c r="GBO78" s="106"/>
      <c r="GBP78" s="106"/>
      <c r="GBQ78" s="106"/>
      <c r="GBR78" s="106"/>
      <c r="GBS78" s="106"/>
      <c r="GBT78" s="106"/>
      <c r="GBU78" s="106"/>
      <c r="GBV78" s="106"/>
      <c r="GBW78" s="106"/>
      <c r="GBX78" s="106"/>
      <c r="GBY78" s="106"/>
      <c r="GBZ78" s="106"/>
      <c r="GCA78" s="106"/>
      <c r="GCB78" s="106"/>
      <c r="GCC78" s="106"/>
      <c r="GCD78" s="106"/>
      <c r="GCE78" s="106"/>
      <c r="GCF78" s="106"/>
      <c r="GCG78" s="106"/>
      <c r="GCH78" s="106"/>
      <c r="GCI78" s="106"/>
      <c r="GCJ78" s="106"/>
      <c r="GCK78" s="106"/>
      <c r="GCL78" s="106"/>
      <c r="GCM78" s="106"/>
      <c r="GCN78" s="106"/>
      <c r="GCO78" s="106"/>
      <c r="GCP78" s="106"/>
      <c r="GCQ78" s="106"/>
      <c r="GCR78" s="106"/>
      <c r="GCS78" s="106"/>
      <c r="GCT78" s="106"/>
      <c r="GCU78" s="106"/>
      <c r="GCV78" s="106"/>
      <c r="GCW78" s="106"/>
      <c r="GCX78" s="106"/>
      <c r="GCY78" s="106"/>
      <c r="GCZ78" s="106"/>
      <c r="GDA78" s="106"/>
      <c r="GDB78" s="106"/>
      <c r="GDC78" s="106"/>
      <c r="GDD78" s="106"/>
      <c r="GDE78" s="106"/>
      <c r="GDF78" s="106"/>
      <c r="GDG78" s="106"/>
      <c r="GDH78" s="106"/>
      <c r="GDI78" s="106"/>
      <c r="GDJ78" s="106"/>
      <c r="GDK78" s="106"/>
      <c r="GDL78" s="106"/>
      <c r="GDM78" s="106"/>
      <c r="GDN78" s="106"/>
      <c r="GDO78" s="106"/>
      <c r="GDP78" s="106"/>
      <c r="GDQ78" s="106"/>
      <c r="GDR78" s="106"/>
      <c r="GDS78" s="106"/>
      <c r="GDT78" s="106"/>
      <c r="GDU78" s="106"/>
      <c r="GDV78" s="106"/>
      <c r="GDW78" s="106"/>
      <c r="GDX78" s="106"/>
      <c r="GDY78" s="106"/>
      <c r="GDZ78" s="106"/>
      <c r="GEA78" s="106"/>
      <c r="GEB78" s="106"/>
      <c r="GEC78" s="106"/>
      <c r="GED78" s="106"/>
      <c r="GEE78" s="106"/>
      <c r="GEF78" s="106"/>
      <c r="GEG78" s="106"/>
      <c r="GEH78" s="106"/>
      <c r="GEI78" s="106"/>
      <c r="GEJ78" s="106"/>
      <c r="GEK78" s="106"/>
      <c r="GEL78" s="106"/>
      <c r="GEM78" s="106"/>
      <c r="GEN78" s="106"/>
      <c r="GEO78" s="106"/>
      <c r="GEP78" s="106"/>
      <c r="GEQ78" s="106"/>
      <c r="GER78" s="106"/>
      <c r="GES78" s="106"/>
      <c r="GET78" s="106"/>
      <c r="GEU78" s="106"/>
      <c r="GEV78" s="106"/>
      <c r="GEW78" s="106"/>
      <c r="GEX78" s="106"/>
      <c r="GEY78" s="106"/>
      <c r="GEZ78" s="106"/>
      <c r="GFA78" s="106"/>
      <c r="GFB78" s="106"/>
      <c r="GFC78" s="106"/>
      <c r="GFD78" s="106"/>
      <c r="GFE78" s="106"/>
      <c r="GFF78" s="106"/>
      <c r="GFG78" s="106"/>
      <c r="GFH78" s="106"/>
      <c r="GFI78" s="106"/>
      <c r="GFJ78" s="106"/>
      <c r="GFK78" s="106"/>
      <c r="GFL78" s="106"/>
      <c r="GFM78" s="106"/>
      <c r="GFN78" s="106"/>
      <c r="GFO78" s="106"/>
      <c r="GFP78" s="106"/>
      <c r="GFQ78" s="106"/>
      <c r="GFR78" s="106"/>
      <c r="GFS78" s="106"/>
      <c r="GFT78" s="106"/>
      <c r="GFU78" s="106"/>
      <c r="GFV78" s="106"/>
      <c r="GFW78" s="106"/>
      <c r="GFX78" s="106"/>
      <c r="GFY78" s="106"/>
      <c r="GFZ78" s="106"/>
      <c r="GGA78" s="106"/>
      <c r="GGB78" s="106"/>
      <c r="GGC78" s="106"/>
      <c r="GGD78" s="106"/>
      <c r="GGE78" s="106"/>
      <c r="GGF78" s="106"/>
      <c r="GGG78" s="106"/>
      <c r="GGH78" s="106"/>
      <c r="GGI78" s="106"/>
      <c r="GGJ78" s="106"/>
      <c r="GGK78" s="106"/>
      <c r="GGL78" s="106"/>
      <c r="GGM78" s="106"/>
      <c r="GGN78" s="106"/>
      <c r="GGO78" s="106"/>
      <c r="GGP78" s="106"/>
      <c r="GGQ78" s="106"/>
      <c r="GGR78" s="106"/>
      <c r="GGS78" s="106"/>
      <c r="GGT78" s="106"/>
      <c r="GGU78" s="106"/>
      <c r="GGV78" s="106"/>
      <c r="GGW78" s="106"/>
      <c r="GGX78" s="106"/>
      <c r="GGY78" s="106"/>
      <c r="GGZ78" s="106"/>
      <c r="GHA78" s="106"/>
      <c r="GHB78" s="106"/>
      <c r="GHC78" s="106"/>
      <c r="GHD78" s="106"/>
      <c r="GHE78" s="106"/>
      <c r="GHF78" s="106"/>
      <c r="GHG78" s="106"/>
      <c r="GHH78" s="106"/>
      <c r="GHI78" s="106"/>
      <c r="GHJ78" s="106"/>
      <c r="GHK78" s="106"/>
      <c r="GHL78" s="106"/>
      <c r="GHM78" s="106"/>
      <c r="GHN78" s="106"/>
      <c r="GHO78" s="106"/>
      <c r="GHP78" s="106"/>
      <c r="GHQ78" s="106"/>
      <c r="GHR78" s="106"/>
      <c r="GHS78" s="106"/>
      <c r="GHT78" s="106"/>
      <c r="GHU78" s="106"/>
      <c r="GHV78" s="106"/>
      <c r="GHW78" s="106"/>
      <c r="GHX78" s="106"/>
      <c r="GHY78" s="106"/>
      <c r="GHZ78" s="106"/>
      <c r="GIA78" s="106"/>
      <c r="GIB78" s="106"/>
      <c r="GIC78" s="106"/>
      <c r="GID78" s="106"/>
      <c r="GIE78" s="106"/>
      <c r="GIF78" s="106"/>
      <c r="GIG78" s="106"/>
      <c r="GIH78" s="106"/>
      <c r="GII78" s="106"/>
      <c r="GIJ78" s="106"/>
      <c r="GIK78" s="106"/>
      <c r="GIL78" s="106"/>
      <c r="GIM78" s="106"/>
      <c r="GIN78" s="106"/>
      <c r="GIO78" s="106"/>
      <c r="GIP78" s="106"/>
      <c r="GIQ78" s="106"/>
      <c r="GIR78" s="106"/>
      <c r="GIS78" s="106"/>
      <c r="GIT78" s="106"/>
      <c r="GIU78" s="106"/>
      <c r="GIV78" s="106"/>
      <c r="GIW78" s="106"/>
      <c r="GIX78" s="106"/>
      <c r="GIY78" s="106"/>
      <c r="GIZ78" s="106"/>
      <c r="GJA78" s="106"/>
      <c r="GJB78" s="106"/>
      <c r="GJC78" s="106"/>
      <c r="GJD78" s="106"/>
      <c r="GJE78" s="106"/>
      <c r="GJF78" s="106"/>
      <c r="GJG78" s="106"/>
      <c r="GJH78" s="106"/>
      <c r="GJI78" s="106"/>
      <c r="GJJ78" s="106"/>
      <c r="GJK78" s="106"/>
      <c r="GJL78" s="106"/>
      <c r="GJM78" s="106"/>
      <c r="GJN78" s="106"/>
      <c r="GJO78" s="106"/>
      <c r="GJP78" s="106"/>
      <c r="GJQ78" s="106"/>
      <c r="GJR78" s="106"/>
      <c r="GJS78" s="106"/>
      <c r="GJT78" s="106"/>
      <c r="GJU78" s="106"/>
      <c r="GJV78" s="106"/>
      <c r="GJW78" s="106"/>
      <c r="GJX78" s="106"/>
      <c r="GJY78" s="106"/>
      <c r="GJZ78" s="106"/>
      <c r="GKA78" s="106"/>
      <c r="GKB78" s="106"/>
      <c r="GKC78" s="106"/>
      <c r="GKD78" s="106"/>
      <c r="GKE78" s="106"/>
      <c r="GKF78" s="106"/>
      <c r="GKG78" s="106"/>
      <c r="GKH78" s="106"/>
      <c r="GKI78" s="106"/>
      <c r="GKJ78" s="106"/>
      <c r="GKK78" s="106"/>
      <c r="GKL78" s="106"/>
      <c r="GKM78" s="106"/>
      <c r="GKN78" s="106"/>
      <c r="GKO78" s="106"/>
      <c r="GKP78" s="106"/>
      <c r="GKQ78" s="106"/>
      <c r="GKR78" s="106"/>
      <c r="GKS78" s="106"/>
      <c r="GKT78" s="106"/>
      <c r="GKU78" s="106"/>
      <c r="GKV78" s="106"/>
      <c r="GKW78" s="106"/>
      <c r="GKX78" s="106"/>
      <c r="GKY78" s="106"/>
      <c r="GKZ78" s="106"/>
      <c r="GLA78" s="106"/>
      <c r="GLB78" s="106"/>
      <c r="GLC78" s="106"/>
      <c r="GLD78" s="106"/>
      <c r="GLE78" s="106"/>
      <c r="GLF78" s="106"/>
      <c r="GLG78" s="106"/>
      <c r="GLH78" s="106"/>
      <c r="GLI78" s="106"/>
      <c r="GLJ78" s="106"/>
      <c r="GLK78" s="106"/>
      <c r="GLL78" s="106"/>
      <c r="GLM78" s="106"/>
      <c r="GLN78" s="106"/>
      <c r="GLO78" s="106"/>
      <c r="GLP78" s="106"/>
      <c r="GLQ78" s="106"/>
      <c r="GLR78" s="106"/>
      <c r="GLS78" s="106"/>
      <c r="GLT78" s="106"/>
      <c r="GLU78" s="106"/>
      <c r="GLV78" s="106"/>
      <c r="GLW78" s="106"/>
      <c r="GLX78" s="106"/>
      <c r="GLY78" s="106"/>
      <c r="GLZ78" s="106"/>
      <c r="GMA78" s="106"/>
      <c r="GMB78" s="106"/>
      <c r="GMC78" s="106"/>
      <c r="GMD78" s="106"/>
      <c r="GME78" s="106"/>
      <c r="GMF78" s="106"/>
      <c r="GMG78" s="106"/>
      <c r="GMH78" s="106"/>
      <c r="GMI78" s="106"/>
      <c r="GMJ78" s="106"/>
      <c r="GMK78" s="106"/>
      <c r="GML78" s="106"/>
      <c r="GMM78" s="106"/>
      <c r="GMN78" s="106"/>
      <c r="GMO78" s="106"/>
      <c r="GMP78" s="106"/>
      <c r="GMQ78" s="106"/>
      <c r="GMR78" s="106"/>
      <c r="GMS78" s="106"/>
      <c r="GMT78" s="106"/>
      <c r="GMU78" s="106"/>
      <c r="GMV78" s="106"/>
      <c r="GMW78" s="106"/>
      <c r="GMX78" s="106"/>
      <c r="GMY78" s="106"/>
      <c r="GMZ78" s="106"/>
      <c r="GNA78" s="106"/>
      <c r="GNB78" s="106"/>
      <c r="GNC78" s="106"/>
      <c r="GND78" s="106"/>
      <c r="GNE78" s="106"/>
      <c r="GNF78" s="106"/>
      <c r="GNG78" s="106"/>
      <c r="GNH78" s="106"/>
      <c r="GNI78" s="106"/>
      <c r="GNJ78" s="106"/>
      <c r="GNK78" s="106"/>
      <c r="GNL78" s="106"/>
      <c r="GNM78" s="106"/>
      <c r="GNN78" s="106"/>
      <c r="GNO78" s="106"/>
      <c r="GNP78" s="106"/>
      <c r="GNQ78" s="106"/>
      <c r="GNR78" s="106"/>
      <c r="GNS78" s="106"/>
      <c r="GNT78" s="106"/>
      <c r="GNU78" s="106"/>
      <c r="GNV78" s="106"/>
      <c r="GNW78" s="106"/>
      <c r="GNX78" s="106"/>
      <c r="GNY78" s="106"/>
      <c r="GNZ78" s="106"/>
      <c r="GOA78" s="106"/>
      <c r="GOB78" s="106"/>
      <c r="GOC78" s="106"/>
      <c r="GOD78" s="106"/>
      <c r="GOE78" s="106"/>
      <c r="GOF78" s="106"/>
      <c r="GOG78" s="106"/>
      <c r="GOH78" s="106"/>
      <c r="GOI78" s="106"/>
      <c r="GOJ78" s="106"/>
      <c r="GOK78" s="106"/>
      <c r="GOL78" s="106"/>
      <c r="GOM78" s="106"/>
      <c r="GON78" s="106"/>
      <c r="GOO78" s="106"/>
      <c r="GOP78" s="106"/>
      <c r="GOQ78" s="106"/>
      <c r="GOR78" s="106"/>
      <c r="GOS78" s="106"/>
      <c r="GOT78" s="106"/>
      <c r="GOU78" s="106"/>
      <c r="GOV78" s="106"/>
      <c r="GOW78" s="106"/>
      <c r="GOX78" s="106"/>
      <c r="GOY78" s="106"/>
      <c r="GOZ78" s="106"/>
      <c r="GPA78" s="106"/>
      <c r="GPB78" s="106"/>
      <c r="GPC78" s="106"/>
      <c r="GPD78" s="106"/>
      <c r="GPE78" s="106"/>
      <c r="GPF78" s="106"/>
      <c r="GPG78" s="106"/>
      <c r="GPH78" s="106"/>
      <c r="GPI78" s="106"/>
      <c r="GPJ78" s="106"/>
      <c r="GPK78" s="106"/>
      <c r="GPL78" s="106"/>
      <c r="GPM78" s="106"/>
      <c r="GPN78" s="106"/>
      <c r="GPO78" s="106"/>
      <c r="GPP78" s="106"/>
      <c r="GPQ78" s="106"/>
      <c r="GPR78" s="106"/>
      <c r="GPS78" s="106"/>
      <c r="GPT78" s="106"/>
      <c r="GPU78" s="106"/>
      <c r="GPV78" s="106"/>
      <c r="GPW78" s="106"/>
      <c r="GPX78" s="106"/>
      <c r="GPY78" s="106"/>
      <c r="GPZ78" s="106"/>
      <c r="GQA78" s="106"/>
      <c r="GQB78" s="106"/>
      <c r="GQC78" s="106"/>
      <c r="GQD78" s="106"/>
      <c r="GQE78" s="106"/>
      <c r="GQF78" s="106"/>
      <c r="GQG78" s="106"/>
      <c r="GQH78" s="106"/>
      <c r="GQI78" s="106"/>
      <c r="GQJ78" s="106"/>
      <c r="GQK78" s="106"/>
      <c r="GQL78" s="106"/>
      <c r="GQM78" s="106"/>
      <c r="GQN78" s="106"/>
      <c r="GQO78" s="106"/>
      <c r="GQP78" s="106"/>
      <c r="GQQ78" s="106"/>
      <c r="GQR78" s="106"/>
      <c r="GQS78" s="106"/>
      <c r="GQT78" s="106"/>
      <c r="GQU78" s="106"/>
      <c r="GQV78" s="106"/>
      <c r="GQW78" s="106"/>
      <c r="GQX78" s="106"/>
      <c r="GQY78" s="106"/>
      <c r="GQZ78" s="106"/>
      <c r="GRA78" s="106"/>
      <c r="GRB78" s="106"/>
      <c r="GRC78" s="106"/>
      <c r="GRD78" s="106"/>
      <c r="GRE78" s="106"/>
      <c r="GRF78" s="106"/>
      <c r="GRG78" s="106"/>
      <c r="GRH78" s="106"/>
      <c r="GRI78" s="106"/>
      <c r="GRJ78" s="106"/>
      <c r="GRK78" s="106"/>
      <c r="GRL78" s="106"/>
      <c r="GRM78" s="106"/>
      <c r="GRN78" s="106"/>
      <c r="GRO78" s="106"/>
      <c r="GRP78" s="106"/>
      <c r="GRQ78" s="106"/>
      <c r="GRR78" s="106"/>
      <c r="GRS78" s="106"/>
      <c r="GRT78" s="106"/>
      <c r="GRU78" s="106"/>
      <c r="GRV78" s="106"/>
      <c r="GRW78" s="106"/>
      <c r="GRX78" s="106"/>
      <c r="GRY78" s="106"/>
      <c r="GRZ78" s="106"/>
      <c r="GSA78" s="106"/>
      <c r="GSB78" s="106"/>
      <c r="GSC78" s="106"/>
      <c r="GSD78" s="106"/>
      <c r="GSE78" s="106"/>
      <c r="GSF78" s="106"/>
      <c r="GSG78" s="106"/>
      <c r="GSH78" s="106"/>
      <c r="GSI78" s="106"/>
      <c r="GSJ78" s="106"/>
      <c r="GSK78" s="106"/>
      <c r="GSL78" s="106"/>
      <c r="GSM78" s="106"/>
      <c r="GSN78" s="106"/>
      <c r="GSO78" s="106"/>
      <c r="GSP78" s="106"/>
      <c r="GSQ78" s="106"/>
      <c r="GSR78" s="106"/>
      <c r="GSS78" s="106"/>
      <c r="GST78" s="106"/>
      <c r="GSU78" s="106"/>
      <c r="GSV78" s="106"/>
      <c r="GSW78" s="106"/>
      <c r="GSX78" s="106"/>
      <c r="GSY78" s="106"/>
      <c r="GSZ78" s="106"/>
      <c r="GTA78" s="106"/>
      <c r="GTB78" s="106"/>
      <c r="GTC78" s="106"/>
      <c r="GTD78" s="106"/>
      <c r="GTE78" s="106"/>
      <c r="GTF78" s="106"/>
      <c r="GTG78" s="106"/>
      <c r="GTH78" s="106"/>
      <c r="GTI78" s="106"/>
      <c r="GTJ78" s="106"/>
      <c r="GTK78" s="106"/>
      <c r="GTL78" s="106"/>
      <c r="GTM78" s="106"/>
      <c r="GTN78" s="106"/>
      <c r="GTO78" s="106"/>
      <c r="GTP78" s="106"/>
      <c r="GTQ78" s="106"/>
      <c r="GTR78" s="106"/>
      <c r="GTS78" s="106"/>
      <c r="GTT78" s="106"/>
      <c r="GTU78" s="106"/>
      <c r="GTV78" s="106"/>
      <c r="GTW78" s="106"/>
      <c r="GTX78" s="106"/>
      <c r="GTY78" s="106"/>
      <c r="GTZ78" s="106"/>
      <c r="GUA78" s="106"/>
      <c r="GUB78" s="106"/>
      <c r="GUC78" s="106"/>
      <c r="GUD78" s="106"/>
      <c r="GUE78" s="106"/>
      <c r="GUF78" s="106"/>
      <c r="GUG78" s="106"/>
      <c r="GUH78" s="106"/>
      <c r="GUI78" s="106"/>
      <c r="GUJ78" s="106"/>
      <c r="GUK78" s="106"/>
      <c r="GUL78" s="106"/>
      <c r="GUM78" s="106"/>
      <c r="GUN78" s="106"/>
      <c r="GUO78" s="106"/>
      <c r="GUP78" s="106"/>
      <c r="GUQ78" s="106"/>
      <c r="GUR78" s="106"/>
      <c r="GUS78" s="106"/>
      <c r="GUT78" s="106"/>
      <c r="GUU78" s="106"/>
      <c r="GUV78" s="106"/>
      <c r="GUW78" s="106"/>
      <c r="GUX78" s="106"/>
      <c r="GUY78" s="106"/>
      <c r="GUZ78" s="106"/>
      <c r="GVA78" s="106"/>
      <c r="GVB78" s="106"/>
      <c r="GVC78" s="106"/>
      <c r="GVD78" s="106"/>
      <c r="GVE78" s="106"/>
      <c r="GVF78" s="106"/>
      <c r="GVG78" s="106"/>
      <c r="GVH78" s="106"/>
      <c r="GVI78" s="106"/>
      <c r="GVJ78" s="106"/>
      <c r="GVK78" s="106"/>
      <c r="GVL78" s="106"/>
      <c r="GVM78" s="106"/>
      <c r="GVN78" s="106"/>
      <c r="GVO78" s="106"/>
      <c r="GVP78" s="106"/>
      <c r="GVQ78" s="106"/>
      <c r="GVR78" s="106"/>
      <c r="GVS78" s="106"/>
      <c r="GVT78" s="106"/>
      <c r="GVU78" s="106"/>
      <c r="GVV78" s="106"/>
      <c r="GVW78" s="106"/>
      <c r="GVX78" s="106"/>
      <c r="GVY78" s="106"/>
      <c r="GVZ78" s="106"/>
      <c r="GWA78" s="106"/>
      <c r="GWB78" s="106"/>
      <c r="GWC78" s="106"/>
      <c r="GWD78" s="106"/>
      <c r="GWE78" s="106"/>
      <c r="GWF78" s="106"/>
      <c r="GWG78" s="106"/>
      <c r="GWH78" s="106"/>
      <c r="GWI78" s="106"/>
      <c r="GWJ78" s="106"/>
      <c r="GWK78" s="106"/>
      <c r="GWL78" s="106"/>
      <c r="GWM78" s="106"/>
      <c r="GWN78" s="106"/>
      <c r="GWO78" s="106"/>
      <c r="GWP78" s="106"/>
      <c r="GWQ78" s="106"/>
      <c r="GWR78" s="106"/>
      <c r="GWS78" s="106"/>
      <c r="GWT78" s="106"/>
      <c r="GWU78" s="106"/>
      <c r="GWV78" s="106"/>
      <c r="GWW78" s="106"/>
      <c r="GWX78" s="106"/>
      <c r="GWY78" s="106"/>
      <c r="GWZ78" s="106"/>
      <c r="GXA78" s="106"/>
      <c r="GXB78" s="106"/>
      <c r="GXC78" s="106"/>
      <c r="GXD78" s="106"/>
      <c r="GXE78" s="106"/>
      <c r="GXF78" s="106"/>
      <c r="GXG78" s="106"/>
      <c r="GXH78" s="106"/>
      <c r="GXI78" s="106"/>
      <c r="GXJ78" s="106"/>
      <c r="GXK78" s="106"/>
      <c r="GXL78" s="106"/>
      <c r="GXM78" s="106"/>
      <c r="GXN78" s="106"/>
      <c r="GXO78" s="106"/>
      <c r="GXP78" s="106"/>
      <c r="GXQ78" s="106"/>
      <c r="GXR78" s="106"/>
      <c r="GXS78" s="106"/>
      <c r="GXT78" s="106"/>
      <c r="GXU78" s="106"/>
      <c r="GXV78" s="106"/>
      <c r="GXW78" s="106"/>
      <c r="GXX78" s="106"/>
      <c r="GXY78" s="106"/>
      <c r="GXZ78" s="106"/>
      <c r="GYA78" s="106"/>
      <c r="GYB78" s="106"/>
      <c r="GYC78" s="106"/>
      <c r="GYD78" s="106"/>
      <c r="GYE78" s="106"/>
      <c r="GYF78" s="106"/>
      <c r="GYG78" s="106"/>
      <c r="GYH78" s="106"/>
      <c r="GYI78" s="106"/>
      <c r="GYJ78" s="106"/>
      <c r="GYK78" s="106"/>
      <c r="GYL78" s="106"/>
      <c r="GYM78" s="106"/>
      <c r="GYN78" s="106"/>
      <c r="GYO78" s="106"/>
      <c r="GYP78" s="106"/>
      <c r="GYQ78" s="106"/>
      <c r="GYR78" s="106"/>
      <c r="GYS78" s="106"/>
      <c r="GYT78" s="106"/>
      <c r="GYU78" s="106"/>
      <c r="GYV78" s="106"/>
      <c r="GYW78" s="106"/>
      <c r="GYX78" s="106"/>
      <c r="GYY78" s="106"/>
      <c r="GYZ78" s="106"/>
      <c r="GZA78" s="106"/>
      <c r="GZB78" s="106"/>
      <c r="GZC78" s="106"/>
      <c r="GZD78" s="106"/>
      <c r="GZE78" s="106"/>
      <c r="GZF78" s="106"/>
      <c r="GZG78" s="106"/>
      <c r="GZH78" s="106"/>
      <c r="GZI78" s="106"/>
      <c r="GZJ78" s="106"/>
      <c r="GZK78" s="106"/>
      <c r="GZL78" s="106"/>
      <c r="GZM78" s="106"/>
      <c r="GZN78" s="106"/>
      <c r="GZO78" s="106"/>
      <c r="GZP78" s="106"/>
      <c r="GZQ78" s="106"/>
      <c r="GZR78" s="106"/>
      <c r="GZS78" s="106"/>
      <c r="GZT78" s="106"/>
      <c r="GZU78" s="106"/>
      <c r="GZV78" s="106"/>
      <c r="GZW78" s="106"/>
      <c r="GZX78" s="106"/>
      <c r="GZY78" s="106"/>
      <c r="GZZ78" s="106"/>
      <c r="HAA78" s="106"/>
      <c r="HAB78" s="106"/>
      <c r="HAC78" s="106"/>
      <c r="HAD78" s="106"/>
      <c r="HAE78" s="106"/>
      <c r="HAF78" s="106"/>
      <c r="HAG78" s="106"/>
      <c r="HAH78" s="106"/>
      <c r="HAI78" s="106"/>
      <c r="HAJ78" s="106"/>
      <c r="HAK78" s="106"/>
      <c r="HAL78" s="106"/>
      <c r="HAM78" s="106"/>
      <c r="HAN78" s="106"/>
      <c r="HAO78" s="106"/>
      <c r="HAP78" s="106"/>
      <c r="HAQ78" s="106"/>
      <c r="HAR78" s="106"/>
      <c r="HAS78" s="106"/>
      <c r="HAT78" s="106"/>
      <c r="HAU78" s="106"/>
      <c r="HAV78" s="106"/>
      <c r="HAW78" s="106"/>
      <c r="HAX78" s="106"/>
      <c r="HAY78" s="106"/>
      <c r="HAZ78" s="106"/>
      <c r="HBA78" s="106"/>
      <c r="HBB78" s="106"/>
      <c r="HBC78" s="106"/>
      <c r="HBD78" s="106"/>
      <c r="HBE78" s="106"/>
      <c r="HBF78" s="106"/>
      <c r="HBG78" s="106"/>
      <c r="HBH78" s="106"/>
      <c r="HBI78" s="106"/>
      <c r="HBJ78" s="106"/>
      <c r="HBK78" s="106"/>
      <c r="HBL78" s="106"/>
      <c r="HBM78" s="106"/>
      <c r="HBN78" s="106"/>
      <c r="HBO78" s="106"/>
      <c r="HBP78" s="106"/>
      <c r="HBQ78" s="106"/>
      <c r="HBR78" s="106"/>
      <c r="HBS78" s="106"/>
      <c r="HBT78" s="106"/>
      <c r="HBU78" s="106"/>
      <c r="HBV78" s="106"/>
      <c r="HBW78" s="106"/>
      <c r="HBX78" s="106"/>
      <c r="HBY78" s="106"/>
      <c r="HBZ78" s="106"/>
      <c r="HCA78" s="106"/>
      <c r="HCB78" s="106"/>
      <c r="HCC78" s="106"/>
      <c r="HCD78" s="106"/>
      <c r="HCE78" s="106"/>
      <c r="HCF78" s="106"/>
      <c r="HCG78" s="106"/>
      <c r="HCH78" s="106"/>
      <c r="HCI78" s="106"/>
      <c r="HCJ78" s="106"/>
      <c r="HCK78" s="106"/>
      <c r="HCL78" s="106"/>
      <c r="HCM78" s="106"/>
      <c r="HCN78" s="106"/>
      <c r="HCO78" s="106"/>
      <c r="HCP78" s="106"/>
      <c r="HCQ78" s="106"/>
      <c r="HCR78" s="106"/>
      <c r="HCS78" s="106"/>
      <c r="HCT78" s="106"/>
      <c r="HCU78" s="106"/>
      <c r="HCV78" s="106"/>
      <c r="HCW78" s="106"/>
      <c r="HCX78" s="106"/>
      <c r="HCY78" s="106"/>
      <c r="HCZ78" s="106"/>
      <c r="HDA78" s="106"/>
      <c r="HDB78" s="106"/>
      <c r="HDC78" s="106"/>
      <c r="HDD78" s="106"/>
      <c r="HDE78" s="106"/>
      <c r="HDF78" s="106"/>
      <c r="HDG78" s="106"/>
      <c r="HDH78" s="106"/>
      <c r="HDI78" s="106"/>
      <c r="HDJ78" s="106"/>
      <c r="HDK78" s="106"/>
      <c r="HDL78" s="106"/>
      <c r="HDM78" s="106"/>
      <c r="HDN78" s="106"/>
      <c r="HDO78" s="106"/>
      <c r="HDP78" s="106"/>
      <c r="HDQ78" s="106"/>
      <c r="HDR78" s="106"/>
      <c r="HDS78" s="106"/>
      <c r="HDT78" s="106"/>
      <c r="HDU78" s="106"/>
      <c r="HDV78" s="106"/>
      <c r="HDW78" s="106"/>
      <c r="HDX78" s="106"/>
      <c r="HDY78" s="106"/>
      <c r="HDZ78" s="106"/>
      <c r="HEA78" s="106"/>
      <c r="HEB78" s="106"/>
      <c r="HEC78" s="106"/>
      <c r="HED78" s="106"/>
      <c r="HEE78" s="106"/>
      <c r="HEF78" s="106"/>
      <c r="HEG78" s="106"/>
      <c r="HEH78" s="106"/>
      <c r="HEI78" s="106"/>
      <c r="HEJ78" s="106"/>
      <c r="HEK78" s="106"/>
      <c r="HEL78" s="106"/>
      <c r="HEM78" s="106"/>
      <c r="HEN78" s="106"/>
      <c r="HEO78" s="106"/>
      <c r="HEP78" s="106"/>
      <c r="HEQ78" s="106"/>
      <c r="HER78" s="106"/>
      <c r="HES78" s="106"/>
      <c r="HET78" s="106"/>
      <c r="HEU78" s="106"/>
      <c r="HEV78" s="106"/>
      <c r="HEW78" s="106"/>
      <c r="HEX78" s="106"/>
      <c r="HEY78" s="106"/>
      <c r="HEZ78" s="106"/>
      <c r="HFA78" s="106"/>
      <c r="HFB78" s="106"/>
      <c r="HFC78" s="106"/>
      <c r="HFD78" s="106"/>
      <c r="HFE78" s="106"/>
      <c r="HFF78" s="106"/>
      <c r="HFG78" s="106"/>
      <c r="HFH78" s="106"/>
      <c r="HFI78" s="106"/>
      <c r="HFJ78" s="106"/>
      <c r="HFK78" s="106"/>
      <c r="HFL78" s="106"/>
      <c r="HFM78" s="106"/>
      <c r="HFN78" s="106"/>
      <c r="HFO78" s="106"/>
      <c r="HFP78" s="106"/>
      <c r="HFQ78" s="106"/>
      <c r="HFR78" s="106"/>
      <c r="HFS78" s="106"/>
      <c r="HFT78" s="106"/>
      <c r="HFU78" s="106"/>
      <c r="HFV78" s="106"/>
      <c r="HFW78" s="106"/>
      <c r="HFX78" s="106"/>
      <c r="HFY78" s="106"/>
      <c r="HFZ78" s="106"/>
      <c r="HGA78" s="106"/>
      <c r="HGB78" s="106"/>
      <c r="HGC78" s="106"/>
      <c r="HGD78" s="106"/>
      <c r="HGE78" s="106"/>
      <c r="HGF78" s="106"/>
      <c r="HGG78" s="106"/>
      <c r="HGH78" s="106"/>
      <c r="HGI78" s="106"/>
      <c r="HGJ78" s="106"/>
      <c r="HGK78" s="106"/>
      <c r="HGL78" s="106"/>
      <c r="HGM78" s="106"/>
      <c r="HGN78" s="106"/>
      <c r="HGO78" s="106"/>
      <c r="HGP78" s="106"/>
      <c r="HGQ78" s="106"/>
      <c r="HGR78" s="106"/>
      <c r="HGS78" s="106"/>
      <c r="HGT78" s="106"/>
      <c r="HGU78" s="106"/>
      <c r="HGV78" s="106"/>
      <c r="HGW78" s="106"/>
      <c r="HGX78" s="106"/>
      <c r="HGY78" s="106"/>
      <c r="HGZ78" s="106"/>
      <c r="HHA78" s="106"/>
      <c r="HHB78" s="106"/>
      <c r="HHC78" s="106"/>
      <c r="HHD78" s="106"/>
      <c r="HHE78" s="106"/>
      <c r="HHF78" s="106"/>
      <c r="HHG78" s="106"/>
      <c r="HHH78" s="106"/>
      <c r="HHI78" s="106"/>
      <c r="HHJ78" s="106"/>
      <c r="HHK78" s="106"/>
      <c r="HHL78" s="106"/>
      <c r="HHM78" s="106"/>
      <c r="HHN78" s="106"/>
      <c r="HHO78" s="106"/>
      <c r="HHP78" s="106"/>
      <c r="HHQ78" s="106"/>
      <c r="HHR78" s="106"/>
      <c r="HHS78" s="106"/>
      <c r="HHT78" s="106"/>
      <c r="HHU78" s="106"/>
      <c r="HHV78" s="106"/>
      <c r="HHW78" s="106"/>
      <c r="HHX78" s="106"/>
      <c r="HHY78" s="106"/>
      <c r="HHZ78" s="106"/>
      <c r="HIA78" s="106"/>
      <c r="HIB78" s="106"/>
      <c r="HIC78" s="106"/>
      <c r="HID78" s="106"/>
      <c r="HIE78" s="106"/>
      <c r="HIF78" s="106"/>
      <c r="HIG78" s="106"/>
      <c r="HIH78" s="106"/>
      <c r="HII78" s="106"/>
      <c r="HIJ78" s="106"/>
      <c r="HIK78" s="106"/>
      <c r="HIL78" s="106"/>
      <c r="HIM78" s="106"/>
      <c r="HIN78" s="106"/>
      <c r="HIO78" s="106"/>
      <c r="HIP78" s="106"/>
      <c r="HIQ78" s="106"/>
      <c r="HIR78" s="106"/>
      <c r="HIS78" s="106"/>
      <c r="HIT78" s="106"/>
      <c r="HIU78" s="106"/>
      <c r="HIV78" s="106"/>
      <c r="HIW78" s="106"/>
      <c r="HIX78" s="106"/>
      <c r="HIY78" s="106"/>
      <c r="HIZ78" s="106"/>
      <c r="HJA78" s="106"/>
      <c r="HJB78" s="106"/>
      <c r="HJC78" s="106"/>
      <c r="HJD78" s="106"/>
      <c r="HJE78" s="106"/>
      <c r="HJF78" s="106"/>
      <c r="HJG78" s="106"/>
      <c r="HJH78" s="106"/>
      <c r="HJI78" s="106"/>
      <c r="HJJ78" s="106"/>
      <c r="HJK78" s="106"/>
      <c r="HJL78" s="106"/>
      <c r="HJM78" s="106"/>
      <c r="HJN78" s="106"/>
      <c r="HJO78" s="106"/>
      <c r="HJP78" s="106"/>
      <c r="HJQ78" s="106"/>
      <c r="HJR78" s="106"/>
      <c r="HJS78" s="106"/>
      <c r="HJT78" s="106"/>
      <c r="HJU78" s="106"/>
      <c r="HJV78" s="106"/>
      <c r="HJW78" s="106"/>
      <c r="HJX78" s="106"/>
      <c r="HJY78" s="106"/>
      <c r="HJZ78" s="106"/>
      <c r="HKA78" s="106"/>
      <c r="HKB78" s="106"/>
      <c r="HKC78" s="106"/>
      <c r="HKD78" s="106"/>
      <c r="HKE78" s="106"/>
      <c r="HKF78" s="106"/>
      <c r="HKG78" s="106"/>
      <c r="HKH78" s="106"/>
      <c r="HKI78" s="106"/>
      <c r="HKJ78" s="106"/>
      <c r="HKK78" s="106"/>
      <c r="HKL78" s="106"/>
      <c r="HKM78" s="106"/>
      <c r="HKN78" s="106"/>
      <c r="HKO78" s="106"/>
      <c r="HKP78" s="106"/>
      <c r="HKQ78" s="106"/>
      <c r="HKR78" s="106"/>
      <c r="HKS78" s="106"/>
      <c r="HKT78" s="106"/>
      <c r="HKU78" s="106"/>
      <c r="HKV78" s="106"/>
      <c r="HKW78" s="106"/>
      <c r="HKX78" s="106"/>
      <c r="HKY78" s="106"/>
      <c r="HKZ78" s="106"/>
      <c r="HLA78" s="106"/>
      <c r="HLB78" s="106"/>
      <c r="HLC78" s="106"/>
      <c r="HLD78" s="106"/>
      <c r="HLE78" s="106"/>
      <c r="HLF78" s="106"/>
      <c r="HLG78" s="106"/>
      <c r="HLH78" s="106"/>
      <c r="HLI78" s="106"/>
      <c r="HLJ78" s="106"/>
      <c r="HLK78" s="106"/>
      <c r="HLL78" s="106"/>
      <c r="HLM78" s="106"/>
      <c r="HLN78" s="106"/>
      <c r="HLO78" s="106"/>
      <c r="HLP78" s="106"/>
      <c r="HLQ78" s="106"/>
      <c r="HLR78" s="106"/>
      <c r="HLS78" s="106"/>
      <c r="HLT78" s="106"/>
      <c r="HLU78" s="106"/>
      <c r="HLV78" s="106"/>
      <c r="HLW78" s="106"/>
      <c r="HLX78" s="106"/>
      <c r="HLY78" s="106"/>
      <c r="HLZ78" s="106"/>
      <c r="HMA78" s="106"/>
      <c r="HMB78" s="106"/>
      <c r="HMC78" s="106"/>
      <c r="HMD78" s="106"/>
      <c r="HME78" s="106"/>
      <c r="HMF78" s="106"/>
      <c r="HMG78" s="106"/>
      <c r="HMH78" s="106"/>
      <c r="HMI78" s="106"/>
      <c r="HMJ78" s="106"/>
      <c r="HMK78" s="106"/>
      <c r="HML78" s="106"/>
      <c r="HMM78" s="106"/>
      <c r="HMN78" s="106"/>
      <c r="HMO78" s="106"/>
      <c r="HMP78" s="106"/>
      <c r="HMQ78" s="106"/>
      <c r="HMR78" s="106"/>
      <c r="HMS78" s="106"/>
      <c r="HMT78" s="106"/>
      <c r="HMU78" s="106"/>
      <c r="HMV78" s="106"/>
      <c r="HMW78" s="106"/>
      <c r="HMX78" s="106"/>
      <c r="HMY78" s="106"/>
      <c r="HMZ78" s="106"/>
      <c r="HNA78" s="106"/>
      <c r="HNB78" s="106"/>
      <c r="HNC78" s="106"/>
      <c r="HND78" s="106"/>
      <c r="HNE78" s="106"/>
      <c r="HNF78" s="106"/>
      <c r="HNG78" s="106"/>
      <c r="HNH78" s="106"/>
      <c r="HNI78" s="106"/>
      <c r="HNJ78" s="106"/>
      <c r="HNK78" s="106"/>
      <c r="HNL78" s="106"/>
      <c r="HNM78" s="106"/>
      <c r="HNN78" s="106"/>
      <c r="HNO78" s="106"/>
      <c r="HNP78" s="106"/>
      <c r="HNQ78" s="106"/>
      <c r="HNR78" s="106"/>
      <c r="HNS78" s="106"/>
      <c r="HNT78" s="106"/>
      <c r="HNU78" s="106"/>
      <c r="HNV78" s="106"/>
      <c r="HNW78" s="106"/>
      <c r="HNX78" s="106"/>
      <c r="HNY78" s="106"/>
      <c r="HNZ78" s="106"/>
      <c r="HOA78" s="106"/>
      <c r="HOB78" s="106"/>
      <c r="HOC78" s="106"/>
      <c r="HOD78" s="106"/>
      <c r="HOE78" s="106"/>
      <c r="HOF78" s="106"/>
      <c r="HOG78" s="106"/>
      <c r="HOH78" s="106"/>
      <c r="HOI78" s="106"/>
      <c r="HOJ78" s="106"/>
      <c r="HOK78" s="106"/>
      <c r="HOL78" s="106"/>
      <c r="HOM78" s="106"/>
      <c r="HON78" s="106"/>
      <c r="HOO78" s="106"/>
      <c r="HOP78" s="106"/>
      <c r="HOQ78" s="106"/>
      <c r="HOR78" s="106"/>
      <c r="HOS78" s="106"/>
      <c r="HOT78" s="106"/>
      <c r="HOU78" s="106"/>
      <c r="HOV78" s="106"/>
      <c r="HOW78" s="106"/>
      <c r="HOX78" s="106"/>
      <c r="HOY78" s="106"/>
      <c r="HOZ78" s="106"/>
      <c r="HPA78" s="106"/>
      <c r="HPB78" s="106"/>
      <c r="HPC78" s="106"/>
      <c r="HPD78" s="106"/>
      <c r="HPE78" s="106"/>
      <c r="HPF78" s="106"/>
      <c r="HPG78" s="106"/>
      <c r="HPH78" s="106"/>
      <c r="HPI78" s="106"/>
      <c r="HPJ78" s="106"/>
      <c r="HPK78" s="106"/>
      <c r="HPL78" s="106"/>
      <c r="HPM78" s="106"/>
      <c r="HPN78" s="106"/>
      <c r="HPO78" s="106"/>
      <c r="HPP78" s="106"/>
      <c r="HPQ78" s="106"/>
      <c r="HPR78" s="106"/>
      <c r="HPS78" s="106"/>
      <c r="HPT78" s="106"/>
      <c r="HPU78" s="106"/>
      <c r="HPV78" s="106"/>
      <c r="HPW78" s="106"/>
      <c r="HPX78" s="106"/>
      <c r="HPY78" s="106"/>
      <c r="HPZ78" s="106"/>
      <c r="HQA78" s="106"/>
      <c r="HQB78" s="106"/>
      <c r="HQC78" s="106"/>
      <c r="HQD78" s="106"/>
      <c r="HQE78" s="106"/>
      <c r="HQF78" s="106"/>
      <c r="HQG78" s="106"/>
      <c r="HQH78" s="106"/>
      <c r="HQI78" s="106"/>
      <c r="HQJ78" s="106"/>
      <c r="HQK78" s="106"/>
      <c r="HQL78" s="106"/>
      <c r="HQM78" s="106"/>
      <c r="HQN78" s="106"/>
      <c r="HQO78" s="106"/>
      <c r="HQP78" s="106"/>
      <c r="HQQ78" s="106"/>
      <c r="HQR78" s="106"/>
      <c r="HQS78" s="106"/>
      <c r="HQT78" s="106"/>
      <c r="HQU78" s="106"/>
      <c r="HQV78" s="106"/>
      <c r="HQW78" s="106"/>
      <c r="HQX78" s="106"/>
      <c r="HQY78" s="106"/>
      <c r="HQZ78" s="106"/>
      <c r="HRA78" s="106"/>
      <c r="HRB78" s="106"/>
      <c r="HRC78" s="106"/>
      <c r="HRD78" s="106"/>
      <c r="HRE78" s="106"/>
      <c r="HRF78" s="106"/>
      <c r="HRG78" s="106"/>
      <c r="HRH78" s="106"/>
      <c r="HRI78" s="106"/>
      <c r="HRJ78" s="106"/>
      <c r="HRK78" s="106"/>
      <c r="HRL78" s="106"/>
      <c r="HRM78" s="106"/>
      <c r="HRN78" s="106"/>
      <c r="HRO78" s="106"/>
      <c r="HRP78" s="106"/>
      <c r="HRQ78" s="106"/>
      <c r="HRR78" s="106"/>
      <c r="HRS78" s="106"/>
      <c r="HRT78" s="106"/>
      <c r="HRU78" s="106"/>
      <c r="HRV78" s="106"/>
      <c r="HRW78" s="106"/>
      <c r="HRX78" s="106"/>
      <c r="HRY78" s="106"/>
      <c r="HRZ78" s="106"/>
      <c r="HSA78" s="106"/>
      <c r="HSB78" s="106"/>
      <c r="HSC78" s="106"/>
      <c r="HSD78" s="106"/>
      <c r="HSE78" s="106"/>
      <c r="HSF78" s="106"/>
      <c r="HSG78" s="106"/>
      <c r="HSH78" s="106"/>
      <c r="HSI78" s="106"/>
      <c r="HSJ78" s="106"/>
      <c r="HSK78" s="106"/>
      <c r="HSL78" s="106"/>
      <c r="HSM78" s="106"/>
      <c r="HSN78" s="106"/>
      <c r="HSO78" s="106"/>
      <c r="HSP78" s="106"/>
      <c r="HSQ78" s="106"/>
      <c r="HSR78" s="106"/>
      <c r="HSS78" s="106"/>
      <c r="HST78" s="106"/>
      <c r="HSU78" s="106"/>
      <c r="HSV78" s="106"/>
      <c r="HSW78" s="106"/>
      <c r="HSX78" s="106"/>
      <c r="HSY78" s="106"/>
      <c r="HSZ78" s="106"/>
      <c r="HTA78" s="106"/>
      <c r="HTB78" s="106"/>
      <c r="HTC78" s="106"/>
      <c r="HTD78" s="106"/>
      <c r="HTE78" s="106"/>
      <c r="HTF78" s="106"/>
      <c r="HTG78" s="106"/>
      <c r="HTH78" s="106"/>
      <c r="HTI78" s="106"/>
      <c r="HTJ78" s="106"/>
      <c r="HTK78" s="106"/>
      <c r="HTL78" s="106"/>
      <c r="HTM78" s="106"/>
      <c r="HTN78" s="106"/>
      <c r="HTO78" s="106"/>
      <c r="HTP78" s="106"/>
      <c r="HTQ78" s="106"/>
      <c r="HTR78" s="106"/>
      <c r="HTS78" s="106"/>
      <c r="HTT78" s="106"/>
      <c r="HTU78" s="106"/>
      <c r="HTV78" s="106"/>
      <c r="HTW78" s="106"/>
      <c r="HTX78" s="106"/>
      <c r="HTY78" s="106"/>
      <c r="HTZ78" s="106"/>
      <c r="HUA78" s="106"/>
      <c r="HUB78" s="106"/>
      <c r="HUC78" s="106"/>
      <c r="HUD78" s="106"/>
      <c r="HUE78" s="106"/>
      <c r="HUF78" s="106"/>
      <c r="HUG78" s="106"/>
      <c r="HUH78" s="106"/>
      <c r="HUI78" s="106"/>
      <c r="HUJ78" s="106"/>
      <c r="HUK78" s="106"/>
      <c r="HUL78" s="106"/>
      <c r="HUM78" s="106"/>
      <c r="HUN78" s="106"/>
      <c r="HUO78" s="106"/>
      <c r="HUP78" s="106"/>
      <c r="HUQ78" s="106"/>
      <c r="HUR78" s="106"/>
      <c r="HUS78" s="106"/>
      <c r="HUT78" s="106"/>
      <c r="HUU78" s="106"/>
      <c r="HUV78" s="106"/>
      <c r="HUW78" s="106"/>
      <c r="HUX78" s="106"/>
      <c r="HUY78" s="106"/>
      <c r="HUZ78" s="106"/>
      <c r="HVA78" s="106"/>
      <c r="HVB78" s="106"/>
      <c r="HVC78" s="106"/>
      <c r="HVD78" s="106"/>
      <c r="HVE78" s="106"/>
      <c r="HVF78" s="106"/>
      <c r="HVG78" s="106"/>
      <c r="HVH78" s="106"/>
      <c r="HVI78" s="106"/>
      <c r="HVJ78" s="106"/>
      <c r="HVK78" s="106"/>
      <c r="HVL78" s="106"/>
      <c r="HVM78" s="106"/>
      <c r="HVN78" s="106"/>
      <c r="HVO78" s="106"/>
      <c r="HVP78" s="106"/>
      <c r="HVQ78" s="106"/>
      <c r="HVR78" s="106"/>
      <c r="HVS78" s="106"/>
      <c r="HVT78" s="106"/>
      <c r="HVU78" s="106"/>
      <c r="HVV78" s="106"/>
      <c r="HVW78" s="106"/>
      <c r="HVX78" s="106"/>
      <c r="HVY78" s="106"/>
      <c r="HVZ78" s="106"/>
      <c r="HWA78" s="106"/>
      <c r="HWB78" s="106"/>
      <c r="HWC78" s="106"/>
      <c r="HWD78" s="106"/>
      <c r="HWE78" s="106"/>
      <c r="HWF78" s="106"/>
      <c r="HWG78" s="106"/>
      <c r="HWH78" s="106"/>
      <c r="HWI78" s="106"/>
      <c r="HWJ78" s="106"/>
      <c r="HWK78" s="106"/>
      <c r="HWL78" s="106"/>
      <c r="HWM78" s="106"/>
      <c r="HWN78" s="106"/>
      <c r="HWO78" s="106"/>
      <c r="HWP78" s="106"/>
      <c r="HWQ78" s="106"/>
      <c r="HWR78" s="106"/>
      <c r="HWS78" s="106"/>
      <c r="HWT78" s="106"/>
      <c r="HWU78" s="106"/>
      <c r="HWV78" s="106"/>
      <c r="HWW78" s="106"/>
      <c r="HWX78" s="106"/>
      <c r="HWY78" s="106"/>
      <c r="HWZ78" s="106"/>
      <c r="HXA78" s="106"/>
      <c r="HXB78" s="106"/>
      <c r="HXC78" s="106"/>
      <c r="HXD78" s="106"/>
      <c r="HXE78" s="106"/>
      <c r="HXF78" s="106"/>
      <c r="HXG78" s="106"/>
      <c r="HXH78" s="106"/>
      <c r="HXI78" s="106"/>
      <c r="HXJ78" s="106"/>
      <c r="HXK78" s="106"/>
      <c r="HXL78" s="106"/>
      <c r="HXM78" s="106"/>
      <c r="HXN78" s="106"/>
      <c r="HXO78" s="106"/>
      <c r="HXP78" s="106"/>
      <c r="HXQ78" s="106"/>
      <c r="HXR78" s="106"/>
      <c r="HXS78" s="106"/>
      <c r="HXT78" s="106"/>
      <c r="HXU78" s="106"/>
      <c r="HXV78" s="106"/>
      <c r="HXW78" s="106"/>
      <c r="HXX78" s="106"/>
      <c r="HXY78" s="106"/>
      <c r="HXZ78" s="106"/>
      <c r="HYA78" s="106"/>
      <c r="HYB78" s="106"/>
      <c r="HYC78" s="106"/>
      <c r="HYD78" s="106"/>
      <c r="HYE78" s="106"/>
      <c r="HYF78" s="106"/>
      <c r="HYG78" s="106"/>
      <c r="HYH78" s="106"/>
      <c r="HYI78" s="106"/>
      <c r="HYJ78" s="106"/>
      <c r="HYK78" s="106"/>
      <c r="HYL78" s="106"/>
      <c r="HYM78" s="106"/>
      <c r="HYN78" s="106"/>
      <c r="HYO78" s="106"/>
      <c r="HYP78" s="106"/>
      <c r="HYQ78" s="106"/>
      <c r="HYR78" s="106"/>
      <c r="HYS78" s="106"/>
      <c r="HYT78" s="106"/>
      <c r="HYU78" s="106"/>
      <c r="HYV78" s="106"/>
      <c r="HYW78" s="106"/>
      <c r="HYX78" s="106"/>
      <c r="HYY78" s="106"/>
      <c r="HYZ78" s="106"/>
      <c r="HZA78" s="106"/>
      <c r="HZB78" s="106"/>
      <c r="HZC78" s="106"/>
      <c r="HZD78" s="106"/>
      <c r="HZE78" s="106"/>
      <c r="HZF78" s="106"/>
      <c r="HZG78" s="106"/>
      <c r="HZH78" s="106"/>
      <c r="HZI78" s="106"/>
      <c r="HZJ78" s="106"/>
      <c r="HZK78" s="106"/>
      <c r="HZL78" s="106"/>
      <c r="HZM78" s="106"/>
      <c r="HZN78" s="106"/>
      <c r="HZO78" s="106"/>
      <c r="HZP78" s="106"/>
      <c r="HZQ78" s="106"/>
      <c r="HZR78" s="106"/>
      <c r="HZS78" s="106"/>
      <c r="HZT78" s="106"/>
      <c r="HZU78" s="106"/>
      <c r="HZV78" s="106"/>
      <c r="HZW78" s="106"/>
      <c r="HZX78" s="106"/>
      <c r="HZY78" s="106"/>
      <c r="HZZ78" s="106"/>
      <c r="IAA78" s="106"/>
      <c r="IAB78" s="106"/>
      <c r="IAC78" s="106"/>
      <c r="IAD78" s="106"/>
      <c r="IAE78" s="106"/>
      <c r="IAF78" s="106"/>
      <c r="IAG78" s="106"/>
      <c r="IAH78" s="106"/>
      <c r="IAI78" s="106"/>
      <c r="IAJ78" s="106"/>
      <c r="IAK78" s="106"/>
      <c r="IAL78" s="106"/>
      <c r="IAM78" s="106"/>
      <c r="IAN78" s="106"/>
      <c r="IAO78" s="106"/>
      <c r="IAP78" s="106"/>
      <c r="IAQ78" s="106"/>
      <c r="IAR78" s="106"/>
      <c r="IAS78" s="106"/>
      <c r="IAT78" s="106"/>
      <c r="IAU78" s="106"/>
      <c r="IAV78" s="106"/>
      <c r="IAW78" s="106"/>
      <c r="IAX78" s="106"/>
      <c r="IAY78" s="106"/>
      <c r="IAZ78" s="106"/>
      <c r="IBA78" s="106"/>
      <c r="IBB78" s="106"/>
      <c r="IBC78" s="106"/>
      <c r="IBD78" s="106"/>
      <c r="IBE78" s="106"/>
      <c r="IBF78" s="106"/>
      <c r="IBG78" s="106"/>
      <c r="IBH78" s="106"/>
      <c r="IBI78" s="106"/>
      <c r="IBJ78" s="106"/>
      <c r="IBK78" s="106"/>
      <c r="IBL78" s="106"/>
      <c r="IBM78" s="106"/>
      <c r="IBN78" s="106"/>
      <c r="IBO78" s="106"/>
      <c r="IBP78" s="106"/>
      <c r="IBQ78" s="106"/>
      <c r="IBR78" s="106"/>
      <c r="IBS78" s="106"/>
      <c r="IBT78" s="106"/>
      <c r="IBU78" s="106"/>
      <c r="IBV78" s="106"/>
      <c r="IBW78" s="106"/>
      <c r="IBX78" s="106"/>
      <c r="IBY78" s="106"/>
      <c r="IBZ78" s="106"/>
      <c r="ICA78" s="106"/>
      <c r="ICB78" s="106"/>
      <c r="ICC78" s="106"/>
      <c r="ICD78" s="106"/>
      <c r="ICE78" s="106"/>
      <c r="ICF78" s="106"/>
      <c r="ICG78" s="106"/>
      <c r="ICH78" s="106"/>
      <c r="ICI78" s="106"/>
      <c r="ICJ78" s="106"/>
      <c r="ICK78" s="106"/>
      <c r="ICL78" s="106"/>
      <c r="ICM78" s="106"/>
      <c r="ICN78" s="106"/>
      <c r="ICO78" s="106"/>
      <c r="ICP78" s="106"/>
      <c r="ICQ78" s="106"/>
      <c r="ICR78" s="106"/>
      <c r="ICS78" s="106"/>
      <c r="ICT78" s="106"/>
      <c r="ICU78" s="106"/>
      <c r="ICV78" s="106"/>
      <c r="ICW78" s="106"/>
      <c r="ICX78" s="106"/>
      <c r="ICY78" s="106"/>
      <c r="ICZ78" s="106"/>
      <c r="IDA78" s="106"/>
      <c r="IDB78" s="106"/>
      <c r="IDC78" s="106"/>
      <c r="IDD78" s="106"/>
      <c r="IDE78" s="106"/>
      <c r="IDF78" s="106"/>
      <c r="IDG78" s="106"/>
      <c r="IDH78" s="106"/>
      <c r="IDI78" s="106"/>
      <c r="IDJ78" s="106"/>
      <c r="IDK78" s="106"/>
      <c r="IDL78" s="106"/>
      <c r="IDM78" s="106"/>
      <c r="IDN78" s="106"/>
      <c r="IDO78" s="106"/>
      <c r="IDP78" s="106"/>
      <c r="IDQ78" s="106"/>
      <c r="IDR78" s="106"/>
      <c r="IDS78" s="106"/>
      <c r="IDT78" s="106"/>
      <c r="IDU78" s="106"/>
      <c r="IDV78" s="106"/>
      <c r="IDW78" s="106"/>
      <c r="IDX78" s="106"/>
      <c r="IDY78" s="106"/>
      <c r="IDZ78" s="106"/>
      <c r="IEA78" s="106"/>
      <c r="IEB78" s="106"/>
      <c r="IEC78" s="106"/>
      <c r="IED78" s="106"/>
      <c r="IEE78" s="106"/>
      <c r="IEF78" s="106"/>
      <c r="IEG78" s="106"/>
      <c r="IEH78" s="106"/>
      <c r="IEI78" s="106"/>
      <c r="IEJ78" s="106"/>
      <c r="IEK78" s="106"/>
      <c r="IEL78" s="106"/>
      <c r="IEM78" s="106"/>
      <c r="IEN78" s="106"/>
      <c r="IEO78" s="106"/>
      <c r="IEP78" s="106"/>
      <c r="IEQ78" s="106"/>
      <c r="IER78" s="106"/>
      <c r="IES78" s="106"/>
      <c r="IET78" s="106"/>
      <c r="IEU78" s="106"/>
      <c r="IEV78" s="106"/>
      <c r="IEW78" s="106"/>
      <c r="IEX78" s="106"/>
      <c r="IEY78" s="106"/>
      <c r="IEZ78" s="106"/>
      <c r="IFA78" s="106"/>
      <c r="IFB78" s="106"/>
      <c r="IFC78" s="106"/>
      <c r="IFD78" s="106"/>
      <c r="IFE78" s="106"/>
      <c r="IFF78" s="106"/>
      <c r="IFG78" s="106"/>
      <c r="IFH78" s="106"/>
      <c r="IFI78" s="106"/>
      <c r="IFJ78" s="106"/>
      <c r="IFK78" s="106"/>
      <c r="IFL78" s="106"/>
      <c r="IFM78" s="106"/>
      <c r="IFN78" s="106"/>
      <c r="IFO78" s="106"/>
      <c r="IFP78" s="106"/>
      <c r="IFQ78" s="106"/>
      <c r="IFR78" s="106"/>
      <c r="IFS78" s="106"/>
      <c r="IFT78" s="106"/>
      <c r="IFU78" s="106"/>
      <c r="IFV78" s="106"/>
      <c r="IFW78" s="106"/>
      <c r="IFX78" s="106"/>
      <c r="IFY78" s="106"/>
      <c r="IFZ78" s="106"/>
      <c r="IGA78" s="106"/>
      <c r="IGB78" s="106"/>
      <c r="IGC78" s="106"/>
      <c r="IGD78" s="106"/>
      <c r="IGE78" s="106"/>
      <c r="IGF78" s="106"/>
      <c r="IGG78" s="106"/>
      <c r="IGH78" s="106"/>
      <c r="IGI78" s="106"/>
      <c r="IGJ78" s="106"/>
      <c r="IGK78" s="106"/>
      <c r="IGL78" s="106"/>
      <c r="IGM78" s="106"/>
      <c r="IGN78" s="106"/>
      <c r="IGO78" s="106"/>
      <c r="IGP78" s="106"/>
      <c r="IGQ78" s="106"/>
      <c r="IGR78" s="106"/>
      <c r="IGS78" s="106"/>
      <c r="IGT78" s="106"/>
      <c r="IGU78" s="106"/>
      <c r="IGV78" s="106"/>
      <c r="IGW78" s="106"/>
      <c r="IGX78" s="106"/>
      <c r="IGY78" s="106"/>
      <c r="IGZ78" s="106"/>
      <c r="IHA78" s="106"/>
      <c r="IHB78" s="106"/>
      <c r="IHC78" s="106"/>
      <c r="IHD78" s="106"/>
      <c r="IHE78" s="106"/>
      <c r="IHF78" s="106"/>
      <c r="IHG78" s="106"/>
      <c r="IHH78" s="106"/>
      <c r="IHI78" s="106"/>
      <c r="IHJ78" s="106"/>
      <c r="IHK78" s="106"/>
      <c r="IHL78" s="106"/>
      <c r="IHM78" s="106"/>
      <c r="IHN78" s="106"/>
      <c r="IHO78" s="106"/>
      <c r="IHP78" s="106"/>
      <c r="IHQ78" s="106"/>
      <c r="IHR78" s="106"/>
      <c r="IHS78" s="106"/>
      <c r="IHT78" s="106"/>
      <c r="IHU78" s="106"/>
      <c r="IHV78" s="106"/>
      <c r="IHW78" s="106"/>
      <c r="IHX78" s="106"/>
      <c r="IHY78" s="106"/>
      <c r="IHZ78" s="106"/>
      <c r="IIA78" s="106"/>
      <c r="IIB78" s="106"/>
      <c r="IIC78" s="106"/>
      <c r="IID78" s="106"/>
      <c r="IIE78" s="106"/>
      <c r="IIF78" s="106"/>
      <c r="IIG78" s="106"/>
      <c r="IIH78" s="106"/>
      <c r="III78" s="106"/>
      <c r="IIJ78" s="106"/>
      <c r="IIK78" s="106"/>
      <c r="IIL78" s="106"/>
      <c r="IIM78" s="106"/>
      <c r="IIN78" s="106"/>
      <c r="IIO78" s="106"/>
      <c r="IIP78" s="106"/>
      <c r="IIQ78" s="106"/>
      <c r="IIR78" s="106"/>
      <c r="IIS78" s="106"/>
      <c r="IIT78" s="106"/>
      <c r="IIU78" s="106"/>
      <c r="IIV78" s="106"/>
      <c r="IIW78" s="106"/>
      <c r="IIX78" s="106"/>
      <c r="IIY78" s="106"/>
      <c r="IIZ78" s="106"/>
      <c r="IJA78" s="106"/>
      <c r="IJB78" s="106"/>
      <c r="IJC78" s="106"/>
      <c r="IJD78" s="106"/>
      <c r="IJE78" s="106"/>
      <c r="IJF78" s="106"/>
      <c r="IJG78" s="106"/>
      <c r="IJH78" s="106"/>
      <c r="IJI78" s="106"/>
      <c r="IJJ78" s="106"/>
      <c r="IJK78" s="106"/>
      <c r="IJL78" s="106"/>
      <c r="IJM78" s="106"/>
      <c r="IJN78" s="106"/>
      <c r="IJO78" s="106"/>
      <c r="IJP78" s="106"/>
      <c r="IJQ78" s="106"/>
      <c r="IJR78" s="106"/>
      <c r="IJS78" s="106"/>
      <c r="IJT78" s="106"/>
      <c r="IJU78" s="106"/>
      <c r="IJV78" s="106"/>
      <c r="IJW78" s="106"/>
      <c r="IJX78" s="106"/>
      <c r="IJY78" s="106"/>
      <c r="IJZ78" s="106"/>
      <c r="IKA78" s="106"/>
      <c r="IKB78" s="106"/>
      <c r="IKC78" s="106"/>
      <c r="IKD78" s="106"/>
      <c r="IKE78" s="106"/>
      <c r="IKF78" s="106"/>
      <c r="IKG78" s="106"/>
      <c r="IKH78" s="106"/>
      <c r="IKI78" s="106"/>
      <c r="IKJ78" s="106"/>
      <c r="IKK78" s="106"/>
      <c r="IKL78" s="106"/>
      <c r="IKM78" s="106"/>
      <c r="IKN78" s="106"/>
      <c r="IKO78" s="106"/>
      <c r="IKP78" s="106"/>
      <c r="IKQ78" s="106"/>
      <c r="IKR78" s="106"/>
      <c r="IKS78" s="106"/>
      <c r="IKT78" s="106"/>
      <c r="IKU78" s="106"/>
      <c r="IKV78" s="106"/>
      <c r="IKW78" s="106"/>
      <c r="IKX78" s="106"/>
      <c r="IKY78" s="106"/>
      <c r="IKZ78" s="106"/>
      <c r="ILA78" s="106"/>
      <c r="ILB78" s="106"/>
      <c r="ILC78" s="106"/>
      <c r="ILD78" s="106"/>
      <c r="ILE78" s="106"/>
      <c r="ILF78" s="106"/>
      <c r="ILG78" s="106"/>
      <c r="ILH78" s="106"/>
      <c r="ILI78" s="106"/>
      <c r="ILJ78" s="106"/>
      <c r="ILK78" s="106"/>
      <c r="ILL78" s="106"/>
      <c r="ILM78" s="106"/>
      <c r="ILN78" s="106"/>
      <c r="ILO78" s="106"/>
      <c r="ILP78" s="106"/>
      <c r="ILQ78" s="106"/>
      <c r="ILR78" s="106"/>
      <c r="ILS78" s="106"/>
      <c r="ILT78" s="106"/>
      <c r="ILU78" s="106"/>
      <c r="ILV78" s="106"/>
      <c r="ILW78" s="106"/>
      <c r="ILX78" s="106"/>
      <c r="ILY78" s="106"/>
      <c r="ILZ78" s="106"/>
      <c r="IMA78" s="106"/>
      <c r="IMB78" s="106"/>
      <c r="IMC78" s="106"/>
      <c r="IMD78" s="106"/>
      <c r="IME78" s="106"/>
      <c r="IMF78" s="106"/>
      <c r="IMG78" s="106"/>
      <c r="IMH78" s="106"/>
      <c r="IMI78" s="106"/>
      <c r="IMJ78" s="106"/>
      <c r="IMK78" s="106"/>
      <c r="IML78" s="106"/>
      <c r="IMM78" s="106"/>
      <c r="IMN78" s="106"/>
      <c r="IMO78" s="106"/>
      <c r="IMP78" s="106"/>
      <c r="IMQ78" s="106"/>
      <c r="IMR78" s="106"/>
      <c r="IMS78" s="106"/>
      <c r="IMT78" s="106"/>
      <c r="IMU78" s="106"/>
      <c r="IMV78" s="106"/>
      <c r="IMW78" s="106"/>
      <c r="IMX78" s="106"/>
      <c r="IMY78" s="106"/>
      <c r="IMZ78" s="106"/>
      <c r="INA78" s="106"/>
      <c r="INB78" s="106"/>
      <c r="INC78" s="106"/>
      <c r="IND78" s="106"/>
      <c r="INE78" s="106"/>
      <c r="INF78" s="106"/>
      <c r="ING78" s="106"/>
      <c r="INH78" s="106"/>
      <c r="INI78" s="106"/>
      <c r="INJ78" s="106"/>
      <c r="INK78" s="106"/>
      <c r="INL78" s="106"/>
      <c r="INM78" s="106"/>
      <c r="INN78" s="106"/>
      <c r="INO78" s="106"/>
      <c r="INP78" s="106"/>
      <c r="INQ78" s="106"/>
      <c r="INR78" s="106"/>
      <c r="INS78" s="106"/>
      <c r="INT78" s="106"/>
      <c r="INU78" s="106"/>
      <c r="INV78" s="106"/>
      <c r="INW78" s="106"/>
      <c r="INX78" s="106"/>
      <c r="INY78" s="106"/>
      <c r="INZ78" s="106"/>
      <c r="IOA78" s="106"/>
      <c r="IOB78" s="106"/>
      <c r="IOC78" s="106"/>
      <c r="IOD78" s="106"/>
      <c r="IOE78" s="106"/>
      <c r="IOF78" s="106"/>
      <c r="IOG78" s="106"/>
      <c r="IOH78" s="106"/>
      <c r="IOI78" s="106"/>
      <c r="IOJ78" s="106"/>
      <c r="IOK78" s="106"/>
      <c r="IOL78" s="106"/>
      <c r="IOM78" s="106"/>
      <c r="ION78" s="106"/>
      <c r="IOO78" s="106"/>
      <c r="IOP78" s="106"/>
      <c r="IOQ78" s="106"/>
      <c r="IOR78" s="106"/>
      <c r="IOS78" s="106"/>
      <c r="IOT78" s="106"/>
      <c r="IOU78" s="106"/>
      <c r="IOV78" s="106"/>
      <c r="IOW78" s="106"/>
      <c r="IOX78" s="106"/>
      <c r="IOY78" s="106"/>
      <c r="IOZ78" s="106"/>
      <c r="IPA78" s="106"/>
      <c r="IPB78" s="106"/>
      <c r="IPC78" s="106"/>
      <c r="IPD78" s="106"/>
      <c r="IPE78" s="106"/>
      <c r="IPF78" s="106"/>
      <c r="IPG78" s="106"/>
      <c r="IPH78" s="106"/>
      <c r="IPI78" s="106"/>
      <c r="IPJ78" s="106"/>
      <c r="IPK78" s="106"/>
      <c r="IPL78" s="106"/>
      <c r="IPM78" s="106"/>
      <c r="IPN78" s="106"/>
      <c r="IPO78" s="106"/>
      <c r="IPP78" s="106"/>
      <c r="IPQ78" s="106"/>
      <c r="IPR78" s="106"/>
      <c r="IPS78" s="106"/>
      <c r="IPT78" s="106"/>
      <c r="IPU78" s="106"/>
      <c r="IPV78" s="106"/>
      <c r="IPW78" s="106"/>
      <c r="IPX78" s="106"/>
      <c r="IPY78" s="106"/>
      <c r="IPZ78" s="106"/>
      <c r="IQA78" s="106"/>
      <c r="IQB78" s="106"/>
      <c r="IQC78" s="106"/>
      <c r="IQD78" s="106"/>
      <c r="IQE78" s="106"/>
      <c r="IQF78" s="106"/>
      <c r="IQG78" s="106"/>
      <c r="IQH78" s="106"/>
      <c r="IQI78" s="106"/>
      <c r="IQJ78" s="106"/>
      <c r="IQK78" s="106"/>
      <c r="IQL78" s="106"/>
      <c r="IQM78" s="106"/>
      <c r="IQN78" s="106"/>
      <c r="IQO78" s="106"/>
      <c r="IQP78" s="106"/>
      <c r="IQQ78" s="106"/>
      <c r="IQR78" s="106"/>
      <c r="IQS78" s="106"/>
      <c r="IQT78" s="106"/>
      <c r="IQU78" s="106"/>
      <c r="IQV78" s="106"/>
      <c r="IQW78" s="106"/>
      <c r="IQX78" s="106"/>
      <c r="IQY78" s="106"/>
      <c r="IQZ78" s="106"/>
      <c r="IRA78" s="106"/>
      <c r="IRB78" s="106"/>
      <c r="IRC78" s="106"/>
      <c r="IRD78" s="106"/>
      <c r="IRE78" s="106"/>
      <c r="IRF78" s="106"/>
      <c r="IRG78" s="106"/>
      <c r="IRH78" s="106"/>
      <c r="IRI78" s="106"/>
      <c r="IRJ78" s="106"/>
      <c r="IRK78" s="106"/>
      <c r="IRL78" s="106"/>
      <c r="IRM78" s="106"/>
      <c r="IRN78" s="106"/>
      <c r="IRO78" s="106"/>
      <c r="IRP78" s="106"/>
      <c r="IRQ78" s="106"/>
      <c r="IRR78" s="106"/>
      <c r="IRS78" s="106"/>
      <c r="IRT78" s="106"/>
      <c r="IRU78" s="106"/>
      <c r="IRV78" s="106"/>
      <c r="IRW78" s="106"/>
      <c r="IRX78" s="106"/>
      <c r="IRY78" s="106"/>
      <c r="IRZ78" s="106"/>
      <c r="ISA78" s="106"/>
      <c r="ISB78" s="106"/>
      <c r="ISC78" s="106"/>
      <c r="ISD78" s="106"/>
      <c r="ISE78" s="106"/>
      <c r="ISF78" s="106"/>
      <c r="ISG78" s="106"/>
      <c r="ISH78" s="106"/>
      <c r="ISI78" s="106"/>
      <c r="ISJ78" s="106"/>
      <c r="ISK78" s="106"/>
      <c r="ISL78" s="106"/>
      <c r="ISM78" s="106"/>
      <c r="ISN78" s="106"/>
      <c r="ISO78" s="106"/>
      <c r="ISP78" s="106"/>
      <c r="ISQ78" s="106"/>
      <c r="ISR78" s="106"/>
      <c r="ISS78" s="106"/>
      <c r="IST78" s="106"/>
      <c r="ISU78" s="106"/>
      <c r="ISV78" s="106"/>
      <c r="ISW78" s="106"/>
      <c r="ISX78" s="106"/>
      <c r="ISY78" s="106"/>
      <c r="ISZ78" s="106"/>
      <c r="ITA78" s="106"/>
      <c r="ITB78" s="106"/>
      <c r="ITC78" s="106"/>
      <c r="ITD78" s="106"/>
      <c r="ITE78" s="106"/>
      <c r="ITF78" s="106"/>
      <c r="ITG78" s="106"/>
      <c r="ITH78" s="106"/>
      <c r="ITI78" s="106"/>
      <c r="ITJ78" s="106"/>
      <c r="ITK78" s="106"/>
      <c r="ITL78" s="106"/>
      <c r="ITM78" s="106"/>
      <c r="ITN78" s="106"/>
      <c r="ITO78" s="106"/>
      <c r="ITP78" s="106"/>
      <c r="ITQ78" s="106"/>
      <c r="ITR78" s="106"/>
      <c r="ITS78" s="106"/>
      <c r="ITT78" s="106"/>
      <c r="ITU78" s="106"/>
      <c r="ITV78" s="106"/>
      <c r="ITW78" s="106"/>
      <c r="ITX78" s="106"/>
      <c r="ITY78" s="106"/>
      <c r="ITZ78" s="106"/>
      <c r="IUA78" s="106"/>
      <c r="IUB78" s="106"/>
      <c r="IUC78" s="106"/>
      <c r="IUD78" s="106"/>
      <c r="IUE78" s="106"/>
      <c r="IUF78" s="106"/>
      <c r="IUG78" s="106"/>
      <c r="IUH78" s="106"/>
      <c r="IUI78" s="106"/>
      <c r="IUJ78" s="106"/>
      <c r="IUK78" s="106"/>
      <c r="IUL78" s="106"/>
      <c r="IUM78" s="106"/>
      <c r="IUN78" s="106"/>
      <c r="IUO78" s="106"/>
      <c r="IUP78" s="106"/>
      <c r="IUQ78" s="106"/>
      <c r="IUR78" s="106"/>
      <c r="IUS78" s="106"/>
      <c r="IUT78" s="106"/>
      <c r="IUU78" s="106"/>
      <c r="IUV78" s="106"/>
      <c r="IUW78" s="106"/>
      <c r="IUX78" s="106"/>
      <c r="IUY78" s="106"/>
      <c r="IUZ78" s="106"/>
      <c r="IVA78" s="106"/>
      <c r="IVB78" s="106"/>
      <c r="IVC78" s="106"/>
      <c r="IVD78" s="106"/>
      <c r="IVE78" s="106"/>
      <c r="IVF78" s="106"/>
      <c r="IVG78" s="106"/>
      <c r="IVH78" s="106"/>
      <c r="IVI78" s="106"/>
      <c r="IVJ78" s="106"/>
      <c r="IVK78" s="106"/>
      <c r="IVL78" s="106"/>
      <c r="IVM78" s="106"/>
      <c r="IVN78" s="106"/>
      <c r="IVO78" s="106"/>
      <c r="IVP78" s="106"/>
      <c r="IVQ78" s="106"/>
      <c r="IVR78" s="106"/>
      <c r="IVS78" s="106"/>
      <c r="IVT78" s="106"/>
      <c r="IVU78" s="106"/>
      <c r="IVV78" s="106"/>
      <c r="IVW78" s="106"/>
      <c r="IVX78" s="106"/>
      <c r="IVY78" s="106"/>
      <c r="IVZ78" s="106"/>
      <c r="IWA78" s="106"/>
      <c r="IWB78" s="106"/>
      <c r="IWC78" s="106"/>
      <c r="IWD78" s="106"/>
      <c r="IWE78" s="106"/>
      <c r="IWF78" s="106"/>
      <c r="IWG78" s="106"/>
      <c r="IWH78" s="106"/>
      <c r="IWI78" s="106"/>
      <c r="IWJ78" s="106"/>
      <c r="IWK78" s="106"/>
      <c r="IWL78" s="106"/>
      <c r="IWM78" s="106"/>
      <c r="IWN78" s="106"/>
      <c r="IWO78" s="106"/>
      <c r="IWP78" s="106"/>
      <c r="IWQ78" s="106"/>
      <c r="IWR78" s="106"/>
      <c r="IWS78" s="106"/>
      <c r="IWT78" s="106"/>
      <c r="IWU78" s="106"/>
      <c r="IWV78" s="106"/>
      <c r="IWW78" s="106"/>
      <c r="IWX78" s="106"/>
      <c r="IWY78" s="106"/>
      <c r="IWZ78" s="106"/>
      <c r="IXA78" s="106"/>
      <c r="IXB78" s="106"/>
      <c r="IXC78" s="106"/>
      <c r="IXD78" s="106"/>
      <c r="IXE78" s="106"/>
      <c r="IXF78" s="106"/>
      <c r="IXG78" s="106"/>
      <c r="IXH78" s="106"/>
      <c r="IXI78" s="106"/>
      <c r="IXJ78" s="106"/>
      <c r="IXK78" s="106"/>
      <c r="IXL78" s="106"/>
      <c r="IXM78" s="106"/>
      <c r="IXN78" s="106"/>
      <c r="IXO78" s="106"/>
      <c r="IXP78" s="106"/>
      <c r="IXQ78" s="106"/>
      <c r="IXR78" s="106"/>
      <c r="IXS78" s="106"/>
      <c r="IXT78" s="106"/>
      <c r="IXU78" s="106"/>
      <c r="IXV78" s="106"/>
      <c r="IXW78" s="106"/>
      <c r="IXX78" s="106"/>
      <c r="IXY78" s="106"/>
      <c r="IXZ78" s="106"/>
      <c r="IYA78" s="106"/>
      <c r="IYB78" s="106"/>
      <c r="IYC78" s="106"/>
      <c r="IYD78" s="106"/>
      <c r="IYE78" s="106"/>
      <c r="IYF78" s="106"/>
      <c r="IYG78" s="106"/>
      <c r="IYH78" s="106"/>
      <c r="IYI78" s="106"/>
      <c r="IYJ78" s="106"/>
      <c r="IYK78" s="106"/>
      <c r="IYL78" s="106"/>
      <c r="IYM78" s="106"/>
      <c r="IYN78" s="106"/>
      <c r="IYO78" s="106"/>
      <c r="IYP78" s="106"/>
      <c r="IYQ78" s="106"/>
      <c r="IYR78" s="106"/>
      <c r="IYS78" s="106"/>
      <c r="IYT78" s="106"/>
      <c r="IYU78" s="106"/>
      <c r="IYV78" s="106"/>
      <c r="IYW78" s="106"/>
      <c r="IYX78" s="106"/>
      <c r="IYY78" s="106"/>
      <c r="IYZ78" s="106"/>
      <c r="IZA78" s="106"/>
      <c r="IZB78" s="106"/>
      <c r="IZC78" s="106"/>
      <c r="IZD78" s="106"/>
      <c r="IZE78" s="106"/>
      <c r="IZF78" s="106"/>
      <c r="IZG78" s="106"/>
      <c r="IZH78" s="106"/>
      <c r="IZI78" s="106"/>
      <c r="IZJ78" s="106"/>
      <c r="IZK78" s="106"/>
      <c r="IZL78" s="106"/>
      <c r="IZM78" s="106"/>
      <c r="IZN78" s="106"/>
      <c r="IZO78" s="106"/>
      <c r="IZP78" s="106"/>
      <c r="IZQ78" s="106"/>
      <c r="IZR78" s="106"/>
      <c r="IZS78" s="106"/>
      <c r="IZT78" s="106"/>
      <c r="IZU78" s="106"/>
      <c r="IZV78" s="106"/>
      <c r="IZW78" s="106"/>
      <c r="IZX78" s="106"/>
      <c r="IZY78" s="106"/>
      <c r="IZZ78" s="106"/>
      <c r="JAA78" s="106"/>
      <c r="JAB78" s="106"/>
      <c r="JAC78" s="106"/>
      <c r="JAD78" s="106"/>
      <c r="JAE78" s="106"/>
      <c r="JAF78" s="106"/>
      <c r="JAG78" s="106"/>
      <c r="JAH78" s="106"/>
      <c r="JAI78" s="106"/>
      <c r="JAJ78" s="106"/>
      <c r="JAK78" s="106"/>
      <c r="JAL78" s="106"/>
      <c r="JAM78" s="106"/>
      <c r="JAN78" s="106"/>
      <c r="JAO78" s="106"/>
      <c r="JAP78" s="106"/>
      <c r="JAQ78" s="106"/>
      <c r="JAR78" s="106"/>
      <c r="JAS78" s="106"/>
      <c r="JAT78" s="106"/>
      <c r="JAU78" s="106"/>
      <c r="JAV78" s="106"/>
      <c r="JAW78" s="106"/>
      <c r="JAX78" s="106"/>
      <c r="JAY78" s="106"/>
      <c r="JAZ78" s="106"/>
      <c r="JBA78" s="106"/>
      <c r="JBB78" s="106"/>
      <c r="JBC78" s="106"/>
      <c r="JBD78" s="106"/>
      <c r="JBE78" s="106"/>
      <c r="JBF78" s="106"/>
      <c r="JBG78" s="106"/>
      <c r="JBH78" s="106"/>
      <c r="JBI78" s="106"/>
      <c r="JBJ78" s="106"/>
      <c r="JBK78" s="106"/>
      <c r="JBL78" s="106"/>
      <c r="JBM78" s="106"/>
      <c r="JBN78" s="106"/>
      <c r="JBO78" s="106"/>
      <c r="JBP78" s="106"/>
      <c r="JBQ78" s="106"/>
      <c r="JBR78" s="106"/>
      <c r="JBS78" s="106"/>
      <c r="JBT78" s="106"/>
      <c r="JBU78" s="106"/>
      <c r="JBV78" s="106"/>
      <c r="JBW78" s="106"/>
      <c r="JBX78" s="106"/>
      <c r="JBY78" s="106"/>
      <c r="JBZ78" s="106"/>
      <c r="JCA78" s="106"/>
      <c r="JCB78" s="106"/>
      <c r="JCC78" s="106"/>
      <c r="JCD78" s="106"/>
      <c r="JCE78" s="106"/>
      <c r="JCF78" s="106"/>
      <c r="JCG78" s="106"/>
      <c r="JCH78" s="106"/>
      <c r="JCI78" s="106"/>
      <c r="JCJ78" s="106"/>
      <c r="JCK78" s="106"/>
      <c r="JCL78" s="106"/>
      <c r="JCM78" s="106"/>
      <c r="JCN78" s="106"/>
      <c r="JCO78" s="106"/>
      <c r="JCP78" s="106"/>
      <c r="JCQ78" s="106"/>
      <c r="JCR78" s="106"/>
      <c r="JCS78" s="106"/>
      <c r="JCT78" s="106"/>
      <c r="JCU78" s="106"/>
      <c r="JCV78" s="106"/>
      <c r="JCW78" s="106"/>
      <c r="JCX78" s="106"/>
      <c r="JCY78" s="106"/>
      <c r="JCZ78" s="106"/>
      <c r="JDA78" s="106"/>
      <c r="JDB78" s="106"/>
      <c r="JDC78" s="106"/>
      <c r="JDD78" s="106"/>
      <c r="JDE78" s="106"/>
      <c r="JDF78" s="106"/>
      <c r="JDG78" s="106"/>
      <c r="JDH78" s="106"/>
      <c r="JDI78" s="106"/>
      <c r="JDJ78" s="106"/>
      <c r="JDK78" s="106"/>
      <c r="JDL78" s="106"/>
      <c r="JDM78" s="106"/>
      <c r="JDN78" s="106"/>
      <c r="JDO78" s="106"/>
      <c r="JDP78" s="106"/>
      <c r="JDQ78" s="106"/>
      <c r="JDR78" s="106"/>
      <c r="JDS78" s="106"/>
      <c r="JDT78" s="106"/>
      <c r="JDU78" s="106"/>
      <c r="JDV78" s="106"/>
      <c r="JDW78" s="106"/>
      <c r="JDX78" s="106"/>
      <c r="JDY78" s="106"/>
      <c r="JDZ78" s="106"/>
      <c r="JEA78" s="106"/>
      <c r="JEB78" s="106"/>
      <c r="JEC78" s="106"/>
      <c r="JED78" s="106"/>
      <c r="JEE78" s="106"/>
      <c r="JEF78" s="106"/>
      <c r="JEG78" s="106"/>
      <c r="JEH78" s="106"/>
      <c r="JEI78" s="106"/>
      <c r="JEJ78" s="106"/>
      <c r="JEK78" s="106"/>
      <c r="JEL78" s="106"/>
      <c r="JEM78" s="106"/>
      <c r="JEN78" s="106"/>
      <c r="JEO78" s="106"/>
      <c r="JEP78" s="106"/>
      <c r="JEQ78" s="106"/>
      <c r="JER78" s="106"/>
      <c r="JES78" s="106"/>
      <c r="JET78" s="106"/>
      <c r="JEU78" s="106"/>
      <c r="JEV78" s="106"/>
      <c r="JEW78" s="106"/>
      <c r="JEX78" s="106"/>
      <c r="JEY78" s="106"/>
      <c r="JEZ78" s="106"/>
      <c r="JFA78" s="106"/>
      <c r="JFB78" s="106"/>
      <c r="JFC78" s="106"/>
      <c r="JFD78" s="106"/>
      <c r="JFE78" s="106"/>
      <c r="JFF78" s="106"/>
      <c r="JFG78" s="106"/>
      <c r="JFH78" s="106"/>
      <c r="JFI78" s="106"/>
      <c r="JFJ78" s="106"/>
      <c r="JFK78" s="106"/>
      <c r="JFL78" s="106"/>
      <c r="JFM78" s="106"/>
      <c r="JFN78" s="106"/>
      <c r="JFO78" s="106"/>
      <c r="JFP78" s="106"/>
      <c r="JFQ78" s="106"/>
      <c r="JFR78" s="106"/>
      <c r="JFS78" s="106"/>
      <c r="JFT78" s="106"/>
      <c r="JFU78" s="106"/>
      <c r="JFV78" s="106"/>
      <c r="JFW78" s="106"/>
      <c r="JFX78" s="106"/>
      <c r="JFY78" s="106"/>
      <c r="JFZ78" s="106"/>
      <c r="JGA78" s="106"/>
      <c r="JGB78" s="106"/>
      <c r="JGC78" s="106"/>
      <c r="JGD78" s="106"/>
      <c r="JGE78" s="106"/>
      <c r="JGF78" s="106"/>
      <c r="JGG78" s="106"/>
      <c r="JGH78" s="106"/>
      <c r="JGI78" s="106"/>
      <c r="JGJ78" s="106"/>
      <c r="JGK78" s="106"/>
      <c r="JGL78" s="106"/>
      <c r="JGM78" s="106"/>
      <c r="JGN78" s="106"/>
      <c r="JGO78" s="106"/>
      <c r="JGP78" s="106"/>
      <c r="JGQ78" s="106"/>
      <c r="JGR78" s="106"/>
      <c r="JGS78" s="106"/>
      <c r="JGT78" s="106"/>
      <c r="JGU78" s="106"/>
      <c r="JGV78" s="106"/>
      <c r="JGW78" s="106"/>
      <c r="JGX78" s="106"/>
      <c r="JGY78" s="106"/>
      <c r="JGZ78" s="106"/>
      <c r="JHA78" s="106"/>
      <c r="JHB78" s="106"/>
      <c r="JHC78" s="106"/>
      <c r="JHD78" s="106"/>
      <c r="JHE78" s="106"/>
      <c r="JHF78" s="106"/>
      <c r="JHG78" s="106"/>
      <c r="JHH78" s="106"/>
      <c r="JHI78" s="106"/>
      <c r="JHJ78" s="106"/>
      <c r="JHK78" s="106"/>
      <c r="JHL78" s="106"/>
      <c r="JHM78" s="106"/>
      <c r="JHN78" s="106"/>
      <c r="JHO78" s="106"/>
      <c r="JHP78" s="106"/>
      <c r="JHQ78" s="106"/>
      <c r="JHR78" s="106"/>
      <c r="JHS78" s="106"/>
      <c r="JHT78" s="106"/>
      <c r="JHU78" s="106"/>
      <c r="JHV78" s="106"/>
      <c r="JHW78" s="106"/>
      <c r="JHX78" s="106"/>
      <c r="JHY78" s="106"/>
      <c r="JHZ78" s="106"/>
      <c r="JIA78" s="106"/>
      <c r="JIB78" s="106"/>
      <c r="JIC78" s="106"/>
      <c r="JID78" s="106"/>
      <c r="JIE78" s="106"/>
      <c r="JIF78" s="106"/>
      <c r="JIG78" s="106"/>
      <c r="JIH78" s="106"/>
      <c r="JII78" s="106"/>
      <c r="JIJ78" s="106"/>
      <c r="JIK78" s="106"/>
      <c r="JIL78" s="106"/>
      <c r="JIM78" s="106"/>
      <c r="JIN78" s="106"/>
      <c r="JIO78" s="106"/>
      <c r="JIP78" s="106"/>
      <c r="JIQ78" s="106"/>
      <c r="JIR78" s="106"/>
      <c r="JIS78" s="106"/>
      <c r="JIT78" s="106"/>
      <c r="JIU78" s="106"/>
      <c r="JIV78" s="106"/>
      <c r="JIW78" s="106"/>
      <c r="JIX78" s="106"/>
      <c r="JIY78" s="106"/>
      <c r="JIZ78" s="106"/>
      <c r="JJA78" s="106"/>
      <c r="JJB78" s="106"/>
      <c r="JJC78" s="106"/>
      <c r="JJD78" s="106"/>
      <c r="JJE78" s="106"/>
      <c r="JJF78" s="106"/>
      <c r="JJG78" s="106"/>
      <c r="JJH78" s="106"/>
      <c r="JJI78" s="106"/>
      <c r="JJJ78" s="106"/>
      <c r="JJK78" s="106"/>
      <c r="JJL78" s="106"/>
      <c r="JJM78" s="106"/>
      <c r="JJN78" s="106"/>
      <c r="JJO78" s="106"/>
      <c r="JJP78" s="106"/>
      <c r="JJQ78" s="106"/>
      <c r="JJR78" s="106"/>
      <c r="JJS78" s="106"/>
      <c r="JJT78" s="106"/>
      <c r="JJU78" s="106"/>
      <c r="JJV78" s="106"/>
      <c r="JJW78" s="106"/>
      <c r="JJX78" s="106"/>
      <c r="JJY78" s="106"/>
      <c r="JJZ78" s="106"/>
      <c r="JKA78" s="106"/>
      <c r="JKB78" s="106"/>
      <c r="JKC78" s="106"/>
      <c r="JKD78" s="106"/>
      <c r="JKE78" s="106"/>
      <c r="JKF78" s="106"/>
      <c r="JKG78" s="106"/>
      <c r="JKH78" s="106"/>
      <c r="JKI78" s="106"/>
      <c r="JKJ78" s="106"/>
      <c r="JKK78" s="106"/>
      <c r="JKL78" s="106"/>
      <c r="JKM78" s="106"/>
      <c r="JKN78" s="106"/>
      <c r="JKO78" s="106"/>
      <c r="JKP78" s="106"/>
      <c r="JKQ78" s="106"/>
      <c r="JKR78" s="106"/>
      <c r="JKS78" s="106"/>
      <c r="JKT78" s="106"/>
      <c r="JKU78" s="106"/>
      <c r="JKV78" s="106"/>
      <c r="JKW78" s="106"/>
      <c r="JKX78" s="106"/>
      <c r="JKY78" s="106"/>
      <c r="JKZ78" s="106"/>
      <c r="JLA78" s="106"/>
      <c r="JLB78" s="106"/>
      <c r="JLC78" s="106"/>
      <c r="JLD78" s="106"/>
      <c r="JLE78" s="106"/>
      <c r="JLF78" s="106"/>
      <c r="JLG78" s="106"/>
      <c r="JLH78" s="106"/>
      <c r="JLI78" s="106"/>
      <c r="JLJ78" s="106"/>
      <c r="JLK78" s="106"/>
      <c r="JLL78" s="106"/>
      <c r="JLM78" s="106"/>
      <c r="JLN78" s="106"/>
      <c r="JLO78" s="106"/>
      <c r="JLP78" s="106"/>
      <c r="JLQ78" s="106"/>
      <c r="JLR78" s="106"/>
      <c r="JLS78" s="106"/>
      <c r="JLT78" s="106"/>
      <c r="JLU78" s="106"/>
      <c r="JLV78" s="106"/>
      <c r="JLW78" s="106"/>
      <c r="JLX78" s="106"/>
      <c r="JLY78" s="106"/>
      <c r="JLZ78" s="106"/>
      <c r="JMA78" s="106"/>
      <c r="JMB78" s="106"/>
      <c r="JMC78" s="106"/>
      <c r="JMD78" s="106"/>
      <c r="JME78" s="106"/>
      <c r="JMF78" s="106"/>
      <c r="JMG78" s="106"/>
      <c r="JMH78" s="106"/>
      <c r="JMI78" s="106"/>
      <c r="JMJ78" s="106"/>
      <c r="JMK78" s="106"/>
      <c r="JML78" s="106"/>
      <c r="JMM78" s="106"/>
      <c r="JMN78" s="106"/>
      <c r="JMO78" s="106"/>
      <c r="JMP78" s="106"/>
      <c r="JMQ78" s="106"/>
      <c r="JMR78" s="106"/>
      <c r="JMS78" s="106"/>
      <c r="JMT78" s="106"/>
      <c r="JMU78" s="106"/>
      <c r="JMV78" s="106"/>
      <c r="JMW78" s="106"/>
      <c r="JMX78" s="106"/>
      <c r="JMY78" s="106"/>
      <c r="JMZ78" s="106"/>
      <c r="JNA78" s="106"/>
      <c r="JNB78" s="106"/>
      <c r="JNC78" s="106"/>
      <c r="JND78" s="106"/>
      <c r="JNE78" s="106"/>
      <c r="JNF78" s="106"/>
      <c r="JNG78" s="106"/>
      <c r="JNH78" s="106"/>
      <c r="JNI78" s="106"/>
      <c r="JNJ78" s="106"/>
      <c r="JNK78" s="106"/>
      <c r="JNL78" s="106"/>
      <c r="JNM78" s="106"/>
      <c r="JNN78" s="106"/>
      <c r="JNO78" s="106"/>
      <c r="JNP78" s="106"/>
      <c r="JNQ78" s="106"/>
      <c r="JNR78" s="106"/>
      <c r="JNS78" s="106"/>
      <c r="JNT78" s="106"/>
      <c r="JNU78" s="106"/>
      <c r="JNV78" s="106"/>
      <c r="JNW78" s="106"/>
      <c r="JNX78" s="106"/>
      <c r="JNY78" s="106"/>
      <c r="JNZ78" s="106"/>
      <c r="JOA78" s="106"/>
      <c r="JOB78" s="106"/>
      <c r="JOC78" s="106"/>
      <c r="JOD78" s="106"/>
      <c r="JOE78" s="106"/>
      <c r="JOF78" s="106"/>
      <c r="JOG78" s="106"/>
      <c r="JOH78" s="106"/>
      <c r="JOI78" s="106"/>
      <c r="JOJ78" s="106"/>
      <c r="JOK78" s="106"/>
      <c r="JOL78" s="106"/>
      <c r="JOM78" s="106"/>
      <c r="JON78" s="106"/>
      <c r="JOO78" s="106"/>
      <c r="JOP78" s="106"/>
      <c r="JOQ78" s="106"/>
      <c r="JOR78" s="106"/>
      <c r="JOS78" s="106"/>
      <c r="JOT78" s="106"/>
      <c r="JOU78" s="106"/>
      <c r="JOV78" s="106"/>
      <c r="JOW78" s="106"/>
      <c r="JOX78" s="106"/>
      <c r="JOY78" s="106"/>
      <c r="JOZ78" s="106"/>
      <c r="JPA78" s="106"/>
      <c r="JPB78" s="106"/>
      <c r="JPC78" s="106"/>
      <c r="JPD78" s="106"/>
      <c r="JPE78" s="106"/>
      <c r="JPF78" s="106"/>
      <c r="JPG78" s="106"/>
      <c r="JPH78" s="106"/>
      <c r="JPI78" s="106"/>
      <c r="JPJ78" s="106"/>
      <c r="JPK78" s="106"/>
      <c r="JPL78" s="106"/>
      <c r="JPM78" s="106"/>
      <c r="JPN78" s="106"/>
      <c r="JPO78" s="106"/>
      <c r="JPP78" s="106"/>
      <c r="JPQ78" s="106"/>
      <c r="JPR78" s="106"/>
      <c r="JPS78" s="106"/>
      <c r="JPT78" s="106"/>
      <c r="JPU78" s="106"/>
      <c r="JPV78" s="106"/>
      <c r="JPW78" s="106"/>
      <c r="JPX78" s="106"/>
      <c r="JPY78" s="106"/>
      <c r="JPZ78" s="106"/>
      <c r="JQA78" s="106"/>
      <c r="JQB78" s="106"/>
      <c r="JQC78" s="106"/>
      <c r="JQD78" s="106"/>
      <c r="JQE78" s="106"/>
      <c r="JQF78" s="106"/>
      <c r="JQG78" s="106"/>
      <c r="JQH78" s="106"/>
      <c r="JQI78" s="106"/>
      <c r="JQJ78" s="106"/>
      <c r="JQK78" s="106"/>
      <c r="JQL78" s="106"/>
      <c r="JQM78" s="106"/>
      <c r="JQN78" s="106"/>
      <c r="JQO78" s="106"/>
      <c r="JQP78" s="106"/>
      <c r="JQQ78" s="106"/>
      <c r="JQR78" s="106"/>
      <c r="JQS78" s="106"/>
      <c r="JQT78" s="106"/>
      <c r="JQU78" s="106"/>
      <c r="JQV78" s="106"/>
      <c r="JQW78" s="106"/>
      <c r="JQX78" s="106"/>
      <c r="JQY78" s="106"/>
      <c r="JQZ78" s="106"/>
      <c r="JRA78" s="106"/>
      <c r="JRB78" s="106"/>
      <c r="JRC78" s="106"/>
      <c r="JRD78" s="106"/>
      <c r="JRE78" s="106"/>
      <c r="JRF78" s="106"/>
      <c r="JRG78" s="106"/>
      <c r="JRH78" s="106"/>
      <c r="JRI78" s="106"/>
      <c r="JRJ78" s="106"/>
      <c r="JRK78" s="106"/>
      <c r="JRL78" s="106"/>
      <c r="JRM78" s="106"/>
      <c r="JRN78" s="106"/>
      <c r="JRO78" s="106"/>
      <c r="JRP78" s="106"/>
      <c r="JRQ78" s="106"/>
      <c r="JRR78" s="106"/>
      <c r="JRS78" s="106"/>
      <c r="JRT78" s="106"/>
      <c r="JRU78" s="106"/>
      <c r="JRV78" s="106"/>
      <c r="JRW78" s="106"/>
      <c r="JRX78" s="106"/>
      <c r="JRY78" s="106"/>
      <c r="JRZ78" s="106"/>
      <c r="JSA78" s="106"/>
      <c r="JSB78" s="106"/>
      <c r="JSC78" s="106"/>
      <c r="JSD78" s="106"/>
      <c r="JSE78" s="106"/>
      <c r="JSF78" s="106"/>
      <c r="JSG78" s="106"/>
      <c r="JSH78" s="106"/>
      <c r="JSI78" s="106"/>
      <c r="JSJ78" s="106"/>
      <c r="JSK78" s="106"/>
      <c r="JSL78" s="106"/>
      <c r="JSM78" s="106"/>
      <c r="JSN78" s="106"/>
      <c r="JSO78" s="106"/>
      <c r="JSP78" s="106"/>
      <c r="JSQ78" s="106"/>
      <c r="JSR78" s="106"/>
      <c r="JSS78" s="106"/>
      <c r="JST78" s="106"/>
      <c r="JSU78" s="106"/>
      <c r="JSV78" s="106"/>
      <c r="JSW78" s="106"/>
      <c r="JSX78" s="106"/>
      <c r="JSY78" s="106"/>
      <c r="JSZ78" s="106"/>
      <c r="JTA78" s="106"/>
      <c r="JTB78" s="106"/>
      <c r="JTC78" s="106"/>
      <c r="JTD78" s="106"/>
      <c r="JTE78" s="106"/>
      <c r="JTF78" s="106"/>
      <c r="JTG78" s="106"/>
      <c r="JTH78" s="106"/>
      <c r="JTI78" s="106"/>
      <c r="JTJ78" s="106"/>
      <c r="JTK78" s="106"/>
      <c r="JTL78" s="106"/>
      <c r="JTM78" s="106"/>
      <c r="JTN78" s="106"/>
      <c r="JTO78" s="106"/>
      <c r="JTP78" s="106"/>
      <c r="JTQ78" s="106"/>
      <c r="JTR78" s="106"/>
      <c r="JTS78" s="106"/>
      <c r="JTT78" s="106"/>
      <c r="JTU78" s="106"/>
      <c r="JTV78" s="106"/>
      <c r="JTW78" s="106"/>
      <c r="JTX78" s="106"/>
      <c r="JTY78" s="106"/>
      <c r="JTZ78" s="106"/>
      <c r="JUA78" s="106"/>
      <c r="JUB78" s="106"/>
      <c r="JUC78" s="106"/>
      <c r="JUD78" s="106"/>
      <c r="JUE78" s="106"/>
      <c r="JUF78" s="106"/>
      <c r="JUG78" s="106"/>
      <c r="JUH78" s="106"/>
      <c r="JUI78" s="106"/>
      <c r="JUJ78" s="106"/>
      <c r="JUK78" s="106"/>
      <c r="JUL78" s="106"/>
      <c r="JUM78" s="106"/>
      <c r="JUN78" s="106"/>
      <c r="JUO78" s="106"/>
      <c r="JUP78" s="106"/>
      <c r="JUQ78" s="106"/>
      <c r="JUR78" s="106"/>
      <c r="JUS78" s="106"/>
      <c r="JUT78" s="106"/>
      <c r="JUU78" s="106"/>
      <c r="JUV78" s="106"/>
      <c r="JUW78" s="106"/>
      <c r="JUX78" s="106"/>
      <c r="JUY78" s="106"/>
      <c r="JUZ78" s="106"/>
      <c r="JVA78" s="106"/>
      <c r="JVB78" s="106"/>
      <c r="JVC78" s="106"/>
      <c r="JVD78" s="106"/>
      <c r="JVE78" s="106"/>
      <c r="JVF78" s="106"/>
      <c r="JVG78" s="106"/>
      <c r="JVH78" s="106"/>
      <c r="JVI78" s="106"/>
      <c r="JVJ78" s="106"/>
      <c r="JVK78" s="106"/>
      <c r="JVL78" s="106"/>
      <c r="JVM78" s="106"/>
      <c r="JVN78" s="106"/>
      <c r="JVO78" s="106"/>
      <c r="JVP78" s="106"/>
      <c r="JVQ78" s="106"/>
      <c r="JVR78" s="106"/>
      <c r="JVS78" s="106"/>
      <c r="JVT78" s="106"/>
      <c r="JVU78" s="106"/>
      <c r="JVV78" s="106"/>
      <c r="JVW78" s="106"/>
      <c r="JVX78" s="106"/>
      <c r="JVY78" s="106"/>
      <c r="JVZ78" s="106"/>
      <c r="JWA78" s="106"/>
      <c r="JWB78" s="106"/>
      <c r="JWC78" s="106"/>
      <c r="JWD78" s="106"/>
      <c r="JWE78" s="106"/>
      <c r="JWF78" s="106"/>
      <c r="JWG78" s="106"/>
      <c r="JWH78" s="106"/>
      <c r="JWI78" s="106"/>
      <c r="JWJ78" s="106"/>
      <c r="JWK78" s="106"/>
      <c r="JWL78" s="106"/>
      <c r="JWM78" s="106"/>
      <c r="JWN78" s="106"/>
      <c r="JWO78" s="106"/>
      <c r="JWP78" s="106"/>
      <c r="JWQ78" s="106"/>
      <c r="JWR78" s="106"/>
      <c r="JWS78" s="106"/>
      <c r="JWT78" s="106"/>
      <c r="JWU78" s="106"/>
      <c r="JWV78" s="106"/>
      <c r="JWW78" s="106"/>
      <c r="JWX78" s="106"/>
      <c r="JWY78" s="106"/>
      <c r="JWZ78" s="106"/>
      <c r="JXA78" s="106"/>
      <c r="JXB78" s="106"/>
      <c r="JXC78" s="106"/>
      <c r="JXD78" s="106"/>
      <c r="JXE78" s="106"/>
      <c r="JXF78" s="106"/>
      <c r="JXG78" s="106"/>
      <c r="JXH78" s="106"/>
      <c r="JXI78" s="106"/>
      <c r="JXJ78" s="106"/>
      <c r="JXK78" s="106"/>
      <c r="JXL78" s="106"/>
      <c r="JXM78" s="106"/>
      <c r="JXN78" s="106"/>
      <c r="JXO78" s="106"/>
      <c r="JXP78" s="106"/>
      <c r="JXQ78" s="106"/>
      <c r="JXR78" s="106"/>
      <c r="JXS78" s="106"/>
      <c r="JXT78" s="106"/>
      <c r="JXU78" s="106"/>
      <c r="JXV78" s="106"/>
      <c r="JXW78" s="106"/>
      <c r="JXX78" s="106"/>
      <c r="JXY78" s="106"/>
      <c r="JXZ78" s="106"/>
      <c r="JYA78" s="106"/>
      <c r="JYB78" s="106"/>
      <c r="JYC78" s="106"/>
      <c r="JYD78" s="106"/>
      <c r="JYE78" s="106"/>
      <c r="JYF78" s="106"/>
      <c r="JYG78" s="106"/>
      <c r="JYH78" s="106"/>
      <c r="JYI78" s="106"/>
      <c r="JYJ78" s="106"/>
      <c r="JYK78" s="106"/>
      <c r="JYL78" s="106"/>
      <c r="JYM78" s="106"/>
      <c r="JYN78" s="106"/>
      <c r="JYO78" s="106"/>
      <c r="JYP78" s="106"/>
      <c r="JYQ78" s="106"/>
      <c r="JYR78" s="106"/>
      <c r="JYS78" s="106"/>
      <c r="JYT78" s="106"/>
      <c r="JYU78" s="106"/>
      <c r="JYV78" s="106"/>
      <c r="JYW78" s="106"/>
      <c r="JYX78" s="106"/>
      <c r="JYY78" s="106"/>
      <c r="JYZ78" s="106"/>
      <c r="JZA78" s="106"/>
      <c r="JZB78" s="106"/>
      <c r="JZC78" s="106"/>
      <c r="JZD78" s="106"/>
      <c r="JZE78" s="106"/>
      <c r="JZF78" s="106"/>
      <c r="JZG78" s="106"/>
      <c r="JZH78" s="106"/>
      <c r="JZI78" s="106"/>
      <c r="JZJ78" s="106"/>
      <c r="JZK78" s="106"/>
      <c r="JZL78" s="106"/>
      <c r="JZM78" s="106"/>
      <c r="JZN78" s="106"/>
      <c r="JZO78" s="106"/>
      <c r="JZP78" s="106"/>
      <c r="JZQ78" s="106"/>
      <c r="JZR78" s="106"/>
      <c r="JZS78" s="106"/>
      <c r="JZT78" s="106"/>
      <c r="JZU78" s="106"/>
      <c r="JZV78" s="106"/>
      <c r="JZW78" s="106"/>
      <c r="JZX78" s="106"/>
      <c r="JZY78" s="106"/>
      <c r="JZZ78" s="106"/>
      <c r="KAA78" s="106"/>
      <c r="KAB78" s="106"/>
      <c r="KAC78" s="106"/>
      <c r="KAD78" s="106"/>
      <c r="KAE78" s="106"/>
      <c r="KAF78" s="106"/>
      <c r="KAG78" s="106"/>
      <c r="KAH78" s="106"/>
      <c r="KAI78" s="106"/>
      <c r="KAJ78" s="106"/>
      <c r="KAK78" s="106"/>
      <c r="KAL78" s="106"/>
      <c r="KAM78" s="106"/>
      <c r="KAN78" s="106"/>
      <c r="KAO78" s="106"/>
      <c r="KAP78" s="106"/>
      <c r="KAQ78" s="106"/>
      <c r="KAR78" s="106"/>
      <c r="KAS78" s="106"/>
      <c r="KAT78" s="106"/>
      <c r="KAU78" s="106"/>
      <c r="KAV78" s="106"/>
      <c r="KAW78" s="106"/>
      <c r="KAX78" s="106"/>
      <c r="KAY78" s="106"/>
      <c r="KAZ78" s="106"/>
      <c r="KBA78" s="106"/>
      <c r="KBB78" s="106"/>
      <c r="KBC78" s="106"/>
      <c r="KBD78" s="106"/>
      <c r="KBE78" s="106"/>
      <c r="KBF78" s="106"/>
      <c r="KBG78" s="106"/>
      <c r="KBH78" s="106"/>
      <c r="KBI78" s="106"/>
      <c r="KBJ78" s="106"/>
      <c r="KBK78" s="106"/>
      <c r="KBL78" s="106"/>
      <c r="KBM78" s="106"/>
      <c r="KBN78" s="106"/>
      <c r="KBO78" s="106"/>
      <c r="KBP78" s="106"/>
      <c r="KBQ78" s="106"/>
      <c r="KBR78" s="106"/>
      <c r="KBS78" s="106"/>
      <c r="KBT78" s="106"/>
      <c r="KBU78" s="106"/>
      <c r="KBV78" s="106"/>
      <c r="KBW78" s="106"/>
      <c r="KBX78" s="106"/>
      <c r="KBY78" s="106"/>
      <c r="KBZ78" s="106"/>
      <c r="KCA78" s="106"/>
      <c r="KCB78" s="106"/>
      <c r="KCC78" s="106"/>
      <c r="KCD78" s="106"/>
      <c r="KCE78" s="106"/>
      <c r="KCF78" s="106"/>
      <c r="KCG78" s="106"/>
      <c r="KCH78" s="106"/>
      <c r="KCI78" s="106"/>
      <c r="KCJ78" s="106"/>
      <c r="KCK78" s="106"/>
      <c r="KCL78" s="106"/>
      <c r="KCM78" s="106"/>
      <c r="KCN78" s="106"/>
      <c r="KCO78" s="106"/>
      <c r="KCP78" s="106"/>
      <c r="KCQ78" s="106"/>
      <c r="KCR78" s="106"/>
      <c r="KCS78" s="106"/>
      <c r="KCT78" s="106"/>
      <c r="KCU78" s="106"/>
      <c r="KCV78" s="106"/>
      <c r="KCW78" s="106"/>
      <c r="KCX78" s="106"/>
      <c r="KCY78" s="106"/>
      <c r="KCZ78" s="106"/>
      <c r="KDA78" s="106"/>
      <c r="KDB78" s="106"/>
      <c r="KDC78" s="106"/>
      <c r="KDD78" s="106"/>
      <c r="KDE78" s="106"/>
      <c r="KDF78" s="106"/>
      <c r="KDG78" s="106"/>
      <c r="KDH78" s="106"/>
      <c r="KDI78" s="106"/>
      <c r="KDJ78" s="106"/>
      <c r="KDK78" s="106"/>
      <c r="KDL78" s="106"/>
      <c r="KDM78" s="106"/>
      <c r="KDN78" s="106"/>
      <c r="KDO78" s="106"/>
      <c r="KDP78" s="106"/>
      <c r="KDQ78" s="106"/>
      <c r="KDR78" s="106"/>
      <c r="KDS78" s="106"/>
      <c r="KDT78" s="106"/>
      <c r="KDU78" s="106"/>
      <c r="KDV78" s="106"/>
      <c r="KDW78" s="106"/>
      <c r="KDX78" s="106"/>
      <c r="KDY78" s="106"/>
      <c r="KDZ78" s="106"/>
      <c r="KEA78" s="106"/>
      <c r="KEB78" s="106"/>
      <c r="KEC78" s="106"/>
      <c r="KED78" s="106"/>
      <c r="KEE78" s="106"/>
      <c r="KEF78" s="106"/>
      <c r="KEG78" s="106"/>
      <c r="KEH78" s="106"/>
      <c r="KEI78" s="106"/>
      <c r="KEJ78" s="106"/>
      <c r="KEK78" s="106"/>
      <c r="KEL78" s="106"/>
      <c r="KEM78" s="106"/>
      <c r="KEN78" s="106"/>
      <c r="KEO78" s="106"/>
      <c r="KEP78" s="106"/>
      <c r="KEQ78" s="106"/>
      <c r="KER78" s="106"/>
      <c r="KES78" s="106"/>
      <c r="KET78" s="106"/>
      <c r="KEU78" s="106"/>
      <c r="KEV78" s="106"/>
      <c r="KEW78" s="106"/>
      <c r="KEX78" s="106"/>
      <c r="KEY78" s="106"/>
      <c r="KEZ78" s="106"/>
      <c r="KFA78" s="106"/>
      <c r="KFB78" s="106"/>
      <c r="KFC78" s="106"/>
      <c r="KFD78" s="106"/>
      <c r="KFE78" s="106"/>
      <c r="KFF78" s="106"/>
      <c r="KFG78" s="106"/>
      <c r="KFH78" s="106"/>
      <c r="KFI78" s="106"/>
      <c r="KFJ78" s="106"/>
      <c r="KFK78" s="106"/>
      <c r="KFL78" s="106"/>
      <c r="KFM78" s="106"/>
      <c r="KFN78" s="106"/>
      <c r="KFO78" s="106"/>
      <c r="KFP78" s="106"/>
      <c r="KFQ78" s="106"/>
      <c r="KFR78" s="106"/>
      <c r="KFS78" s="106"/>
      <c r="KFT78" s="106"/>
      <c r="KFU78" s="106"/>
      <c r="KFV78" s="106"/>
      <c r="KFW78" s="106"/>
      <c r="KFX78" s="106"/>
      <c r="KFY78" s="106"/>
      <c r="KFZ78" s="106"/>
      <c r="KGA78" s="106"/>
      <c r="KGB78" s="106"/>
      <c r="KGC78" s="106"/>
      <c r="KGD78" s="106"/>
      <c r="KGE78" s="106"/>
      <c r="KGF78" s="106"/>
      <c r="KGG78" s="106"/>
      <c r="KGH78" s="106"/>
      <c r="KGI78" s="106"/>
      <c r="KGJ78" s="106"/>
      <c r="KGK78" s="106"/>
      <c r="KGL78" s="106"/>
      <c r="KGM78" s="106"/>
      <c r="KGN78" s="106"/>
      <c r="KGO78" s="106"/>
      <c r="KGP78" s="106"/>
      <c r="KGQ78" s="106"/>
      <c r="KGR78" s="106"/>
      <c r="KGS78" s="106"/>
      <c r="KGT78" s="106"/>
      <c r="KGU78" s="106"/>
      <c r="KGV78" s="106"/>
      <c r="KGW78" s="106"/>
      <c r="KGX78" s="106"/>
      <c r="KGY78" s="106"/>
      <c r="KGZ78" s="106"/>
      <c r="KHA78" s="106"/>
      <c r="KHB78" s="106"/>
      <c r="KHC78" s="106"/>
      <c r="KHD78" s="106"/>
      <c r="KHE78" s="106"/>
      <c r="KHF78" s="106"/>
      <c r="KHG78" s="106"/>
      <c r="KHH78" s="106"/>
      <c r="KHI78" s="106"/>
      <c r="KHJ78" s="106"/>
      <c r="KHK78" s="106"/>
      <c r="KHL78" s="106"/>
      <c r="KHM78" s="106"/>
      <c r="KHN78" s="106"/>
      <c r="KHO78" s="106"/>
      <c r="KHP78" s="106"/>
      <c r="KHQ78" s="106"/>
      <c r="KHR78" s="106"/>
      <c r="KHS78" s="106"/>
      <c r="KHT78" s="106"/>
      <c r="KHU78" s="106"/>
      <c r="KHV78" s="106"/>
      <c r="KHW78" s="106"/>
      <c r="KHX78" s="106"/>
      <c r="KHY78" s="106"/>
      <c r="KHZ78" s="106"/>
      <c r="KIA78" s="106"/>
      <c r="KIB78" s="106"/>
      <c r="KIC78" s="106"/>
      <c r="KID78" s="106"/>
      <c r="KIE78" s="106"/>
      <c r="KIF78" s="106"/>
      <c r="KIG78" s="106"/>
      <c r="KIH78" s="106"/>
      <c r="KII78" s="106"/>
      <c r="KIJ78" s="106"/>
      <c r="KIK78" s="106"/>
      <c r="KIL78" s="106"/>
      <c r="KIM78" s="106"/>
      <c r="KIN78" s="106"/>
      <c r="KIO78" s="106"/>
      <c r="KIP78" s="106"/>
      <c r="KIQ78" s="106"/>
      <c r="KIR78" s="106"/>
      <c r="KIS78" s="106"/>
      <c r="KIT78" s="106"/>
      <c r="KIU78" s="106"/>
      <c r="KIV78" s="106"/>
      <c r="KIW78" s="106"/>
      <c r="KIX78" s="106"/>
      <c r="KIY78" s="106"/>
      <c r="KIZ78" s="106"/>
      <c r="KJA78" s="106"/>
      <c r="KJB78" s="106"/>
      <c r="KJC78" s="106"/>
      <c r="KJD78" s="106"/>
      <c r="KJE78" s="106"/>
      <c r="KJF78" s="106"/>
      <c r="KJG78" s="106"/>
      <c r="KJH78" s="106"/>
      <c r="KJI78" s="106"/>
      <c r="KJJ78" s="106"/>
      <c r="KJK78" s="106"/>
      <c r="KJL78" s="106"/>
      <c r="KJM78" s="106"/>
      <c r="KJN78" s="106"/>
      <c r="KJO78" s="106"/>
      <c r="KJP78" s="106"/>
      <c r="KJQ78" s="106"/>
      <c r="KJR78" s="106"/>
      <c r="KJS78" s="106"/>
      <c r="KJT78" s="106"/>
      <c r="KJU78" s="106"/>
      <c r="KJV78" s="106"/>
      <c r="KJW78" s="106"/>
      <c r="KJX78" s="106"/>
      <c r="KJY78" s="106"/>
      <c r="KJZ78" s="106"/>
      <c r="KKA78" s="106"/>
      <c r="KKB78" s="106"/>
      <c r="KKC78" s="106"/>
      <c r="KKD78" s="106"/>
      <c r="KKE78" s="106"/>
      <c r="KKF78" s="106"/>
      <c r="KKG78" s="106"/>
      <c r="KKH78" s="106"/>
      <c r="KKI78" s="106"/>
      <c r="KKJ78" s="106"/>
      <c r="KKK78" s="106"/>
      <c r="KKL78" s="106"/>
      <c r="KKM78" s="106"/>
      <c r="KKN78" s="106"/>
      <c r="KKO78" s="106"/>
      <c r="KKP78" s="106"/>
      <c r="KKQ78" s="106"/>
      <c r="KKR78" s="106"/>
      <c r="KKS78" s="106"/>
      <c r="KKT78" s="106"/>
      <c r="KKU78" s="106"/>
      <c r="KKV78" s="106"/>
      <c r="KKW78" s="106"/>
      <c r="KKX78" s="106"/>
      <c r="KKY78" s="106"/>
      <c r="KKZ78" s="106"/>
      <c r="KLA78" s="106"/>
      <c r="KLB78" s="106"/>
      <c r="KLC78" s="106"/>
      <c r="KLD78" s="106"/>
      <c r="KLE78" s="106"/>
      <c r="KLF78" s="106"/>
      <c r="KLG78" s="106"/>
      <c r="KLH78" s="106"/>
      <c r="KLI78" s="106"/>
      <c r="KLJ78" s="106"/>
      <c r="KLK78" s="106"/>
      <c r="KLL78" s="106"/>
      <c r="KLM78" s="106"/>
      <c r="KLN78" s="106"/>
      <c r="KLO78" s="106"/>
      <c r="KLP78" s="106"/>
      <c r="KLQ78" s="106"/>
      <c r="KLR78" s="106"/>
      <c r="KLS78" s="106"/>
      <c r="KLT78" s="106"/>
      <c r="KLU78" s="106"/>
      <c r="KLV78" s="106"/>
      <c r="KLW78" s="106"/>
      <c r="KLX78" s="106"/>
      <c r="KLY78" s="106"/>
      <c r="KLZ78" s="106"/>
      <c r="KMA78" s="106"/>
      <c r="KMB78" s="106"/>
      <c r="KMC78" s="106"/>
      <c r="KMD78" s="106"/>
      <c r="KME78" s="106"/>
      <c r="KMF78" s="106"/>
      <c r="KMG78" s="106"/>
      <c r="KMH78" s="106"/>
      <c r="KMI78" s="106"/>
      <c r="KMJ78" s="106"/>
      <c r="KMK78" s="106"/>
      <c r="KML78" s="106"/>
      <c r="KMM78" s="106"/>
      <c r="KMN78" s="106"/>
      <c r="KMO78" s="106"/>
      <c r="KMP78" s="106"/>
      <c r="KMQ78" s="106"/>
      <c r="KMR78" s="106"/>
      <c r="KMS78" s="106"/>
      <c r="KMT78" s="106"/>
      <c r="KMU78" s="106"/>
      <c r="KMV78" s="106"/>
      <c r="KMW78" s="106"/>
      <c r="KMX78" s="106"/>
      <c r="KMY78" s="106"/>
      <c r="KMZ78" s="106"/>
      <c r="KNA78" s="106"/>
      <c r="KNB78" s="106"/>
      <c r="KNC78" s="106"/>
      <c r="KND78" s="106"/>
      <c r="KNE78" s="106"/>
      <c r="KNF78" s="106"/>
      <c r="KNG78" s="106"/>
      <c r="KNH78" s="106"/>
      <c r="KNI78" s="106"/>
      <c r="KNJ78" s="106"/>
      <c r="KNK78" s="106"/>
      <c r="KNL78" s="106"/>
      <c r="KNM78" s="106"/>
      <c r="KNN78" s="106"/>
      <c r="KNO78" s="106"/>
      <c r="KNP78" s="106"/>
      <c r="KNQ78" s="106"/>
      <c r="KNR78" s="106"/>
      <c r="KNS78" s="106"/>
      <c r="KNT78" s="106"/>
      <c r="KNU78" s="106"/>
      <c r="KNV78" s="106"/>
      <c r="KNW78" s="106"/>
      <c r="KNX78" s="106"/>
      <c r="KNY78" s="106"/>
      <c r="KNZ78" s="106"/>
      <c r="KOA78" s="106"/>
      <c r="KOB78" s="106"/>
      <c r="KOC78" s="106"/>
      <c r="KOD78" s="106"/>
      <c r="KOE78" s="106"/>
      <c r="KOF78" s="106"/>
      <c r="KOG78" s="106"/>
      <c r="KOH78" s="106"/>
      <c r="KOI78" s="106"/>
      <c r="KOJ78" s="106"/>
      <c r="KOK78" s="106"/>
      <c r="KOL78" s="106"/>
      <c r="KOM78" s="106"/>
      <c r="KON78" s="106"/>
      <c r="KOO78" s="106"/>
      <c r="KOP78" s="106"/>
      <c r="KOQ78" s="106"/>
      <c r="KOR78" s="106"/>
      <c r="KOS78" s="106"/>
      <c r="KOT78" s="106"/>
      <c r="KOU78" s="106"/>
      <c r="KOV78" s="106"/>
      <c r="KOW78" s="106"/>
      <c r="KOX78" s="106"/>
      <c r="KOY78" s="106"/>
      <c r="KOZ78" s="106"/>
      <c r="KPA78" s="106"/>
      <c r="KPB78" s="106"/>
      <c r="KPC78" s="106"/>
      <c r="KPD78" s="106"/>
      <c r="KPE78" s="106"/>
      <c r="KPF78" s="106"/>
      <c r="KPG78" s="106"/>
      <c r="KPH78" s="106"/>
      <c r="KPI78" s="106"/>
      <c r="KPJ78" s="106"/>
      <c r="KPK78" s="106"/>
      <c r="KPL78" s="106"/>
      <c r="KPM78" s="106"/>
      <c r="KPN78" s="106"/>
      <c r="KPO78" s="106"/>
      <c r="KPP78" s="106"/>
      <c r="KPQ78" s="106"/>
      <c r="KPR78" s="106"/>
      <c r="KPS78" s="106"/>
      <c r="KPT78" s="106"/>
      <c r="KPU78" s="106"/>
      <c r="KPV78" s="106"/>
      <c r="KPW78" s="106"/>
      <c r="KPX78" s="106"/>
      <c r="KPY78" s="106"/>
      <c r="KPZ78" s="106"/>
      <c r="KQA78" s="106"/>
      <c r="KQB78" s="106"/>
      <c r="KQC78" s="106"/>
      <c r="KQD78" s="106"/>
      <c r="KQE78" s="106"/>
      <c r="KQF78" s="106"/>
      <c r="KQG78" s="106"/>
      <c r="KQH78" s="106"/>
      <c r="KQI78" s="106"/>
      <c r="KQJ78" s="106"/>
      <c r="KQK78" s="106"/>
      <c r="KQL78" s="106"/>
      <c r="KQM78" s="106"/>
      <c r="KQN78" s="106"/>
      <c r="KQO78" s="106"/>
      <c r="KQP78" s="106"/>
      <c r="KQQ78" s="106"/>
      <c r="KQR78" s="106"/>
      <c r="KQS78" s="106"/>
      <c r="KQT78" s="106"/>
      <c r="KQU78" s="106"/>
      <c r="KQV78" s="106"/>
      <c r="KQW78" s="106"/>
      <c r="KQX78" s="106"/>
      <c r="KQY78" s="106"/>
      <c r="KQZ78" s="106"/>
      <c r="KRA78" s="106"/>
      <c r="KRB78" s="106"/>
      <c r="KRC78" s="106"/>
      <c r="KRD78" s="106"/>
      <c r="KRE78" s="106"/>
      <c r="KRF78" s="106"/>
      <c r="KRG78" s="106"/>
      <c r="KRH78" s="106"/>
      <c r="KRI78" s="106"/>
      <c r="KRJ78" s="106"/>
      <c r="KRK78" s="106"/>
      <c r="KRL78" s="106"/>
      <c r="KRM78" s="106"/>
      <c r="KRN78" s="106"/>
      <c r="KRO78" s="106"/>
      <c r="KRP78" s="106"/>
      <c r="KRQ78" s="106"/>
      <c r="KRR78" s="106"/>
      <c r="KRS78" s="106"/>
      <c r="KRT78" s="106"/>
      <c r="KRU78" s="106"/>
      <c r="KRV78" s="106"/>
      <c r="KRW78" s="106"/>
      <c r="KRX78" s="106"/>
      <c r="KRY78" s="106"/>
      <c r="KRZ78" s="106"/>
      <c r="KSA78" s="106"/>
      <c r="KSB78" s="106"/>
      <c r="KSC78" s="106"/>
      <c r="KSD78" s="106"/>
      <c r="KSE78" s="106"/>
      <c r="KSF78" s="106"/>
      <c r="KSG78" s="106"/>
      <c r="KSH78" s="106"/>
      <c r="KSI78" s="106"/>
      <c r="KSJ78" s="106"/>
      <c r="KSK78" s="106"/>
      <c r="KSL78" s="106"/>
      <c r="KSM78" s="106"/>
      <c r="KSN78" s="106"/>
      <c r="KSO78" s="106"/>
      <c r="KSP78" s="106"/>
      <c r="KSQ78" s="106"/>
      <c r="KSR78" s="106"/>
      <c r="KSS78" s="106"/>
      <c r="KST78" s="106"/>
      <c r="KSU78" s="106"/>
      <c r="KSV78" s="106"/>
      <c r="KSW78" s="106"/>
      <c r="KSX78" s="106"/>
      <c r="KSY78" s="106"/>
      <c r="KSZ78" s="106"/>
      <c r="KTA78" s="106"/>
      <c r="KTB78" s="106"/>
      <c r="KTC78" s="106"/>
      <c r="KTD78" s="106"/>
      <c r="KTE78" s="106"/>
      <c r="KTF78" s="106"/>
      <c r="KTG78" s="106"/>
      <c r="KTH78" s="106"/>
      <c r="KTI78" s="106"/>
      <c r="KTJ78" s="106"/>
      <c r="KTK78" s="106"/>
      <c r="KTL78" s="106"/>
      <c r="KTM78" s="106"/>
      <c r="KTN78" s="106"/>
      <c r="KTO78" s="106"/>
      <c r="KTP78" s="106"/>
      <c r="KTQ78" s="106"/>
      <c r="KTR78" s="106"/>
      <c r="KTS78" s="106"/>
      <c r="KTT78" s="106"/>
      <c r="KTU78" s="106"/>
      <c r="KTV78" s="106"/>
      <c r="KTW78" s="106"/>
      <c r="KTX78" s="106"/>
      <c r="KTY78" s="106"/>
      <c r="KTZ78" s="106"/>
      <c r="KUA78" s="106"/>
      <c r="KUB78" s="106"/>
      <c r="KUC78" s="106"/>
      <c r="KUD78" s="106"/>
      <c r="KUE78" s="106"/>
      <c r="KUF78" s="106"/>
      <c r="KUG78" s="106"/>
      <c r="KUH78" s="106"/>
      <c r="KUI78" s="106"/>
      <c r="KUJ78" s="106"/>
      <c r="KUK78" s="106"/>
      <c r="KUL78" s="106"/>
      <c r="KUM78" s="106"/>
      <c r="KUN78" s="106"/>
      <c r="KUO78" s="106"/>
      <c r="KUP78" s="106"/>
      <c r="KUQ78" s="106"/>
      <c r="KUR78" s="106"/>
      <c r="KUS78" s="106"/>
      <c r="KUT78" s="106"/>
      <c r="KUU78" s="106"/>
      <c r="KUV78" s="106"/>
      <c r="KUW78" s="106"/>
      <c r="KUX78" s="106"/>
      <c r="KUY78" s="106"/>
      <c r="KUZ78" s="106"/>
      <c r="KVA78" s="106"/>
      <c r="KVB78" s="106"/>
      <c r="KVC78" s="106"/>
      <c r="KVD78" s="106"/>
      <c r="KVE78" s="106"/>
      <c r="KVF78" s="106"/>
      <c r="KVG78" s="106"/>
      <c r="KVH78" s="106"/>
      <c r="KVI78" s="106"/>
      <c r="KVJ78" s="106"/>
      <c r="KVK78" s="106"/>
      <c r="KVL78" s="106"/>
      <c r="KVM78" s="106"/>
      <c r="KVN78" s="106"/>
      <c r="KVO78" s="106"/>
      <c r="KVP78" s="106"/>
      <c r="KVQ78" s="106"/>
      <c r="KVR78" s="106"/>
      <c r="KVS78" s="106"/>
      <c r="KVT78" s="106"/>
      <c r="KVU78" s="106"/>
      <c r="KVV78" s="106"/>
      <c r="KVW78" s="106"/>
      <c r="KVX78" s="106"/>
      <c r="KVY78" s="106"/>
      <c r="KVZ78" s="106"/>
      <c r="KWA78" s="106"/>
      <c r="KWB78" s="106"/>
      <c r="KWC78" s="106"/>
      <c r="KWD78" s="106"/>
      <c r="KWE78" s="106"/>
      <c r="KWF78" s="106"/>
      <c r="KWG78" s="106"/>
      <c r="KWH78" s="106"/>
      <c r="KWI78" s="106"/>
      <c r="KWJ78" s="106"/>
      <c r="KWK78" s="106"/>
      <c r="KWL78" s="106"/>
      <c r="KWM78" s="106"/>
      <c r="KWN78" s="106"/>
      <c r="KWO78" s="106"/>
      <c r="KWP78" s="106"/>
      <c r="KWQ78" s="106"/>
      <c r="KWR78" s="106"/>
      <c r="KWS78" s="106"/>
      <c r="KWT78" s="106"/>
      <c r="KWU78" s="106"/>
      <c r="KWV78" s="106"/>
      <c r="KWW78" s="106"/>
      <c r="KWX78" s="106"/>
      <c r="KWY78" s="106"/>
      <c r="KWZ78" s="106"/>
      <c r="KXA78" s="106"/>
      <c r="KXB78" s="106"/>
      <c r="KXC78" s="106"/>
      <c r="KXD78" s="106"/>
      <c r="KXE78" s="106"/>
      <c r="KXF78" s="106"/>
      <c r="KXG78" s="106"/>
      <c r="KXH78" s="106"/>
      <c r="KXI78" s="106"/>
      <c r="KXJ78" s="106"/>
      <c r="KXK78" s="106"/>
      <c r="KXL78" s="106"/>
      <c r="KXM78" s="106"/>
      <c r="KXN78" s="106"/>
      <c r="KXO78" s="106"/>
      <c r="KXP78" s="106"/>
      <c r="KXQ78" s="106"/>
      <c r="KXR78" s="106"/>
      <c r="KXS78" s="106"/>
      <c r="KXT78" s="106"/>
      <c r="KXU78" s="106"/>
      <c r="KXV78" s="106"/>
      <c r="KXW78" s="106"/>
      <c r="KXX78" s="106"/>
      <c r="KXY78" s="106"/>
      <c r="KXZ78" s="106"/>
      <c r="KYA78" s="106"/>
      <c r="KYB78" s="106"/>
      <c r="KYC78" s="106"/>
      <c r="KYD78" s="106"/>
      <c r="KYE78" s="106"/>
      <c r="KYF78" s="106"/>
      <c r="KYG78" s="106"/>
      <c r="KYH78" s="106"/>
      <c r="KYI78" s="106"/>
      <c r="KYJ78" s="106"/>
      <c r="KYK78" s="106"/>
      <c r="KYL78" s="106"/>
      <c r="KYM78" s="106"/>
      <c r="KYN78" s="106"/>
      <c r="KYO78" s="106"/>
      <c r="KYP78" s="106"/>
      <c r="KYQ78" s="106"/>
      <c r="KYR78" s="106"/>
      <c r="KYS78" s="106"/>
      <c r="KYT78" s="106"/>
      <c r="KYU78" s="106"/>
      <c r="KYV78" s="106"/>
      <c r="KYW78" s="106"/>
      <c r="KYX78" s="106"/>
      <c r="KYY78" s="106"/>
      <c r="KYZ78" s="106"/>
      <c r="KZA78" s="106"/>
      <c r="KZB78" s="106"/>
      <c r="KZC78" s="106"/>
      <c r="KZD78" s="106"/>
      <c r="KZE78" s="106"/>
      <c r="KZF78" s="106"/>
      <c r="KZG78" s="106"/>
      <c r="KZH78" s="106"/>
      <c r="KZI78" s="106"/>
      <c r="KZJ78" s="106"/>
      <c r="KZK78" s="106"/>
      <c r="KZL78" s="106"/>
      <c r="KZM78" s="106"/>
      <c r="KZN78" s="106"/>
      <c r="KZO78" s="106"/>
      <c r="KZP78" s="106"/>
      <c r="KZQ78" s="106"/>
      <c r="KZR78" s="106"/>
      <c r="KZS78" s="106"/>
      <c r="KZT78" s="106"/>
      <c r="KZU78" s="106"/>
      <c r="KZV78" s="106"/>
      <c r="KZW78" s="106"/>
      <c r="KZX78" s="106"/>
      <c r="KZY78" s="106"/>
      <c r="KZZ78" s="106"/>
      <c r="LAA78" s="106"/>
      <c r="LAB78" s="106"/>
      <c r="LAC78" s="106"/>
      <c r="LAD78" s="106"/>
      <c r="LAE78" s="106"/>
      <c r="LAF78" s="106"/>
      <c r="LAG78" s="106"/>
      <c r="LAH78" s="106"/>
      <c r="LAI78" s="106"/>
      <c r="LAJ78" s="106"/>
      <c r="LAK78" s="106"/>
      <c r="LAL78" s="106"/>
      <c r="LAM78" s="106"/>
      <c r="LAN78" s="106"/>
      <c r="LAO78" s="106"/>
      <c r="LAP78" s="106"/>
      <c r="LAQ78" s="106"/>
      <c r="LAR78" s="106"/>
      <c r="LAS78" s="106"/>
      <c r="LAT78" s="106"/>
      <c r="LAU78" s="106"/>
      <c r="LAV78" s="106"/>
      <c r="LAW78" s="106"/>
      <c r="LAX78" s="106"/>
      <c r="LAY78" s="106"/>
      <c r="LAZ78" s="106"/>
      <c r="LBA78" s="106"/>
      <c r="LBB78" s="106"/>
      <c r="LBC78" s="106"/>
      <c r="LBD78" s="106"/>
      <c r="LBE78" s="106"/>
      <c r="LBF78" s="106"/>
      <c r="LBG78" s="106"/>
      <c r="LBH78" s="106"/>
      <c r="LBI78" s="106"/>
      <c r="LBJ78" s="106"/>
      <c r="LBK78" s="106"/>
      <c r="LBL78" s="106"/>
      <c r="LBM78" s="106"/>
      <c r="LBN78" s="106"/>
      <c r="LBO78" s="106"/>
      <c r="LBP78" s="106"/>
      <c r="LBQ78" s="106"/>
      <c r="LBR78" s="106"/>
      <c r="LBS78" s="106"/>
      <c r="LBT78" s="106"/>
      <c r="LBU78" s="106"/>
      <c r="LBV78" s="106"/>
      <c r="LBW78" s="106"/>
      <c r="LBX78" s="106"/>
      <c r="LBY78" s="106"/>
      <c r="LBZ78" s="106"/>
      <c r="LCA78" s="106"/>
      <c r="LCB78" s="106"/>
      <c r="LCC78" s="106"/>
      <c r="LCD78" s="106"/>
      <c r="LCE78" s="106"/>
      <c r="LCF78" s="106"/>
      <c r="LCG78" s="106"/>
      <c r="LCH78" s="106"/>
      <c r="LCI78" s="106"/>
      <c r="LCJ78" s="106"/>
      <c r="LCK78" s="106"/>
      <c r="LCL78" s="106"/>
      <c r="LCM78" s="106"/>
      <c r="LCN78" s="106"/>
      <c r="LCO78" s="106"/>
      <c r="LCP78" s="106"/>
      <c r="LCQ78" s="106"/>
      <c r="LCR78" s="106"/>
      <c r="LCS78" s="106"/>
      <c r="LCT78" s="106"/>
      <c r="LCU78" s="106"/>
      <c r="LCV78" s="106"/>
      <c r="LCW78" s="106"/>
      <c r="LCX78" s="106"/>
      <c r="LCY78" s="106"/>
      <c r="LCZ78" s="106"/>
      <c r="LDA78" s="106"/>
      <c r="LDB78" s="106"/>
      <c r="LDC78" s="106"/>
      <c r="LDD78" s="106"/>
      <c r="LDE78" s="106"/>
      <c r="LDF78" s="106"/>
      <c r="LDG78" s="106"/>
      <c r="LDH78" s="106"/>
      <c r="LDI78" s="106"/>
      <c r="LDJ78" s="106"/>
      <c r="LDK78" s="106"/>
      <c r="LDL78" s="106"/>
      <c r="LDM78" s="106"/>
      <c r="LDN78" s="106"/>
      <c r="LDO78" s="106"/>
      <c r="LDP78" s="106"/>
      <c r="LDQ78" s="106"/>
      <c r="LDR78" s="106"/>
      <c r="LDS78" s="106"/>
      <c r="LDT78" s="106"/>
      <c r="LDU78" s="106"/>
      <c r="LDV78" s="106"/>
      <c r="LDW78" s="106"/>
      <c r="LDX78" s="106"/>
      <c r="LDY78" s="106"/>
      <c r="LDZ78" s="106"/>
      <c r="LEA78" s="106"/>
      <c r="LEB78" s="106"/>
      <c r="LEC78" s="106"/>
      <c r="LED78" s="106"/>
      <c r="LEE78" s="106"/>
      <c r="LEF78" s="106"/>
      <c r="LEG78" s="106"/>
      <c r="LEH78" s="106"/>
      <c r="LEI78" s="106"/>
      <c r="LEJ78" s="106"/>
      <c r="LEK78" s="106"/>
      <c r="LEL78" s="106"/>
      <c r="LEM78" s="106"/>
      <c r="LEN78" s="106"/>
      <c r="LEO78" s="106"/>
      <c r="LEP78" s="106"/>
      <c r="LEQ78" s="106"/>
      <c r="LER78" s="106"/>
      <c r="LES78" s="106"/>
      <c r="LET78" s="106"/>
      <c r="LEU78" s="106"/>
      <c r="LEV78" s="106"/>
      <c r="LEW78" s="106"/>
      <c r="LEX78" s="106"/>
      <c r="LEY78" s="106"/>
      <c r="LEZ78" s="106"/>
      <c r="LFA78" s="106"/>
      <c r="LFB78" s="106"/>
      <c r="LFC78" s="106"/>
      <c r="LFD78" s="106"/>
      <c r="LFE78" s="106"/>
      <c r="LFF78" s="106"/>
      <c r="LFG78" s="106"/>
      <c r="LFH78" s="106"/>
      <c r="LFI78" s="106"/>
      <c r="LFJ78" s="106"/>
      <c r="LFK78" s="106"/>
      <c r="LFL78" s="106"/>
      <c r="LFM78" s="106"/>
      <c r="LFN78" s="106"/>
      <c r="LFO78" s="106"/>
      <c r="LFP78" s="106"/>
      <c r="LFQ78" s="106"/>
      <c r="LFR78" s="106"/>
      <c r="LFS78" s="106"/>
      <c r="LFT78" s="106"/>
      <c r="LFU78" s="106"/>
      <c r="LFV78" s="106"/>
      <c r="LFW78" s="106"/>
      <c r="LFX78" s="106"/>
      <c r="LFY78" s="106"/>
      <c r="LFZ78" s="106"/>
      <c r="LGA78" s="106"/>
      <c r="LGB78" s="106"/>
      <c r="LGC78" s="106"/>
      <c r="LGD78" s="106"/>
      <c r="LGE78" s="106"/>
      <c r="LGF78" s="106"/>
      <c r="LGG78" s="106"/>
      <c r="LGH78" s="106"/>
      <c r="LGI78" s="106"/>
      <c r="LGJ78" s="106"/>
      <c r="LGK78" s="106"/>
      <c r="LGL78" s="106"/>
      <c r="LGM78" s="106"/>
      <c r="LGN78" s="106"/>
      <c r="LGO78" s="106"/>
      <c r="LGP78" s="106"/>
      <c r="LGQ78" s="106"/>
      <c r="LGR78" s="106"/>
      <c r="LGS78" s="106"/>
      <c r="LGT78" s="106"/>
      <c r="LGU78" s="106"/>
      <c r="LGV78" s="106"/>
      <c r="LGW78" s="106"/>
      <c r="LGX78" s="106"/>
      <c r="LGY78" s="106"/>
      <c r="LGZ78" s="106"/>
      <c r="LHA78" s="106"/>
      <c r="LHB78" s="106"/>
      <c r="LHC78" s="106"/>
      <c r="LHD78" s="106"/>
      <c r="LHE78" s="106"/>
      <c r="LHF78" s="106"/>
      <c r="LHG78" s="106"/>
      <c r="LHH78" s="106"/>
      <c r="LHI78" s="106"/>
      <c r="LHJ78" s="106"/>
      <c r="LHK78" s="106"/>
      <c r="LHL78" s="106"/>
      <c r="LHM78" s="106"/>
      <c r="LHN78" s="106"/>
      <c r="LHO78" s="106"/>
      <c r="LHP78" s="106"/>
      <c r="LHQ78" s="106"/>
      <c r="LHR78" s="106"/>
      <c r="LHS78" s="106"/>
      <c r="LHT78" s="106"/>
      <c r="LHU78" s="106"/>
      <c r="LHV78" s="106"/>
      <c r="LHW78" s="106"/>
      <c r="LHX78" s="106"/>
      <c r="LHY78" s="106"/>
      <c r="LHZ78" s="106"/>
      <c r="LIA78" s="106"/>
      <c r="LIB78" s="106"/>
      <c r="LIC78" s="106"/>
      <c r="LID78" s="106"/>
      <c r="LIE78" s="106"/>
      <c r="LIF78" s="106"/>
      <c r="LIG78" s="106"/>
      <c r="LIH78" s="106"/>
      <c r="LII78" s="106"/>
      <c r="LIJ78" s="106"/>
      <c r="LIK78" s="106"/>
      <c r="LIL78" s="106"/>
      <c r="LIM78" s="106"/>
      <c r="LIN78" s="106"/>
      <c r="LIO78" s="106"/>
      <c r="LIP78" s="106"/>
      <c r="LIQ78" s="106"/>
      <c r="LIR78" s="106"/>
      <c r="LIS78" s="106"/>
      <c r="LIT78" s="106"/>
      <c r="LIU78" s="106"/>
      <c r="LIV78" s="106"/>
      <c r="LIW78" s="106"/>
      <c r="LIX78" s="106"/>
      <c r="LIY78" s="106"/>
      <c r="LIZ78" s="106"/>
      <c r="LJA78" s="106"/>
      <c r="LJB78" s="106"/>
      <c r="LJC78" s="106"/>
      <c r="LJD78" s="106"/>
      <c r="LJE78" s="106"/>
      <c r="LJF78" s="106"/>
      <c r="LJG78" s="106"/>
      <c r="LJH78" s="106"/>
      <c r="LJI78" s="106"/>
      <c r="LJJ78" s="106"/>
      <c r="LJK78" s="106"/>
      <c r="LJL78" s="106"/>
      <c r="LJM78" s="106"/>
      <c r="LJN78" s="106"/>
      <c r="LJO78" s="106"/>
      <c r="LJP78" s="106"/>
      <c r="LJQ78" s="106"/>
      <c r="LJR78" s="106"/>
      <c r="LJS78" s="106"/>
      <c r="LJT78" s="106"/>
      <c r="LJU78" s="106"/>
      <c r="LJV78" s="106"/>
      <c r="LJW78" s="106"/>
      <c r="LJX78" s="106"/>
      <c r="LJY78" s="106"/>
      <c r="LJZ78" s="106"/>
      <c r="LKA78" s="106"/>
      <c r="LKB78" s="106"/>
      <c r="LKC78" s="106"/>
      <c r="LKD78" s="106"/>
      <c r="LKE78" s="106"/>
      <c r="LKF78" s="106"/>
      <c r="LKG78" s="106"/>
      <c r="LKH78" s="106"/>
      <c r="LKI78" s="106"/>
      <c r="LKJ78" s="106"/>
      <c r="LKK78" s="106"/>
      <c r="LKL78" s="106"/>
      <c r="LKM78" s="106"/>
      <c r="LKN78" s="106"/>
      <c r="LKO78" s="106"/>
      <c r="LKP78" s="106"/>
      <c r="LKQ78" s="106"/>
      <c r="LKR78" s="106"/>
      <c r="LKS78" s="106"/>
      <c r="LKT78" s="106"/>
      <c r="LKU78" s="106"/>
      <c r="LKV78" s="106"/>
      <c r="LKW78" s="106"/>
      <c r="LKX78" s="106"/>
      <c r="LKY78" s="106"/>
      <c r="LKZ78" s="106"/>
      <c r="LLA78" s="106"/>
      <c r="LLB78" s="106"/>
      <c r="LLC78" s="106"/>
      <c r="LLD78" s="106"/>
      <c r="LLE78" s="106"/>
      <c r="LLF78" s="106"/>
      <c r="LLG78" s="106"/>
      <c r="LLH78" s="106"/>
      <c r="LLI78" s="106"/>
      <c r="LLJ78" s="106"/>
      <c r="LLK78" s="106"/>
      <c r="LLL78" s="106"/>
      <c r="LLM78" s="106"/>
      <c r="LLN78" s="106"/>
      <c r="LLO78" s="106"/>
      <c r="LLP78" s="106"/>
      <c r="LLQ78" s="106"/>
      <c r="LLR78" s="106"/>
      <c r="LLS78" s="106"/>
      <c r="LLT78" s="106"/>
      <c r="LLU78" s="106"/>
      <c r="LLV78" s="106"/>
      <c r="LLW78" s="106"/>
      <c r="LLX78" s="106"/>
      <c r="LLY78" s="106"/>
      <c r="LLZ78" s="106"/>
      <c r="LMA78" s="106"/>
      <c r="LMB78" s="106"/>
      <c r="LMC78" s="106"/>
      <c r="LMD78" s="106"/>
      <c r="LME78" s="106"/>
      <c r="LMF78" s="106"/>
      <c r="LMG78" s="106"/>
      <c r="LMH78" s="106"/>
      <c r="LMI78" s="106"/>
      <c r="LMJ78" s="106"/>
      <c r="LMK78" s="106"/>
      <c r="LML78" s="106"/>
      <c r="LMM78" s="106"/>
      <c r="LMN78" s="106"/>
      <c r="LMO78" s="106"/>
      <c r="LMP78" s="106"/>
      <c r="LMQ78" s="106"/>
      <c r="LMR78" s="106"/>
      <c r="LMS78" s="106"/>
      <c r="LMT78" s="106"/>
      <c r="LMU78" s="106"/>
      <c r="LMV78" s="106"/>
      <c r="LMW78" s="106"/>
      <c r="LMX78" s="106"/>
      <c r="LMY78" s="106"/>
      <c r="LMZ78" s="106"/>
      <c r="LNA78" s="106"/>
      <c r="LNB78" s="106"/>
      <c r="LNC78" s="106"/>
      <c r="LND78" s="106"/>
      <c r="LNE78" s="106"/>
      <c r="LNF78" s="106"/>
      <c r="LNG78" s="106"/>
      <c r="LNH78" s="106"/>
      <c r="LNI78" s="106"/>
      <c r="LNJ78" s="106"/>
      <c r="LNK78" s="106"/>
      <c r="LNL78" s="106"/>
      <c r="LNM78" s="106"/>
      <c r="LNN78" s="106"/>
      <c r="LNO78" s="106"/>
      <c r="LNP78" s="106"/>
      <c r="LNQ78" s="106"/>
      <c r="LNR78" s="106"/>
      <c r="LNS78" s="106"/>
      <c r="LNT78" s="106"/>
      <c r="LNU78" s="106"/>
      <c r="LNV78" s="106"/>
      <c r="LNW78" s="106"/>
      <c r="LNX78" s="106"/>
      <c r="LNY78" s="106"/>
      <c r="LNZ78" s="106"/>
      <c r="LOA78" s="106"/>
      <c r="LOB78" s="106"/>
      <c r="LOC78" s="106"/>
      <c r="LOD78" s="106"/>
      <c r="LOE78" s="106"/>
      <c r="LOF78" s="106"/>
      <c r="LOG78" s="106"/>
      <c r="LOH78" s="106"/>
      <c r="LOI78" s="106"/>
      <c r="LOJ78" s="106"/>
      <c r="LOK78" s="106"/>
      <c r="LOL78" s="106"/>
      <c r="LOM78" s="106"/>
      <c r="LON78" s="106"/>
      <c r="LOO78" s="106"/>
      <c r="LOP78" s="106"/>
      <c r="LOQ78" s="106"/>
      <c r="LOR78" s="106"/>
      <c r="LOS78" s="106"/>
      <c r="LOT78" s="106"/>
      <c r="LOU78" s="106"/>
      <c r="LOV78" s="106"/>
      <c r="LOW78" s="106"/>
      <c r="LOX78" s="106"/>
      <c r="LOY78" s="106"/>
      <c r="LOZ78" s="106"/>
      <c r="LPA78" s="106"/>
      <c r="LPB78" s="106"/>
      <c r="LPC78" s="106"/>
      <c r="LPD78" s="106"/>
      <c r="LPE78" s="106"/>
      <c r="LPF78" s="106"/>
      <c r="LPG78" s="106"/>
      <c r="LPH78" s="106"/>
      <c r="LPI78" s="106"/>
      <c r="LPJ78" s="106"/>
      <c r="LPK78" s="106"/>
      <c r="LPL78" s="106"/>
      <c r="LPM78" s="106"/>
      <c r="LPN78" s="106"/>
      <c r="LPO78" s="106"/>
      <c r="LPP78" s="106"/>
      <c r="LPQ78" s="106"/>
      <c r="LPR78" s="106"/>
      <c r="LPS78" s="106"/>
      <c r="LPT78" s="106"/>
      <c r="LPU78" s="106"/>
      <c r="LPV78" s="106"/>
      <c r="LPW78" s="106"/>
      <c r="LPX78" s="106"/>
      <c r="LPY78" s="106"/>
      <c r="LPZ78" s="106"/>
      <c r="LQA78" s="106"/>
      <c r="LQB78" s="106"/>
      <c r="LQC78" s="106"/>
      <c r="LQD78" s="106"/>
      <c r="LQE78" s="106"/>
      <c r="LQF78" s="106"/>
      <c r="LQG78" s="106"/>
      <c r="LQH78" s="106"/>
      <c r="LQI78" s="106"/>
      <c r="LQJ78" s="106"/>
      <c r="LQK78" s="106"/>
      <c r="LQL78" s="106"/>
      <c r="LQM78" s="106"/>
      <c r="LQN78" s="106"/>
      <c r="LQO78" s="106"/>
      <c r="LQP78" s="106"/>
      <c r="LQQ78" s="106"/>
      <c r="LQR78" s="106"/>
      <c r="LQS78" s="106"/>
      <c r="LQT78" s="106"/>
      <c r="LQU78" s="106"/>
      <c r="LQV78" s="106"/>
      <c r="LQW78" s="106"/>
      <c r="LQX78" s="106"/>
      <c r="LQY78" s="106"/>
      <c r="LQZ78" s="106"/>
      <c r="LRA78" s="106"/>
      <c r="LRB78" s="106"/>
      <c r="LRC78" s="106"/>
      <c r="LRD78" s="106"/>
      <c r="LRE78" s="106"/>
      <c r="LRF78" s="106"/>
      <c r="LRG78" s="106"/>
      <c r="LRH78" s="106"/>
      <c r="LRI78" s="106"/>
      <c r="LRJ78" s="106"/>
      <c r="LRK78" s="106"/>
      <c r="LRL78" s="106"/>
      <c r="LRM78" s="106"/>
      <c r="LRN78" s="106"/>
      <c r="LRO78" s="106"/>
      <c r="LRP78" s="106"/>
      <c r="LRQ78" s="106"/>
      <c r="LRR78" s="106"/>
      <c r="LRS78" s="106"/>
      <c r="LRT78" s="106"/>
      <c r="LRU78" s="106"/>
      <c r="LRV78" s="106"/>
      <c r="LRW78" s="106"/>
      <c r="LRX78" s="106"/>
      <c r="LRY78" s="106"/>
      <c r="LRZ78" s="106"/>
      <c r="LSA78" s="106"/>
      <c r="LSB78" s="106"/>
      <c r="LSC78" s="106"/>
      <c r="LSD78" s="106"/>
      <c r="LSE78" s="106"/>
      <c r="LSF78" s="106"/>
      <c r="LSG78" s="106"/>
      <c r="LSH78" s="106"/>
      <c r="LSI78" s="106"/>
      <c r="LSJ78" s="106"/>
      <c r="LSK78" s="106"/>
      <c r="LSL78" s="106"/>
      <c r="LSM78" s="106"/>
      <c r="LSN78" s="106"/>
      <c r="LSO78" s="106"/>
      <c r="LSP78" s="106"/>
      <c r="LSQ78" s="106"/>
      <c r="LSR78" s="106"/>
      <c r="LSS78" s="106"/>
      <c r="LST78" s="106"/>
      <c r="LSU78" s="106"/>
      <c r="LSV78" s="106"/>
      <c r="LSW78" s="106"/>
      <c r="LSX78" s="106"/>
      <c r="LSY78" s="106"/>
      <c r="LSZ78" s="106"/>
      <c r="LTA78" s="106"/>
      <c r="LTB78" s="106"/>
      <c r="LTC78" s="106"/>
      <c r="LTD78" s="106"/>
      <c r="LTE78" s="106"/>
      <c r="LTF78" s="106"/>
      <c r="LTG78" s="106"/>
      <c r="LTH78" s="106"/>
      <c r="LTI78" s="106"/>
      <c r="LTJ78" s="106"/>
      <c r="LTK78" s="106"/>
      <c r="LTL78" s="106"/>
      <c r="LTM78" s="106"/>
      <c r="LTN78" s="106"/>
      <c r="LTO78" s="106"/>
      <c r="LTP78" s="106"/>
      <c r="LTQ78" s="106"/>
      <c r="LTR78" s="106"/>
      <c r="LTS78" s="106"/>
      <c r="LTT78" s="106"/>
      <c r="LTU78" s="106"/>
      <c r="LTV78" s="106"/>
      <c r="LTW78" s="106"/>
      <c r="LTX78" s="106"/>
      <c r="LTY78" s="106"/>
      <c r="LTZ78" s="106"/>
      <c r="LUA78" s="106"/>
      <c r="LUB78" s="106"/>
      <c r="LUC78" s="106"/>
      <c r="LUD78" s="106"/>
      <c r="LUE78" s="106"/>
      <c r="LUF78" s="106"/>
      <c r="LUG78" s="106"/>
      <c r="LUH78" s="106"/>
      <c r="LUI78" s="106"/>
      <c r="LUJ78" s="106"/>
      <c r="LUK78" s="106"/>
      <c r="LUL78" s="106"/>
      <c r="LUM78" s="106"/>
      <c r="LUN78" s="106"/>
      <c r="LUO78" s="106"/>
      <c r="LUP78" s="106"/>
      <c r="LUQ78" s="106"/>
      <c r="LUR78" s="106"/>
      <c r="LUS78" s="106"/>
      <c r="LUT78" s="106"/>
      <c r="LUU78" s="106"/>
      <c r="LUV78" s="106"/>
      <c r="LUW78" s="106"/>
      <c r="LUX78" s="106"/>
      <c r="LUY78" s="106"/>
      <c r="LUZ78" s="106"/>
      <c r="LVA78" s="106"/>
      <c r="LVB78" s="106"/>
      <c r="LVC78" s="106"/>
      <c r="LVD78" s="106"/>
      <c r="LVE78" s="106"/>
      <c r="LVF78" s="106"/>
      <c r="LVG78" s="106"/>
      <c r="LVH78" s="106"/>
      <c r="LVI78" s="106"/>
      <c r="LVJ78" s="106"/>
      <c r="LVK78" s="106"/>
      <c r="LVL78" s="106"/>
      <c r="LVM78" s="106"/>
      <c r="LVN78" s="106"/>
      <c r="LVO78" s="106"/>
      <c r="LVP78" s="106"/>
      <c r="LVQ78" s="106"/>
      <c r="LVR78" s="106"/>
      <c r="LVS78" s="106"/>
      <c r="LVT78" s="106"/>
      <c r="LVU78" s="106"/>
      <c r="LVV78" s="106"/>
      <c r="LVW78" s="106"/>
      <c r="LVX78" s="106"/>
      <c r="LVY78" s="106"/>
      <c r="LVZ78" s="106"/>
      <c r="LWA78" s="106"/>
      <c r="LWB78" s="106"/>
      <c r="LWC78" s="106"/>
      <c r="LWD78" s="106"/>
      <c r="LWE78" s="106"/>
      <c r="LWF78" s="106"/>
      <c r="LWG78" s="106"/>
      <c r="LWH78" s="106"/>
      <c r="LWI78" s="106"/>
      <c r="LWJ78" s="106"/>
      <c r="LWK78" s="106"/>
      <c r="LWL78" s="106"/>
      <c r="LWM78" s="106"/>
      <c r="LWN78" s="106"/>
      <c r="LWO78" s="106"/>
      <c r="LWP78" s="106"/>
      <c r="LWQ78" s="106"/>
      <c r="LWR78" s="106"/>
      <c r="LWS78" s="106"/>
      <c r="LWT78" s="106"/>
      <c r="LWU78" s="106"/>
      <c r="LWV78" s="106"/>
      <c r="LWW78" s="106"/>
      <c r="LWX78" s="106"/>
      <c r="LWY78" s="106"/>
      <c r="LWZ78" s="106"/>
      <c r="LXA78" s="106"/>
      <c r="LXB78" s="106"/>
      <c r="LXC78" s="106"/>
      <c r="LXD78" s="106"/>
      <c r="LXE78" s="106"/>
      <c r="LXF78" s="106"/>
      <c r="LXG78" s="106"/>
      <c r="LXH78" s="106"/>
      <c r="LXI78" s="106"/>
      <c r="LXJ78" s="106"/>
      <c r="LXK78" s="106"/>
      <c r="LXL78" s="106"/>
      <c r="LXM78" s="106"/>
      <c r="LXN78" s="106"/>
      <c r="LXO78" s="106"/>
      <c r="LXP78" s="106"/>
      <c r="LXQ78" s="106"/>
      <c r="LXR78" s="106"/>
      <c r="LXS78" s="106"/>
      <c r="LXT78" s="106"/>
      <c r="LXU78" s="106"/>
      <c r="LXV78" s="106"/>
      <c r="LXW78" s="106"/>
      <c r="LXX78" s="106"/>
      <c r="LXY78" s="106"/>
      <c r="LXZ78" s="106"/>
      <c r="LYA78" s="106"/>
      <c r="LYB78" s="106"/>
      <c r="LYC78" s="106"/>
      <c r="LYD78" s="106"/>
      <c r="LYE78" s="106"/>
      <c r="LYF78" s="106"/>
      <c r="LYG78" s="106"/>
      <c r="LYH78" s="106"/>
      <c r="LYI78" s="106"/>
      <c r="LYJ78" s="106"/>
      <c r="LYK78" s="106"/>
      <c r="LYL78" s="106"/>
      <c r="LYM78" s="106"/>
      <c r="LYN78" s="106"/>
      <c r="LYO78" s="106"/>
      <c r="LYP78" s="106"/>
      <c r="LYQ78" s="106"/>
      <c r="LYR78" s="106"/>
      <c r="LYS78" s="106"/>
      <c r="LYT78" s="106"/>
      <c r="LYU78" s="106"/>
      <c r="LYV78" s="106"/>
      <c r="LYW78" s="106"/>
      <c r="LYX78" s="106"/>
      <c r="LYY78" s="106"/>
      <c r="LYZ78" s="106"/>
      <c r="LZA78" s="106"/>
      <c r="LZB78" s="106"/>
      <c r="LZC78" s="106"/>
      <c r="LZD78" s="106"/>
      <c r="LZE78" s="106"/>
      <c r="LZF78" s="106"/>
      <c r="LZG78" s="106"/>
      <c r="LZH78" s="106"/>
      <c r="LZI78" s="106"/>
      <c r="LZJ78" s="106"/>
      <c r="LZK78" s="106"/>
      <c r="LZL78" s="106"/>
      <c r="LZM78" s="106"/>
      <c r="LZN78" s="106"/>
      <c r="LZO78" s="106"/>
      <c r="LZP78" s="106"/>
      <c r="LZQ78" s="106"/>
      <c r="LZR78" s="106"/>
      <c r="LZS78" s="106"/>
      <c r="LZT78" s="106"/>
      <c r="LZU78" s="106"/>
      <c r="LZV78" s="106"/>
      <c r="LZW78" s="106"/>
      <c r="LZX78" s="106"/>
      <c r="LZY78" s="106"/>
      <c r="LZZ78" s="106"/>
      <c r="MAA78" s="106"/>
      <c r="MAB78" s="106"/>
      <c r="MAC78" s="106"/>
      <c r="MAD78" s="106"/>
      <c r="MAE78" s="106"/>
      <c r="MAF78" s="106"/>
      <c r="MAG78" s="106"/>
      <c r="MAH78" s="106"/>
      <c r="MAI78" s="106"/>
      <c r="MAJ78" s="106"/>
      <c r="MAK78" s="106"/>
      <c r="MAL78" s="106"/>
      <c r="MAM78" s="106"/>
      <c r="MAN78" s="106"/>
      <c r="MAO78" s="106"/>
      <c r="MAP78" s="106"/>
      <c r="MAQ78" s="106"/>
      <c r="MAR78" s="106"/>
      <c r="MAS78" s="106"/>
      <c r="MAT78" s="106"/>
      <c r="MAU78" s="106"/>
      <c r="MAV78" s="106"/>
      <c r="MAW78" s="106"/>
      <c r="MAX78" s="106"/>
      <c r="MAY78" s="106"/>
      <c r="MAZ78" s="106"/>
      <c r="MBA78" s="106"/>
      <c r="MBB78" s="106"/>
      <c r="MBC78" s="106"/>
      <c r="MBD78" s="106"/>
      <c r="MBE78" s="106"/>
      <c r="MBF78" s="106"/>
      <c r="MBG78" s="106"/>
      <c r="MBH78" s="106"/>
      <c r="MBI78" s="106"/>
      <c r="MBJ78" s="106"/>
      <c r="MBK78" s="106"/>
      <c r="MBL78" s="106"/>
      <c r="MBM78" s="106"/>
      <c r="MBN78" s="106"/>
      <c r="MBO78" s="106"/>
      <c r="MBP78" s="106"/>
      <c r="MBQ78" s="106"/>
      <c r="MBR78" s="106"/>
      <c r="MBS78" s="106"/>
      <c r="MBT78" s="106"/>
      <c r="MBU78" s="106"/>
      <c r="MBV78" s="106"/>
      <c r="MBW78" s="106"/>
      <c r="MBX78" s="106"/>
      <c r="MBY78" s="106"/>
      <c r="MBZ78" s="106"/>
      <c r="MCA78" s="106"/>
      <c r="MCB78" s="106"/>
      <c r="MCC78" s="106"/>
      <c r="MCD78" s="106"/>
      <c r="MCE78" s="106"/>
      <c r="MCF78" s="106"/>
      <c r="MCG78" s="106"/>
      <c r="MCH78" s="106"/>
      <c r="MCI78" s="106"/>
      <c r="MCJ78" s="106"/>
      <c r="MCK78" s="106"/>
      <c r="MCL78" s="106"/>
      <c r="MCM78" s="106"/>
      <c r="MCN78" s="106"/>
      <c r="MCO78" s="106"/>
      <c r="MCP78" s="106"/>
      <c r="MCQ78" s="106"/>
      <c r="MCR78" s="106"/>
      <c r="MCS78" s="106"/>
      <c r="MCT78" s="106"/>
      <c r="MCU78" s="106"/>
      <c r="MCV78" s="106"/>
      <c r="MCW78" s="106"/>
      <c r="MCX78" s="106"/>
      <c r="MCY78" s="106"/>
      <c r="MCZ78" s="106"/>
      <c r="MDA78" s="106"/>
      <c r="MDB78" s="106"/>
      <c r="MDC78" s="106"/>
      <c r="MDD78" s="106"/>
      <c r="MDE78" s="106"/>
      <c r="MDF78" s="106"/>
      <c r="MDG78" s="106"/>
      <c r="MDH78" s="106"/>
      <c r="MDI78" s="106"/>
      <c r="MDJ78" s="106"/>
      <c r="MDK78" s="106"/>
      <c r="MDL78" s="106"/>
      <c r="MDM78" s="106"/>
      <c r="MDN78" s="106"/>
      <c r="MDO78" s="106"/>
      <c r="MDP78" s="106"/>
      <c r="MDQ78" s="106"/>
      <c r="MDR78" s="106"/>
      <c r="MDS78" s="106"/>
      <c r="MDT78" s="106"/>
      <c r="MDU78" s="106"/>
      <c r="MDV78" s="106"/>
      <c r="MDW78" s="106"/>
      <c r="MDX78" s="106"/>
      <c r="MDY78" s="106"/>
      <c r="MDZ78" s="106"/>
      <c r="MEA78" s="106"/>
      <c r="MEB78" s="106"/>
      <c r="MEC78" s="106"/>
      <c r="MED78" s="106"/>
      <c r="MEE78" s="106"/>
      <c r="MEF78" s="106"/>
      <c r="MEG78" s="106"/>
      <c r="MEH78" s="106"/>
      <c r="MEI78" s="106"/>
      <c r="MEJ78" s="106"/>
      <c r="MEK78" s="106"/>
      <c r="MEL78" s="106"/>
      <c r="MEM78" s="106"/>
      <c r="MEN78" s="106"/>
      <c r="MEO78" s="106"/>
      <c r="MEP78" s="106"/>
      <c r="MEQ78" s="106"/>
      <c r="MER78" s="106"/>
      <c r="MES78" s="106"/>
      <c r="MET78" s="106"/>
      <c r="MEU78" s="106"/>
      <c r="MEV78" s="106"/>
      <c r="MEW78" s="106"/>
      <c r="MEX78" s="106"/>
      <c r="MEY78" s="106"/>
      <c r="MEZ78" s="106"/>
      <c r="MFA78" s="106"/>
      <c r="MFB78" s="106"/>
      <c r="MFC78" s="106"/>
      <c r="MFD78" s="106"/>
      <c r="MFE78" s="106"/>
      <c r="MFF78" s="106"/>
      <c r="MFG78" s="106"/>
      <c r="MFH78" s="106"/>
      <c r="MFI78" s="106"/>
      <c r="MFJ78" s="106"/>
      <c r="MFK78" s="106"/>
      <c r="MFL78" s="106"/>
      <c r="MFM78" s="106"/>
      <c r="MFN78" s="106"/>
      <c r="MFO78" s="106"/>
      <c r="MFP78" s="106"/>
      <c r="MFQ78" s="106"/>
      <c r="MFR78" s="106"/>
      <c r="MFS78" s="106"/>
      <c r="MFT78" s="106"/>
      <c r="MFU78" s="106"/>
      <c r="MFV78" s="106"/>
      <c r="MFW78" s="106"/>
      <c r="MFX78" s="106"/>
      <c r="MFY78" s="106"/>
      <c r="MFZ78" s="106"/>
      <c r="MGA78" s="106"/>
      <c r="MGB78" s="106"/>
      <c r="MGC78" s="106"/>
      <c r="MGD78" s="106"/>
      <c r="MGE78" s="106"/>
      <c r="MGF78" s="106"/>
      <c r="MGG78" s="106"/>
      <c r="MGH78" s="106"/>
      <c r="MGI78" s="106"/>
      <c r="MGJ78" s="106"/>
      <c r="MGK78" s="106"/>
      <c r="MGL78" s="106"/>
      <c r="MGM78" s="106"/>
      <c r="MGN78" s="106"/>
      <c r="MGO78" s="106"/>
      <c r="MGP78" s="106"/>
      <c r="MGQ78" s="106"/>
      <c r="MGR78" s="106"/>
      <c r="MGS78" s="106"/>
      <c r="MGT78" s="106"/>
      <c r="MGU78" s="106"/>
      <c r="MGV78" s="106"/>
      <c r="MGW78" s="106"/>
      <c r="MGX78" s="106"/>
      <c r="MGY78" s="106"/>
      <c r="MGZ78" s="106"/>
      <c r="MHA78" s="106"/>
      <c r="MHB78" s="106"/>
      <c r="MHC78" s="106"/>
      <c r="MHD78" s="106"/>
      <c r="MHE78" s="106"/>
      <c r="MHF78" s="106"/>
      <c r="MHG78" s="106"/>
      <c r="MHH78" s="106"/>
      <c r="MHI78" s="106"/>
      <c r="MHJ78" s="106"/>
      <c r="MHK78" s="106"/>
      <c r="MHL78" s="106"/>
      <c r="MHM78" s="106"/>
      <c r="MHN78" s="106"/>
      <c r="MHO78" s="106"/>
      <c r="MHP78" s="106"/>
      <c r="MHQ78" s="106"/>
      <c r="MHR78" s="106"/>
      <c r="MHS78" s="106"/>
      <c r="MHT78" s="106"/>
      <c r="MHU78" s="106"/>
      <c r="MHV78" s="106"/>
      <c r="MHW78" s="106"/>
      <c r="MHX78" s="106"/>
      <c r="MHY78" s="106"/>
      <c r="MHZ78" s="106"/>
      <c r="MIA78" s="106"/>
      <c r="MIB78" s="106"/>
      <c r="MIC78" s="106"/>
      <c r="MID78" s="106"/>
      <c r="MIE78" s="106"/>
      <c r="MIF78" s="106"/>
      <c r="MIG78" s="106"/>
      <c r="MIH78" s="106"/>
      <c r="MII78" s="106"/>
      <c r="MIJ78" s="106"/>
      <c r="MIK78" s="106"/>
      <c r="MIL78" s="106"/>
      <c r="MIM78" s="106"/>
      <c r="MIN78" s="106"/>
      <c r="MIO78" s="106"/>
      <c r="MIP78" s="106"/>
      <c r="MIQ78" s="106"/>
      <c r="MIR78" s="106"/>
      <c r="MIS78" s="106"/>
      <c r="MIT78" s="106"/>
      <c r="MIU78" s="106"/>
      <c r="MIV78" s="106"/>
      <c r="MIW78" s="106"/>
      <c r="MIX78" s="106"/>
      <c r="MIY78" s="106"/>
      <c r="MIZ78" s="106"/>
      <c r="MJA78" s="106"/>
      <c r="MJB78" s="106"/>
      <c r="MJC78" s="106"/>
      <c r="MJD78" s="106"/>
      <c r="MJE78" s="106"/>
      <c r="MJF78" s="106"/>
      <c r="MJG78" s="106"/>
      <c r="MJH78" s="106"/>
      <c r="MJI78" s="106"/>
      <c r="MJJ78" s="106"/>
      <c r="MJK78" s="106"/>
      <c r="MJL78" s="106"/>
      <c r="MJM78" s="106"/>
      <c r="MJN78" s="106"/>
      <c r="MJO78" s="106"/>
      <c r="MJP78" s="106"/>
      <c r="MJQ78" s="106"/>
      <c r="MJR78" s="106"/>
      <c r="MJS78" s="106"/>
      <c r="MJT78" s="106"/>
      <c r="MJU78" s="106"/>
      <c r="MJV78" s="106"/>
      <c r="MJW78" s="106"/>
      <c r="MJX78" s="106"/>
      <c r="MJY78" s="106"/>
      <c r="MJZ78" s="106"/>
      <c r="MKA78" s="106"/>
      <c r="MKB78" s="106"/>
      <c r="MKC78" s="106"/>
      <c r="MKD78" s="106"/>
      <c r="MKE78" s="106"/>
      <c r="MKF78" s="106"/>
      <c r="MKG78" s="106"/>
      <c r="MKH78" s="106"/>
      <c r="MKI78" s="106"/>
      <c r="MKJ78" s="106"/>
      <c r="MKK78" s="106"/>
      <c r="MKL78" s="106"/>
      <c r="MKM78" s="106"/>
      <c r="MKN78" s="106"/>
      <c r="MKO78" s="106"/>
      <c r="MKP78" s="106"/>
      <c r="MKQ78" s="106"/>
      <c r="MKR78" s="106"/>
      <c r="MKS78" s="106"/>
      <c r="MKT78" s="106"/>
      <c r="MKU78" s="106"/>
      <c r="MKV78" s="106"/>
      <c r="MKW78" s="106"/>
      <c r="MKX78" s="106"/>
      <c r="MKY78" s="106"/>
      <c r="MKZ78" s="106"/>
      <c r="MLA78" s="106"/>
      <c r="MLB78" s="106"/>
      <c r="MLC78" s="106"/>
      <c r="MLD78" s="106"/>
      <c r="MLE78" s="106"/>
      <c r="MLF78" s="106"/>
      <c r="MLG78" s="106"/>
      <c r="MLH78" s="106"/>
      <c r="MLI78" s="106"/>
      <c r="MLJ78" s="106"/>
      <c r="MLK78" s="106"/>
      <c r="MLL78" s="106"/>
      <c r="MLM78" s="106"/>
      <c r="MLN78" s="106"/>
      <c r="MLO78" s="106"/>
      <c r="MLP78" s="106"/>
      <c r="MLQ78" s="106"/>
      <c r="MLR78" s="106"/>
      <c r="MLS78" s="106"/>
      <c r="MLT78" s="106"/>
      <c r="MLU78" s="106"/>
      <c r="MLV78" s="106"/>
      <c r="MLW78" s="106"/>
      <c r="MLX78" s="106"/>
      <c r="MLY78" s="106"/>
      <c r="MLZ78" s="106"/>
      <c r="MMA78" s="106"/>
      <c r="MMB78" s="106"/>
      <c r="MMC78" s="106"/>
      <c r="MMD78" s="106"/>
      <c r="MME78" s="106"/>
      <c r="MMF78" s="106"/>
      <c r="MMG78" s="106"/>
      <c r="MMH78" s="106"/>
      <c r="MMI78" s="106"/>
      <c r="MMJ78" s="106"/>
      <c r="MMK78" s="106"/>
      <c r="MML78" s="106"/>
      <c r="MMM78" s="106"/>
      <c r="MMN78" s="106"/>
      <c r="MMO78" s="106"/>
      <c r="MMP78" s="106"/>
      <c r="MMQ78" s="106"/>
      <c r="MMR78" s="106"/>
      <c r="MMS78" s="106"/>
      <c r="MMT78" s="106"/>
      <c r="MMU78" s="106"/>
      <c r="MMV78" s="106"/>
      <c r="MMW78" s="106"/>
      <c r="MMX78" s="106"/>
      <c r="MMY78" s="106"/>
      <c r="MMZ78" s="106"/>
      <c r="MNA78" s="106"/>
      <c r="MNB78" s="106"/>
      <c r="MNC78" s="106"/>
      <c r="MND78" s="106"/>
      <c r="MNE78" s="106"/>
      <c r="MNF78" s="106"/>
      <c r="MNG78" s="106"/>
      <c r="MNH78" s="106"/>
      <c r="MNI78" s="106"/>
      <c r="MNJ78" s="106"/>
      <c r="MNK78" s="106"/>
      <c r="MNL78" s="106"/>
      <c r="MNM78" s="106"/>
      <c r="MNN78" s="106"/>
      <c r="MNO78" s="106"/>
      <c r="MNP78" s="106"/>
      <c r="MNQ78" s="106"/>
      <c r="MNR78" s="106"/>
      <c r="MNS78" s="106"/>
      <c r="MNT78" s="106"/>
      <c r="MNU78" s="106"/>
      <c r="MNV78" s="106"/>
      <c r="MNW78" s="106"/>
      <c r="MNX78" s="106"/>
      <c r="MNY78" s="106"/>
      <c r="MNZ78" s="106"/>
      <c r="MOA78" s="106"/>
      <c r="MOB78" s="106"/>
      <c r="MOC78" s="106"/>
      <c r="MOD78" s="106"/>
      <c r="MOE78" s="106"/>
      <c r="MOF78" s="106"/>
      <c r="MOG78" s="106"/>
      <c r="MOH78" s="106"/>
      <c r="MOI78" s="106"/>
      <c r="MOJ78" s="106"/>
      <c r="MOK78" s="106"/>
      <c r="MOL78" s="106"/>
      <c r="MOM78" s="106"/>
      <c r="MON78" s="106"/>
      <c r="MOO78" s="106"/>
      <c r="MOP78" s="106"/>
      <c r="MOQ78" s="106"/>
      <c r="MOR78" s="106"/>
      <c r="MOS78" s="106"/>
      <c r="MOT78" s="106"/>
      <c r="MOU78" s="106"/>
      <c r="MOV78" s="106"/>
      <c r="MOW78" s="106"/>
      <c r="MOX78" s="106"/>
      <c r="MOY78" s="106"/>
      <c r="MOZ78" s="106"/>
      <c r="MPA78" s="106"/>
      <c r="MPB78" s="106"/>
      <c r="MPC78" s="106"/>
      <c r="MPD78" s="106"/>
      <c r="MPE78" s="106"/>
      <c r="MPF78" s="106"/>
      <c r="MPG78" s="106"/>
      <c r="MPH78" s="106"/>
      <c r="MPI78" s="106"/>
      <c r="MPJ78" s="106"/>
      <c r="MPK78" s="106"/>
      <c r="MPL78" s="106"/>
      <c r="MPM78" s="106"/>
      <c r="MPN78" s="106"/>
      <c r="MPO78" s="106"/>
      <c r="MPP78" s="106"/>
      <c r="MPQ78" s="106"/>
      <c r="MPR78" s="106"/>
      <c r="MPS78" s="106"/>
      <c r="MPT78" s="106"/>
      <c r="MPU78" s="106"/>
      <c r="MPV78" s="106"/>
      <c r="MPW78" s="106"/>
      <c r="MPX78" s="106"/>
      <c r="MPY78" s="106"/>
      <c r="MPZ78" s="106"/>
      <c r="MQA78" s="106"/>
      <c r="MQB78" s="106"/>
      <c r="MQC78" s="106"/>
      <c r="MQD78" s="106"/>
      <c r="MQE78" s="106"/>
      <c r="MQF78" s="106"/>
      <c r="MQG78" s="106"/>
      <c r="MQH78" s="106"/>
      <c r="MQI78" s="106"/>
      <c r="MQJ78" s="106"/>
      <c r="MQK78" s="106"/>
      <c r="MQL78" s="106"/>
      <c r="MQM78" s="106"/>
      <c r="MQN78" s="106"/>
      <c r="MQO78" s="106"/>
      <c r="MQP78" s="106"/>
      <c r="MQQ78" s="106"/>
      <c r="MQR78" s="106"/>
      <c r="MQS78" s="106"/>
      <c r="MQT78" s="106"/>
      <c r="MQU78" s="106"/>
      <c r="MQV78" s="106"/>
      <c r="MQW78" s="106"/>
      <c r="MQX78" s="106"/>
      <c r="MQY78" s="106"/>
      <c r="MQZ78" s="106"/>
      <c r="MRA78" s="106"/>
      <c r="MRB78" s="106"/>
      <c r="MRC78" s="106"/>
      <c r="MRD78" s="106"/>
      <c r="MRE78" s="106"/>
      <c r="MRF78" s="106"/>
      <c r="MRG78" s="106"/>
      <c r="MRH78" s="106"/>
      <c r="MRI78" s="106"/>
      <c r="MRJ78" s="106"/>
      <c r="MRK78" s="106"/>
      <c r="MRL78" s="106"/>
      <c r="MRM78" s="106"/>
      <c r="MRN78" s="106"/>
      <c r="MRO78" s="106"/>
      <c r="MRP78" s="106"/>
      <c r="MRQ78" s="106"/>
      <c r="MRR78" s="106"/>
      <c r="MRS78" s="106"/>
      <c r="MRT78" s="106"/>
      <c r="MRU78" s="106"/>
      <c r="MRV78" s="106"/>
      <c r="MRW78" s="106"/>
      <c r="MRX78" s="106"/>
      <c r="MRY78" s="106"/>
      <c r="MRZ78" s="106"/>
      <c r="MSA78" s="106"/>
      <c r="MSB78" s="106"/>
      <c r="MSC78" s="106"/>
      <c r="MSD78" s="106"/>
      <c r="MSE78" s="106"/>
      <c r="MSF78" s="106"/>
      <c r="MSG78" s="106"/>
      <c r="MSH78" s="106"/>
      <c r="MSI78" s="106"/>
      <c r="MSJ78" s="106"/>
      <c r="MSK78" s="106"/>
      <c r="MSL78" s="106"/>
      <c r="MSM78" s="106"/>
      <c r="MSN78" s="106"/>
      <c r="MSO78" s="106"/>
      <c r="MSP78" s="106"/>
      <c r="MSQ78" s="106"/>
      <c r="MSR78" s="106"/>
      <c r="MSS78" s="106"/>
      <c r="MST78" s="106"/>
      <c r="MSU78" s="106"/>
      <c r="MSV78" s="106"/>
      <c r="MSW78" s="106"/>
      <c r="MSX78" s="106"/>
      <c r="MSY78" s="106"/>
      <c r="MSZ78" s="106"/>
      <c r="MTA78" s="106"/>
      <c r="MTB78" s="106"/>
      <c r="MTC78" s="106"/>
      <c r="MTD78" s="106"/>
      <c r="MTE78" s="106"/>
      <c r="MTF78" s="106"/>
      <c r="MTG78" s="106"/>
      <c r="MTH78" s="106"/>
      <c r="MTI78" s="106"/>
      <c r="MTJ78" s="106"/>
      <c r="MTK78" s="106"/>
      <c r="MTL78" s="106"/>
      <c r="MTM78" s="106"/>
      <c r="MTN78" s="106"/>
      <c r="MTO78" s="106"/>
      <c r="MTP78" s="106"/>
      <c r="MTQ78" s="106"/>
      <c r="MTR78" s="106"/>
      <c r="MTS78" s="106"/>
      <c r="MTT78" s="106"/>
      <c r="MTU78" s="106"/>
      <c r="MTV78" s="106"/>
      <c r="MTW78" s="106"/>
      <c r="MTX78" s="106"/>
      <c r="MTY78" s="106"/>
      <c r="MTZ78" s="106"/>
      <c r="MUA78" s="106"/>
      <c r="MUB78" s="106"/>
      <c r="MUC78" s="106"/>
      <c r="MUD78" s="106"/>
      <c r="MUE78" s="106"/>
      <c r="MUF78" s="106"/>
      <c r="MUG78" s="106"/>
      <c r="MUH78" s="106"/>
      <c r="MUI78" s="106"/>
      <c r="MUJ78" s="106"/>
      <c r="MUK78" s="106"/>
      <c r="MUL78" s="106"/>
      <c r="MUM78" s="106"/>
      <c r="MUN78" s="106"/>
      <c r="MUO78" s="106"/>
      <c r="MUP78" s="106"/>
      <c r="MUQ78" s="106"/>
      <c r="MUR78" s="106"/>
      <c r="MUS78" s="106"/>
      <c r="MUT78" s="106"/>
      <c r="MUU78" s="106"/>
      <c r="MUV78" s="106"/>
      <c r="MUW78" s="106"/>
      <c r="MUX78" s="106"/>
      <c r="MUY78" s="106"/>
      <c r="MUZ78" s="106"/>
      <c r="MVA78" s="106"/>
      <c r="MVB78" s="106"/>
      <c r="MVC78" s="106"/>
      <c r="MVD78" s="106"/>
      <c r="MVE78" s="106"/>
      <c r="MVF78" s="106"/>
      <c r="MVG78" s="106"/>
      <c r="MVH78" s="106"/>
      <c r="MVI78" s="106"/>
      <c r="MVJ78" s="106"/>
      <c r="MVK78" s="106"/>
      <c r="MVL78" s="106"/>
      <c r="MVM78" s="106"/>
      <c r="MVN78" s="106"/>
      <c r="MVO78" s="106"/>
      <c r="MVP78" s="106"/>
      <c r="MVQ78" s="106"/>
      <c r="MVR78" s="106"/>
      <c r="MVS78" s="106"/>
      <c r="MVT78" s="106"/>
      <c r="MVU78" s="106"/>
      <c r="MVV78" s="106"/>
      <c r="MVW78" s="106"/>
      <c r="MVX78" s="106"/>
      <c r="MVY78" s="106"/>
      <c r="MVZ78" s="106"/>
      <c r="MWA78" s="106"/>
      <c r="MWB78" s="106"/>
      <c r="MWC78" s="106"/>
      <c r="MWD78" s="106"/>
      <c r="MWE78" s="106"/>
      <c r="MWF78" s="106"/>
      <c r="MWG78" s="106"/>
      <c r="MWH78" s="106"/>
      <c r="MWI78" s="106"/>
      <c r="MWJ78" s="106"/>
      <c r="MWK78" s="106"/>
      <c r="MWL78" s="106"/>
      <c r="MWM78" s="106"/>
      <c r="MWN78" s="106"/>
      <c r="MWO78" s="106"/>
      <c r="MWP78" s="106"/>
      <c r="MWQ78" s="106"/>
      <c r="MWR78" s="106"/>
      <c r="MWS78" s="106"/>
      <c r="MWT78" s="106"/>
      <c r="MWU78" s="106"/>
      <c r="MWV78" s="106"/>
      <c r="MWW78" s="106"/>
      <c r="MWX78" s="106"/>
      <c r="MWY78" s="106"/>
      <c r="MWZ78" s="106"/>
      <c r="MXA78" s="106"/>
      <c r="MXB78" s="106"/>
      <c r="MXC78" s="106"/>
      <c r="MXD78" s="106"/>
      <c r="MXE78" s="106"/>
      <c r="MXF78" s="106"/>
      <c r="MXG78" s="106"/>
      <c r="MXH78" s="106"/>
      <c r="MXI78" s="106"/>
      <c r="MXJ78" s="106"/>
      <c r="MXK78" s="106"/>
      <c r="MXL78" s="106"/>
      <c r="MXM78" s="106"/>
      <c r="MXN78" s="106"/>
      <c r="MXO78" s="106"/>
      <c r="MXP78" s="106"/>
      <c r="MXQ78" s="106"/>
      <c r="MXR78" s="106"/>
      <c r="MXS78" s="106"/>
      <c r="MXT78" s="106"/>
      <c r="MXU78" s="106"/>
      <c r="MXV78" s="106"/>
      <c r="MXW78" s="106"/>
      <c r="MXX78" s="106"/>
      <c r="MXY78" s="106"/>
      <c r="MXZ78" s="106"/>
      <c r="MYA78" s="106"/>
      <c r="MYB78" s="106"/>
      <c r="MYC78" s="106"/>
      <c r="MYD78" s="106"/>
      <c r="MYE78" s="106"/>
      <c r="MYF78" s="106"/>
      <c r="MYG78" s="106"/>
      <c r="MYH78" s="106"/>
      <c r="MYI78" s="106"/>
      <c r="MYJ78" s="106"/>
      <c r="MYK78" s="106"/>
      <c r="MYL78" s="106"/>
      <c r="MYM78" s="106"/>
      <c r="MYN78" s="106"/>
      <c r="MYO78" s="106"/>
      <c r="MYP78" s="106"/>
      <c r="MYQ78" s="106"/>
      <c r="MYR78" s="106"/>
      <c r="MYS78" s="106"/>
      <c r="MYT78" s="106"/>
      <c r="MYU78" s="106"/>
      <c r="MYV78" s="106"/>
      <c r="MYW78" s="106"/>
      <c r="MYX78" s="106"/>
      <c r="MYY78" s="106"/>
      <c r="MYZ78" s="106"/>
      <c r="MZA78" s="106"/>
      <c r="MZB78" s="106"/>
      <c r="MZC78" s="106"/>
      <c r="MZD78" s="106"/>
      <c r="MZE78" s="106"/>
      <c r="MZF78" s="106"/>
      <c r="MZG78" s="106"/>
      <c r="MZH78" s="106"/>
      <c r="MZI78" s="106"/>
      <c r="MZJ78" s="106"/>
      <c r="MZK78" s="106"/>
      <c r="MZL78" s="106"/>
      <c r="MZM78" s="106"/>
      <c r="MZN78" s="106"/>
      <c r="MZO78" s="106"/>
      <c r="MZP78" s="106"/>
      <c r="MZQ78" s="106"/>
      <c r="MZR78" s="106"/>
      <c r="MZS78" s="106"/>
      <c r="MZT78" s="106"/>
      <c r="MZU78" s="106"/>
      <c r="MZV78" s="106"/>
      <c r="MZW78" s="106"/>
      <c r="MZX78" s="106"/>
      <c r="MZY78" s="106"/>
      <c r="MZZ78" s="106"/>
      <c r="NAA78" s="106"/>
      <c r="NAB78" s="106"/>
      <c r="NAC78" s="106"/>
      <c r="NAD78" s="106"/>
      <c r="NAE78" s="106"/>
      <c r="NAF78" s="106"/>
      <c r="NAG78" s="106"/>
      <c r="NAH78" s="106"/>
      <c r="NAI78" s="106"/>
      <c r="NAJ78" s="106"/>
      <c r="NAK78" s="106"/>
      <c r="NAL78" s="106"/>
      <c r="NAM78" s="106"/>
      <c r="NAN78" s="106"/>
      <c r="NAO78" s="106"/>
      <c r="NAP78" s="106"/>
      <c r="NAQ78" s="106"/>
      <c r="NAR78" s="106"/>
      <c r="NAS78" s="106"/>
      <c r="NAT78" s="106"/>
      <c r="NAU78" s="106"/>
      <c r="NAV78" s="106"/>
      <c r="NAW78" s="106"/>
      <c r="NAX78" s="106"/>
      <c r="NAY78" s="106"/>
      <c r="NAZ78" s="106"/>
      <c r="NBA78" s="106"/>
      <c r="NBB78" s="106"/>
      <c r="NBC78" s="106"/>
      <c r="NBD78" s="106"/>
      <c r="NBE78" s="106"/>
      <c r="NBF78" s="106"/>
      <c r="NBG78" s="106"/>
      <c r="NBH78" s="106"/>
      <c r="NBI78" s="106"/>
      <c r="NBJ78" s="106"/>
      <c r="NBK78" s="106"/>
      <c r="NBL78" s="106"/>
      <c r="NBM78" s="106"/>
      <c r="NBN78" s="106"/>
      <c r="NBO78" s="106"/>
      <c r="NBP78" s="106"/>
      <c r="NBQ78" s="106"/>
      <c r="NBR78" s="106"/>
      <c r="NBS78" s="106"/>
      <c r="NBT78" s="106"/>
      <c r="NBU78" s="106"/>
      <c r="NBV78" s="106"/>
      <c r="NBW78" s="106"/>
      <c r="NBX78" s="106"/>
      <c r="NBY78" s="106"/>
      <c r="NBZ78" s="106"/>
      <c r="NCA78" s="106"/>
      <c r="NCB78" s="106"/>
      <c r="NCC78" s="106"/>
      <c r="NCD78" s="106"/>
      <c r="NCE78" s="106"/>
      <c r="NCF78" s="106"/>
      <c r="NCG78" s="106"/>
      <c r="NCH78" s="106"/>
      <c r="NCI78" s="106"/>
      <c r="NCJ78" s="106"/>
      <c r="NCK78" s="106"/>
      <c r="NCL78" s="106"/>
      <c r="NCM78" s="106"/>
      <c r="NCN78" s="106"/>
      <c r="NCO78" s="106"/>
      <c r="NCP78" s="106"/>
      <c r="NCQ78" s="106"/>
      <c r="NCR78" s="106"/>
      <c r="NCS78" s="106"/>
      <c r="NCT78" s="106"/>
      <c r="NCU78" s="106"/>
      <c r="NCV78" s="106"/>
      <c r="NCW78" s="106"/>
      <c r="NCX78" s="106"/>
      <c r="NCY78" s="106"/>
      <c r="NCZ78" s="106"/>
      <c r="NDA78" s="106"/>
      <c r="NDB78" s="106"/>
      <c r="NDC78" s="106"/>
      <c r="NDD78" s="106"/>
      <c r="NDE78" s="106"/>
      <c r="NDF78" s="106"/>
      <c r="NDG78" s="106"/>
      <c r="NDH78" s="106"/>
      <c r="NDI78" s="106"/>
      <c r="NDJ78" s="106"/>
      <c r="NDK78" s="106"/>
      <c r="NDL78" s="106"/>
      <c r="NDM78" s="106"/>
      <c r="NDN78" s="106"/>
      <c r="NDO78" s="106"/>
      <c r="NDP78" s="106"/>
      <c r="NDQ78" s="106"/>
      <c r="NDR78" s="106"/>
      <c r="NDS78" s="106"/>
      <c r="NDT78" s="106"/>
      <c r="NDU78" s="106"/>
      <c r="NDV78" s="106"/>
      <c r="NDW78" s="106"/>
      <c r="NDX78" s="106"/>
      <c r="NDY78" s="106"/>
      <c r="NDZ78" s="106"/>
      <c r="NEA78" s="106"/>
      <c r="NEB78" s="106"/>
      <c r="NEC78" s="106"/>
      <c r="NED78" s="106"/>
      <c r="NEE78" s="106"/>
      <c r="NEF78" s="106"/>
      <c r="NEG78" s="106"/>
      <c r="NEH78" s="106"/>
      <c r="NEI78" s="106"/>
      <c r="NEJ78" s="106"/>
      <c r="NEK78" s="106"/>
      <c r="NEL78" s="106"/>
      <c r="NEM78" s="106"/>
      <c r="NEN78" s="106"/>
      <c r="NEO78" s="106"/>
      <c r="NEP78" s="106"/>
      <c r="NEQ78" s="106"/>
      <c r="NER78" s="106"/>
      <c r="NES78" s="106"/>
      <c r="NET78" s="106"/>
      <c r="NEU78" s="106"/>
      <c r="NEV78" s="106"/>
      <c r="NEW78" s="106"/>
      <c r="NEX78" s="106"/>
      <c r="NEY78" s="106"/>
      <c r="NEZ78" s="106"/>
      <c r="NFA78" s="106"/>
      <c r="NFB78" s="106"/>
      <c r="NFC78" s="106"/>
      <c r="NFD78" s="106"/>
      <c r="NFE78" s="106"/>
      <c r="NFF78" s="106"/>
      <c r="NFG78" s="106"/>
      <c r="NFH78" s="106"/>
      <c r="NFI78" s="106"/>
      <c r="NFJ78" s="106"/>
      <c r="NFK78" s="106"/>
      <c r="NFL78" s="106"/>
      <c r="NFM78" s="106"/>
      <c r="NFN78" s="106"/>
      <c r="NFO78" s="106"/>
      <c r="NFP78" s="106"/>
      <c r="NFQ78" s="106"/>
      <c r="NFR78" s="106"/>
      <c r="NFS78" s="106"/>
      <c r="NFT78" s="106"/>
      <c r="NFU78" s="106"/>
      <c r="NFV78" s="106"/>
      <c r="NFW78" s="106"/>
      <c r="NFX78" s="106"/>
      <c r="NFY78" s="106"/>
      <c r="NFZ78" s="106"/>
      <c r="NGA78" s="106"/>
      <c r="NGB78" s="106"/>
      <c r="NGC78" s="106"/>
      <c r="NGD78" s="106"/>
      <c r="NGE78" s="106"/>
      <c r="NGF78" s="106"/>
      <c r="NGG78" s="106"/>
      <c r="NGH78" s="106"/>
      <c r="NGI78" s="106"/>
      <c r="NGJ78" s="106"/>
      <c r="NGK78" s="106"/>
      <c r="NGL78" s="106"/>
      <c r="NGM78" s="106"/>
      <c r="NGN78" s="106"/>
      <c r="NGO78" s="106"/>
      <c r="NGP78" s="106"/>
      <c r="NGQ78" s="106"/>
      <c r="NGR78" s="106"/>
      <c r="NGS78" s="106"/>
      <c r="NGT78" s="106"/>
      <c r="NGU78" s="106"/>
      <c r="NGV78" s="106"/>
      <c r="NGW78" s="106"/>
      <c r="NGX78" s="106"/>
      <c r="NGY78" s="106"/>
      <c r="NGZ78" s="106"/>
      <c r="NHA78" s="106"/>
      <c r="NHB78" s="106"/>
      <c r="NHC78" s="106"/>
      <c r="NHD78" s="106"/>
      <c r="NHE78" s="106"/>
      <c r="NHF78" s="106"/>
      <c r="NHG78" s="106"/>
      <c r="NHH78" s="106"/>
      <c r="NHI78" s="106"/>
      <c r="NHJ78" s="106"/>
      <c r="NHK78" s="106"/>
      <c r="NHL78" s="106"/>
      <c r="NHM78" s="106"/>
      <c r="NHN78" s="106"/>
      <c r="NHO78" s="106"/>
      <c r="NHP78" s="106"/>
      <c r="NHQ78" s="106"/>
      <c r="NHR78" s="106"/>
      <c r="NHS78" s="106"/>
      <c r="NHT78" s="106"/>
      <c r="NHU78" s="106"/>
      <c r="NHV78" s="106"/>
      <c r="NHW78" s="106"/>
      <c r="NHX78" s="106"/>
      <c r="NHY78" s="106"/>
      <c r="NHZ78" s="106"/>
      <c r="NIA78" s="106"/>
      <c r="NIB78" s="106"/>
      <c r="NIC78" s="106"/>
      <c r="NID78" s="106"/>
      <c r="NIE78" s="106"/>
      <c r="NIF78" s="106"/>
      <c r="NIG78" s="106"/>
      <c r="NIH78" s="106"/>
      <c r="NII78" s="106"/>
      <c r="NIJ78" s="106"/>
      <c r="NIK78" s="106"/>
      <c r="NIL78" s="106"/>
      <c r="NIM78" s="106"/>
      <c r="NIN78" s="106"/>
      <c r="NIO78" s="106"/>
      <c r="NIP78" s="106"/>
      <c r="NIQ78" s="106"/>
      <c r="NIR78" s="106"/>
      <c r="NIS78" s="106"/>
      <c r="NIT78" s="106"/>
      <c r="NIU78" s="106"/>
      <c r="NIV78" s="106"/>
      <c r="NIW78" s="106"/>
      <c r="NIX78" s="106"/>
      <c r="NIY78" s="106"/>
      <c r="NIZ78" s="106"/>
      <c r="NJA78" s="106"/>
      <c r="NJB78" s="106"/>
      <c r="NJC78" s="106"/>
      <c r="NJD78" s="106"/>
      <c r="NJE78" s="106"/>
      <c r="NJF78" s="106"/>
      <c r="NJG78" s="106"/>
      <c r="NJH78" s="106"/>
      <c r="NJI78" s="106"/>
      <c r="NJJ78" s="106"/>
      <c r="NJK78" s="106"/>
      <c r="NJL78" s="106"/>
      <c r="NJM78" s="106"/>
      <c r="NJN78" s="106"/>
      <c r="NJO78" s="106"/>
      <c r="NJP78" s="106"/>
      <c r="NJQ78" s="106"/>
      <c r="NJR78" s="106"/>
      <c r="NJS78" s="106"/>
      <c r="NJT78" s="106"/>
      <c r="NJU78" s="106"/>
      <c r="NJV78" s="106"/>
      <c r="NJW78" s="106"/>
      <c r="NJX78" s="106"/>
      <c r="NJY78" s="106"/>
      <c r="NJZ78" s="106"/>
      <c r="NKA78" s="106"/>
      <c r="NKB78" s="106"/>
      <c r="NKC78" s="106"/>
      <c r="NKD78" s="106"/>
      <c r="NKE78" s="106"/>
      <c r="NKF78" s="106"/>
      <c r="NKG78" s="106"/>
      <c r="NKH78" s="106"/>
      <c r="NKI78" s="106"/>
      <c r="NKJ78" s="106"/>
      <c r="NKK78" s="106"/>
      <c r="NKL78" s="106"/>
      <c r="NKM78" s="106"/>
      <c r="NKN78" s="106"/>
      <c r="NKO78" s="106"/>
      <c r="NKP78" s="106"/>
      <c r="NKQ78" s="106"/>
      <c r="NKR78" s="106"/>
      <c r="NKS78" s="106"/>
      <c r="NKT78" s="106"/>
      <c r="NKU78" s="106"/>
      <c r="NKV78" s="106"/>
      <c r="NKW78" s="106"/>
      <c r="NKX78" s="106"/>
      <c r="NKY78" s="106"/>
      <c r="NKZ78" s="106"/>
      <c r="NLA78" s="106"/>
      <c r="NLB78" s="106"/>
      <c r="NLC78" s="106"/>
      <c r="NLD78" s="106"/>
      <c r="NLE78" s="106"/>
      <c r="NLF78" s="106"/>
      <c r="NLG78" s="106"/>
      <c r="NLH78" s="106"/>
      <c r="NLI78" s="106"/>
      <c r="NLJ78" s="106"/>
      <c r="NLK78" s="106"/>
      <c r="NLL78" s="106"/>
      <c r="NLM78" s="106"/>
      <c r="NLN78" s="106"/>
      <c r="NLO78" s="106"/>
      <c r="NLP78" s="106"/>
      <c r="NLQ78" s="106"/>
      <c r="NLR78" s="106"/>
      <c r="NLS78" s="106"/>
      <c r="NLT78" s="106"/>
      <c r="NLU78" s="106"/>
      <c r="NLV78" s="106"/>
      <c r="NLW78" s="106"/>
      <c r="NLX78" s="106"/>
      <c r="NLY78" s="106"/>
      <c r="NLZ78" s="106"/>
      <c r="NMA78" s="106"/>
      <c r="NMB78" s="106"/>
      <c r="NMC78" s="106"/>
      <c r="NMD78" s="106"/>
      <c r="NME78" s="106"/>
      <c r="NMF78" s="106"/>
      <c r="NMG78" s="106"/>
      <c r="NMH78" s="106"/>
      <c r="NMI78" s="106"/>
      <c r="NMJ78" s="106"/>
      <c r="NMK78" s="106"/>
      <c r="NML78" s="106"/>
      <c r="NMM78" s="106"/>
      <c r="NMN78" s="106"/>
      <c r="NMO78" s="106"/>
      <c r="NMP78" s="106"/>
      <c r="NMQ78" s="106"/>
      <c r="NMR78" s="106"/>
      <c r="NMS78" s="106"/>
      <c r="NMT78" s="106"/>
      <c r="NMU78" s="106"/>
      <c r="NMV78" s="106"/>
      <c r="NMW78" s="106"/>
      <c r="NMX78" s="106"/>
      <c r="NMY78" s="106"/>
      <c r="NMZ78" s="106"/>
      <c r="NNA78" s="106"/>
      <c r="NNB78" s="106"/>
      <c r="NNC78" s="106"/>
      <c r="NND78" s="106"/>
      <c r="NNE78" s="106"/>
      <c r="NNF78" s="106"/>
      <c r="NNG78" s="106"/>
      <c r="NNH78" s="106"/>
      <c r="NNI78" s="106"/>
      <c r="NNJ78" s="106"/>
      <c r="NNK78" s="106"/>
      <c r="NNL78" s="106"/>
      <c r="NNM78" s="106"/>
      <c r="NNN78" s="106"/>
      <c r="NNO78" s="106"/>
      <c r="NNP78" s="106"/>
      <c r="NNQ78" s="106"/>
      <c r="NNR78" s="106"/>
      <c r="NNS78" s="106"/>
      <c r="NNT78" s="106"/>
      <c r="NNU78" s="106"/>
      <c r="NNV78" s="106"/>
      <c r="NNW78" s="106"/>
      <c r="NNX78" s="106"/>
      <c r="NNY78" s="106"/>
      <c r="NNZ78" s="106"/>
      <c r="NOA78" s="106"/>
      <c r="NOB78" s="106"/>
      <c r="NOC78" s="106"/>
      <c r="NOD78" s="106"/>
      <c r="NOE78" s="106"/>
      <c r="NOF78" s="106"/>
      <c r="NOG78" s="106"/>
      <c r="NOH78" s="106"/>
      <c r="NOI78" s="106"/>
      <c r="NOJ78" s="106"/>
      <c r="NOK78" s="106"/>
      <c r="NOL78" s="106"/>
      <c r="NOM78" s="106"/>
      <c r="NON78" s="106"/>
      <c r="NOO78" s="106"/>
      <c r="NOP78" s="106"/>
      <c r="NOQ78" s="106"/>
      <c r="NOR78" s="106"/>
      <c r="NOS78" s="106"/>
      <c r="NOT78" s="106"/>
      <c r="NOU78" s="106"/>
      <c r="NOV78" s="106"/>
      <c r="NOW78" s="106"/>
      <c r="NOX78" s="106"/>
      <c r="NOY78" s="106"/>
      <c r="NOZ78" s="106"/>
      <c r="NPA78" s="106"/>
      <c r="NPB78" s="106"/>
      <c r="NPC78" s="106"/>
      <c r="NPD78" s="106"/>
      <c r="NPE78" s="106"/>
      <c r="NPF78" s="106"/>
      <c r="NPG78" s="106"/>
      <c r="NPH78" s="106"/>
      <c r="NPI78" s="106"/>
      <c r="NPJ78" s="106"/>
      <c r="NPK78" s="106"/>
      <c r="NPL78" s="106"/>
      <c r="NPM78" s="106"/>
      <c r="NPN78" s="106"/>
      <c r="NPO78" s="106"/>
      <c r="NPP78" s="106"/>
      <c r="NPQ78" s="106"/>
      <c r="NPR78" s="106"/>
      <c r="NPS78" s="106"/>
      <c r="NPT78" s="106"/>
      <c r="NPU78" s="106"/>
      <c r="NPV78" s="106"/>
      <c r="NPW78" s="106"/>
      <c r="NPX78" s="106"/>
      <c r="NPY78" s="106"/>
      <c r="NPZ78" s="106"/>
      <c r="NQA78" s="106"/>
      <c r="NQB78" s="106"/>
      <c r="NQC78" s="106"/>
      <c r="NQD78" s="106"/>
      <c r="NQE78" s="106"/>
      <c r="NQF78" s="106"/>
      <c r="NQG78" s="106"/>
      <c r="NQH78" s="106"/>
      <c r="NQI78" s="106"/>
      <c r="NQJ78" s="106"/>
      <c r="NQK78" s="106"/>
      <c r="NQL78" s="106"/>
      <c r="NQM78" s="106"/>
      <c r="NQN78" s="106"/>
      <c r="NQO78" s="106"/>
      <c r="NQP78" s="106"/>
      <c r="NQQ78" s="106"/>
      <c r="NQR78" s="106"/>
      <c r="NQS78" s="106"/>
      <c r="NQT78" s="106"/>
      <c r="NQU78" s="106"/>
      <c r="NQV78" s="106"/>
      <c r="NQW78" s="106"/>
      <c r="NQX78" s="106"/>
      <c r="NQY78" s="106"/>
      <c r="NQZ78" s="106"/>
      <c r="NRA78" s="106"/>
      <c r="NRB78" s="106"/>
      <c r="NRC78" s="106"/>
      <c r="NRD78" s="106"/>
      <c r="NRE78" s="106"/>
      <c r="NRF78" s="106"/>
      <c r="NRG78" s="106"/>
      <c r="NRH78" s="106"/>
      <c r="NRI78" s="106"/>
      <c r="NRJ78" s="106"/>
      <c r="NRK78" s="106"/>
      <c r="NRL78" s="106"/>
      <c r="NRM78" s="106"/>
      <c r="NRN78" s="106"/>
      <c r="NRO78" s="106"/>
      <c r="NRP78" s="106"/>
      <c r="NRQ78" s="106"/>
      <c r="NRR78" s="106"/>
      <c r="NRS78" s="106"/>
      <c r="NRT78" s="106"/>
      <c r="NRU78" s="106"/>
      <c r="NRV78" s="106"/>
      <c r="NRW78" s="106"/>
      <c r="NRX78" s="106"/>
      <c r="NRY78" s="106"/>
      <c r="NRZ78" s="106"/>
      <c r="NSA78" s="106"/>
      <c r="NSB78" s="106"/>
      <c r="NSC78" s="106"/>
      <c r="NSD78" s="106"/>
      <c r="NSE78" s="106"/>
      <c r="NSF78" s="106"/>
      <c r="NSG78" s="106"/>
      <c r="NSH78" s="106"/>
      <c r="NSI78" s="106"/>
      <c r="NSJ78" s="106"/>
      <c r="NSK78" s="106"/>
      <c r="NSL78" s="106"/>
      <c r="NSM78" s="106"/>
      <c r="NSN78" s="106"/>
      <c r="NSO78" s="106"/>
      <c r="NSP78" s="106"/>
      <c r="NSQ78" s="106"/>
      <c r="NSR78" s="106"/>
      <c r="NSS78" s="106"/>
      <c r="NST78" s="106"/>
      <c r="NSU78" s="106"/>
      <c r="NSV78" s="106"/>
      <c r="NSW78" s="106"/>
      <c r="NSX78" s="106"/>
      <c r="NSY78" s="106"/>
      <c r="NSZ78" s="106"/>
      <c r="NTA78" s="106"/>
      <c r="NTB78" s="106"/>
      <c r="NTC78" s="106"/>
      <c r="NTD78" s="106"/>
      <c r="NTE78" s="106"/>
      <c r="NTF78" s="106"/>
      <c r="NTG78" s="106"/>
      <c r="NTH78" s="106"/>
      <c r="NTI78" s="106"/>
      <c r="NTJ78" s="106"/>
      <c r="NTK78" s="106"/>
      <c r="NTL78" s="106"/>
      <c r="NTM78" s="106"/>
      <c r="NTN78" s="106"/>
      <c r="NTO78" s="106"/>
      <c r="NTP78" s="106"/>
      <c r="NTQ78" s="106"/>
      <c r="NTR78" s="106"/>
      <c r="NTS78" s="106"/>
      <c r="NTT78" s="106"/>
      <c r="NTU78" s="106"/>
      <c r="NTV78" s="106"/>
      <c r="NTW78" s="106"/>
      <c r="NTX78" s="106"/>
      <c r="NTY78" s="106"/>
      <c r="NTZ78" s="106"/>
      <c r="NUA78" s="106"/>
      <c r="NUB78" s="106"/>
      <c r="NUC78" s="106"/>
      <c r="NUD78" s="106"/>
      <c r="NUE78" s="106"/>
      <c r="NUF78" s="106"/>
      <c r="NUG78" s="106"/>
      <c r="NUH78" s="106"/>
      <c r="NUI78" s="106"/>
      <c r="NUJ78" s="106"/>
      <c r="NUK78" s="106"/>
      <c r="NUL78" s="106"/>
      <c r="NUM78" s="106"/>
      <c r="NUN78" s="106"/>
      <c r="NUO78" s="106"/>
      <c r="NUP78" s="106"/>
      <c r="NUQ78" s="106"/>
      <c r="NUR78" s="106"/>
      <c r="NUS78" s="106"/>
      <c r="NUT78" s="106"/>
      <c r="NUU78" s="106"/>
      <c r="NUV78" s="106"/>
      <c r="NUW78" s="106"/>
      <c r="NUX78" s="106"/>
      <c r="NUY78" s="106"/>
      <c r="NUZ78" s="106"/>
      <c r="NVA78" s="106"/>
      <c r="NVB78" s="106"/>
      <c r="NVC78" s="106"/>
      <c r="NVD78" s="106"/>
      <c r="NVE78" s="106"/>
      <c r="NVF78" s="106"/>
      <c r="NVG78" s="106"/>
      <c r="NVH78" s="106"/>
      <c r="NVI78" s="106"/>
      <c r="NVJ78" s="106"/>
      <c r="NVK78" s="106"/>
      <c r="NVL78" s="106"/>
      <c r="NVM78" s="106"/>
      <c r="NVN78" s="106"/>
      <c r="NVO78" s="106"/>
      <c r="NVP78" s="106"/>
      <c r="NVQ78" s="106"/>
      <c r="NVR78" s="106"/>
      <c r="NVS78" s="106"/>
      <c r="NVT78" s="106"/>
      <c r="NVU78" s="106"/>
      <c r="NVV78" s="106"/>
      <c r="NVW78" s="106"/>
      <c r="NVX78" s="106"/>
      <c r="NVY78" s="106"/>
      <c r="NVZ78" s="106"/>
      <c r="NWA78" s="106"/>
      <c r="NWB78" s="106"/>
      <c r="NWC78" s="106"/>
      <c r="NWD78" s="106"/>
      <c r="NWE78" s="106"/>
      <c r="NWF78" s="106"/>
      <c r="NWG78" s="106"/>
      <c r="NWH78" s="106"/>
      <c r="NWI78" s="106"/>
      <c r="NWJ78" s="106"/>
      <c r="NWK78" s="106"/>
      <c r="NWL78" s="106"/>
      <c r="NWM78" s="106"/>
      <c r="NWN78" s="106"/>
      <c r="NWO78" s="106"/>
      <c r="NWP78" s="106"/>
      <c r="NWQ78" s="106"/>
      <c r="NWR78" s="106"/>
      <c r="NWS78" s="106"/>
      <c r="NWT78" s="106"/>
      <c r="NWU78" s="106"/>
      <c r="NWV78" s="106"/>
      <c r="NWW78" s="106"/>
      <c r="NWX78" s="106"/>
      <c r="NWY78" s="106"/>
      <c r="NWZ78" s="106"/>
      <c r="NXA78" s="106"/>
      <c r="NXB78" s="106"/>
      <c r="NXC78" s="106"/>
      <c r="NXD78" s="106"/>
      <c r="NXE78" s="106"/>
      <c r="NXF78" s="106"/>
      <c r="NXG78" s="106"/>
      <c r="NXH78" s="106"/>
      <c r="NXI78" s="106"/>
      <c r="NXJ78" s="106"/>
      <c r="NXK78" s="106"/>
      <c r="NXL78" s="106"/>
      <c r="NXM78" s="106"/>
      <c r="NXN78" s="106"/>
      <c r="NXO78" s="106"/>
      <c r="NXP78" s="106"/>
      <c r="NXQ78" s="106"/>
      <c r="NXR78" s="106"/>
      <c r="NXS78" s="106"/>
      <c r="NXT78" s="106"/>
      <c r="NXU78" s="106"/>
      <c r="NXV78" s="106"/>
      <c r="NXW78" s="106"/>
      <c r="NXX78" s="106"/>
      <c r="NXY78" s="106"/>
      <c r="NXZ78" s="106"/>
      <c r="NYA78" s="106"/>
      <c r="NYB78" s="106"/>
      <c r="NYC78" s="106"/>
      <c r="NYD78" s="106"/>
      <c r="NYE78" s="106"/>
      <c r="NYF78" s="106"/>
      <c r="NYG78" s="106"/>
      <c r="NYH78" s="106"/>
      <c r="NYI78" s="106"/>
      <c r="NYJ78" s="106"/>
      <c r="NYK78" s="106"/>
      <c r="NYL78" s="106"/>
      <c r="NYM78" s="106"/>
      <c r="NYN78" s="106"/>
      <c r="NYO78" s="106"/>
      <c r="NYP78" s="106"/>
      <c r="NYQ78" s="106"/>
      <c r="NYR78" s="106"/>
      <c r="NYS78" s="106"/>
      <c r="NYT78" s="106"/>
      <c r="NYU78" s="106"/>
      <c r="NYV78" s="106"/>
      <c r="NYW78" s="106"/>
      <c r="NYX78" s="106"/>
      <c r="NYY78" s="106"/>
      <c r="NYZ78" s="106"/>
      <c r="NZA78" s="106"/>
      <c r="NZB78" s="106"/>
      <c r="NZC78" s="106"/>
      <c r="NZD78" s="106"/>
      <c r="NZE78" s="106"/>
      <c r="NZF78" s="106"/>
      <c r="NZG78" s="106"/>
      <c r="NZH78" s="106"/>
      <c r="NZI78" s="106"/>
      <c r="NZJ78" s="106"/>
      <c r="NZK78" s="106"/>
      <c r="NZL78" s="106"/>
      <c r="NZM78" s="106"/>
      <c r="NZN78" s="106"/>
      <c r="NZO78" s="106"/>
      <c r="NZP78" s="106"/>
      <c r="NZQ78" s="106"/>
      <c r="NZR78" s="106"/>
      <c r="NZS78" s="106"/>
      <c r="NZT78" s="106"/>
      <c r="NZU78" s="106"/>
      <c r="NZV78" s="106"/>
      <c r="NZW78" s="106"/>
      <c r="NZX78" s="106"/>
      <c r="NZY78" s="106"/>
      <c r="NZZ78" s="106"/>
      <c r="OAA78" s="106"/>
      <c r="OAB78" s="106"/>
      <c r="OAC78" s="106"/>
      <c r="OAD78" s="106"/>
      <c r="OAE78" s="106"/>
      <c r="OAF78" s="106"/>
      <c r="OAG78" s="106"/>
      <c r="OAH78" s="106"/>
      <c r="OAI78" s="106"/>
      <c r="OAJ78" s="106"/>
      <c r="OAK78" s="106"/>
      <c r="OAL78" s="106"/>
      <c r="OAM78" s="106"/>
      <c r="OAN78" s="106"/>
      <c r="OAO78" s="106"/>
      <c r="OAP78" s="106"/>
      <c r="OAQ78" s="106"/>
      <c r="OAR78" s="106"/>
      <c r="OAS78" s="106"/>
      <c r="OAT78" s="106"/>
      <c r="OAU78" s="106"/>
      <c r="OAV78" s="106"/>
      <c r="OAW78" s="106"/>
      <c r="OAX78" s="106"/>
      <c r="OAY78" s="106"/>
      <c r="OAZ78" s="106"/>
      <c r="OBA78" s="106"/>
      <c r="OBB78" s="106"/>
      <c r="OBC78" s="106"/>
      <c r="OBD78" s="106"/>
      <c r="OBE78" s="106"/>
      <c r="OBF78" s="106"/>
      <c r="OBG78" s="106"/>
      <c r="OBH78" s="106"/>
      <c r="OBI78" s="106"/>
      <c r="OBJ78" s="106"/>
      <c r="OBK78" s="106"/>
      <c r="OBL78" s="106"/>
      <c r="OBM78" s="106"/>
      <c r="OBN78" s="106"/>
      <c r="OBO78" s="106"/>
      <c r="OBP78" s="106"/>
      <c r="OBQ78" s="106"/>
      <c r="OBR78" s="106"/>
      <c r="OBS78" s="106"/>
      <c r="OBT78" s="106"/>
      <c r="OBU78" s="106"/>
      <c r="OBV78" s="106"/>
      <c r="OBW78" s="106"/>
      <c r="OBX78" s="106"/>
      <c r="OBY78" s="106"/>
      <c r="OBZ78" s="106"/>
      <c r="OCA78" s="106"/>
      <c r="OCB78" s="106"/>
      <c r="OCC78" s="106"/>
      <c r="OCD78" s="106"/>
      <c r="OCE78" s="106"/>
      <c r="OCF78" s="106"/>
      <c r="OCG78" s="106"/>
      <c r="OCH78" s="106"/>
      <c r="OCI78" s="106"/>
      <c r="OCJ78" s="106"/>
      <c r="OCK78" s="106"/>
      <c r="OCL78" s="106"/>
      <c r="OCM78" s="106"/>
      <c r="OCN78" s="106"/>
      <c r="OCO78" s="106"/>
      <c r="OCP78" s="106"/>
      <c r="OCQ78" s="106"/>
      <c r="OCR78" s="106"/>
      <c r="OCS78" s="106"/>
      <c r="OCT78" s="106"/>
      <c r="OCU78" s="106"/>
      <c r="OCV78" s="106"/>
      <c r="OCW78" s="106"/>
      <c r="OCX78" s="106"/>
      <c r="OCY78" s="106"/>
      <c r="OCZ78" s="106"/>
      <c r="ODA78" s="106"/>
      <c r="ODB78" s="106"/>
      <c r="ODC78" s="106"/>
      <c r="ODD78" s="106"/>
      <c r="ODE78" s="106"/>
      <c r="ODF78" s="106"/>
      <c r="ODG78" s="106"/>
      <c r="ODH78" s="106"/>
      <c r="ODI78" s="106"/>
      <c r="ODJ78" s="106"/>
      <c r="ODK78" s="106"/>
      <c r="ODL78" s="106"/>
      <c r="ODM78" s="106"/>
      <c r="ODN78" s="106"/>
      <c r="ODO78" s="106"/>
      <c r="ODP78" s="106"/>
      <c r="ODQ78" s="106"/>
      <c r="ODR78" s="106"/>
      <c r="ODS78" s="106"/>
      <c r="ODT78" s="106"/>
      <c r="ODU78" s="106"/>
      <c r="ODV78" s="106"/>
      <c r="ODW78" s="106"/>
      <c r="ODX78" s="106"/>
      <c r="ODY78" s="106"/>
      <c r="ODZ78" s="106"/>
      <c r="OEA78" s="106"/>
      <c r="OEB78" s="106"/>
      <c r="OEC78" s="106"/>
      <c r="OED78" s="106"/>
      <c r="OEE78" s="106"/>
      <c r="OEF78" s="106"/>
      <c r="OEG78" s="106"/>
      <c r="OEH78" s="106"/>
      <c r="OEI78" s="106"/>
      <c r="OEJ78" s="106"/>
      <c r="OEK78" s="106"/>
      <c r="OEL78" s="106"/>
      <c r="OEM78" s="106"/>
      <c r="OEN78" s="106"/>
      <c r="OEO78" s="106"/>
      <c r="OEP78" s="106"/>
      <c r="OEQ78" s="106"/>
      <c r="OER78" s="106"/>
      <c r="OES78" s="106"/>
      <c r="OET78" s="106"/>
      <c r="OEU78" s="106"/>
      <c r="OEV78" s="106"/>
      <c r="OEW78" s="106"/>
      <c r="OEX78" s="106"/>
      <c r="OEY78" s="106"/>
      <c r="OEZ78" s="106"/>
      <c r="OFA78" s="106"/>
      <c r="OFB78" s="106"/>
      <c r="OFC78" s="106"/>
      <c r="OFD78" s="106"/>
      <c r="OFE78" s="106"/>
      <c r="OFF78" s="106"/>
      <c r="OFG78" s="106"/>
      <c r="OFH78" s="106"/>
      <c r="OFI78" s="106"/>
      <c r="OFJ78" s="106"/>
      <c r="OFK78" s="106"/>
      <c r="OFL78" s="106"/>
      <c r="OFM78" s="106"/>
      <c r="OFN78" s="106"/>
      <c r="OFO78" s="106"/>
      <c r="OFP78" s="106"/>
      <c r="OFQ78" s="106"/>
      <c r="OFR78" s="106"/>
      <c r="OFS78" s="106"/>
      <c r="OFT78" s="106"/>
      <c r="OFU78" s="106"/>
      <c r="OFV78" s="106"/>
      <c r="OFW78" s="106"/>
      <c r="OFX78" s="106"/>
      <c r="OFY78" s="106"/>
      <c r="OFZ78" s="106"/>
      <c r="OGA78" s="106"/>
      <c r="OGB78" s="106"/>
      <c r="OGC78" s="106"/>
      <c r="OGD78" s="106"/>
      <c r="OGE78" s="106"/>
      <c r="OGF78" s="106"/>
      <c r="OGG78" s="106"/>
      <c r="OGH78" s="106"/>
      <c r="OGI78" s="106"/>
      <c r="OGJ78" s="106"/>
      <c r="OGK78" s="106"/>
      <c r="OGL78" s="106"/>
      <c r="OGM78" s="106"/>
      <c r="OGN78" s="106"/>
      <c r="OGO78" s="106"/>
      <c r="OGP78" s="106"/>
      <c r="OGQ78" s="106"/>
      <c r="OGR78" s="106"/>
      <c r="OGS78" s="106"/>
      <c r="OGT78" s="106"/>
      <c r="OGU78" s="106"/>
      <c r="OGV78" s="106"/>
      <c r="OGW78" s="106"/>
      <c r="OGX78" s="106"/>
      <c r="OGY78" s="106"/>
      <c r="OGZ78" s="106"/>
      <c r="OHA78" s="106"/>
      <c r="OHB78" s="106"/>
      <c r="OHC78" s="106"/>
      <c r="OHD78" s="106"/>
      <c r="OHE78" s="106"/>
      <c r="OHF78" s="106"/>
      <c r="OHG78" s="106"/>
      <c r="OHH78" s="106"/>
      <c r="OHI78" s="106"/>
      <c r="OHJ78" s="106"/>
      <c r="OHK78" s="106"/>
      <c r="OHL78" s="106"/>
      <c r="OHM78" s="106"/>
      <c r="OHN78" s="106"/>
      <c r="OHO78" s="106"/>
      <c r="OHP78" s="106"/>
      <c r="OHQ78" s="106"/>
      <c r="OHR78" s="106"/>
      <c r="OHS78" s="106"/>
      <c r="OHT78" s="106"/>
      <c r="OHU78" s="106"/>
      <c r="OHV78" s="106"/>
      <c r="OHW78" s="106"/>
      <c r="OHX78" s="106"/>
      <c r="OHY78" s="106"/>
      <c r="OHZ78" s="106"/>
      <c r="OIA78" s="106"/>
      <c r="OIB78" s="106"/>
      <c r="OIC78" s="106"/>
      <c r="OID78" s="106"/>
      <c r="OIE78" s="106"/>
      <c r="OIF78" s="106"/>
      <c r="OIG78" s="106"/>
      <c r="OIH78" s="106"/>
      <c r="OII78" s="106"/>
      <c r="OIJ78" s="106"/>
      <c r="OIK78" s="106"/>
      <c r="OIL78" s="106"/>
      <c r="OIM78" s="106"/>
      <c r="OIN78" s="106"/>
      <c r="OIO78" s="106"/>
      <c r="OIP78" s="106"/>
      <c r="OIQ78" s="106"/>
      <c r="OIR78" s="106"/>
      <c r="OIS78" s="106"/>
      <c r="OIT78" s="106"/>
      <c r="OIU78" s="106"/>
      <c r="OIV78" s="106"/>
      <c r="OIW78" s="106"/>
      <c r="OIX78" s="106"/>
      <c r="OIY78" s="106"/>
      <c r="OIZ78" s="106"/>
      <c r="OJA78" s="106"/>
      <c r="OJB78" s="106"/>
      <c r="OJC78" s="106"/>
      <c r="OJD78" s="106"/>
      <c r="OJE78" s="106"/>
      <c r="OJF78" s="106"/>
      <c r="OJG78" s="106"/>
      <c r="OJH78" s="106"/>
      <c r="OJI78" s="106"/>
      <c r="OJJ78" s="106"/>
      <c r="OJK78" s="106"/>
      <c r="OJL78" s="106"/>
      <c r="OJM78" s="106"/>
      <c r="OJN78" s="106"/>
      <c r="OJO78" s="106"/>
      <c r="OJP78" s="106"/>
      <c r="OJQ78" s="106"/>
      <c r="OJR78" s="106"/>
      <c r="OJS78" s="106"/>
      <c r="OJT78" s="106"/>
      <c r="OJU78" s="106"/>
      <c r="OJV78" s="106"/>
      <c r="OJW78" s="106"/>
      <c r="OJX78" s="106"/>
      <c r="OJY78" s="106"/>
      <c r="OJZ78" s="106"/>
      <c r="OKA78" s="106"/>
      <c r="OKB78" s="106"/>
      <c r="OKC78" s="106"/>
      <c r="OKD78" s="106"/>
      <c r="OKE78" s="106"/>
      <c r="OKF78" s="106"/>
      <c r="OKG78" s="106"/>
      <c r="OKH78" s="106"/>
      <c r="OKI78" s="106"/>
      <c r="OKJ78" s="106"/>
      <c r="OKK78" s="106"/>
      <c r="OKL78" s="106"/>
      <c r="OKM78" s="106"/>
      <c r="OKN78" s="106"/>
      <c r="OKO78" s="106"/>
      <c r="OKP78" s="106"/>
      <c r="OKQ78" s="106"/>
      <c r="OKR78" s="106"/>
      <c r="OKS78" s="106"/>
      <c r="OKT78" s="106"/>
      <c r="OKU78" s="106"/>
      <c r="OKV78" s="106"/>
      <c r="OKW78" s="106"/>
      <c r="OKX78" s="106"/>
      <c r="OKY78" s="106"/>
      <c r="OKZ78" s="106"/>
      <c r="OLA78" s="106"/>
      <c r="OLB78" s="106"/>
      <c r="OLC78" s="106"/>
      <c r="OLD78" s="106"/>
      <c r="OLE78" s="106"/>
      <c r="OLF78" s="106"/>
      <c r="OLG78" s="106"/>
      <c r="OLH78" s="106"/>
      <c r="OLI78" s="106"/>
      <c r="OLJ78" s="106"/>
      <c r="OLK78" s="106"/>
      <c r="OLL78" s="106"/>
      <c r="OLM78" s="106"/>
      <c r="OLN78" s="106"/>
      <c r="OLO78" s="106"/>
      <c r="OLP78" s="106"/>
      <c r="OLQ78" s="106"/>
      <c r="OLR78" s="106"/>
      <c r="OLS78" s="106"/>
      <c r="OLT78" s="106"/>
      <c r="OLU78" s="106"/>
      <c r="OLV78" s="106"/>
      <c r="OLW78" s="106"/>
      <c r="OLX78" s="106"/>
      <c r="OLY78" s="106"/>
      <c r="OLZ78" s="106"/>
      <c r="OMA78" s="106"/>
      <c r="OMB78" s="106"/>
      <c r="OMC78" s="106"/>
      <c r="OMD78" s="106"/>
      <c r="OME78" s="106"/>
      <c r="OMF78" s="106"/>
      <c r="OMG78" s="106"/>
      <c r="OMH78" s="106"/>
      <c r="OMI78" s="106"/>
      <c r="OMJ78" s="106"/>
      <c r="OMK78" s="106"/>
      <c r="OML78" s="106"/>
      <c r="OMM78" s="106"/>
      <c r="OMN78" s="106"/>
      <c r="OMO78" s="106"/>
      <c r="OMP78" s="106"/>
      <c r="OMQ78" s="106"/>
      <c r="OMR78" s="106"/>
      <c r="OMS78" s="106"/>
      <c r="OMT78" s="106"/>
      <c r="OMU78" s="106"/>
      <c r="OMV78" s="106"/>
      <c r="OMW78" s="106"/>
      <c r="OMX78" s="106"/>
      <c r="OMY78" s="106"/>
      <c r="OMZ78" s="106"/>
      <c r="ONA78" s="106"/>
      <c r="ONB78" s="106"/>
      <c r="ONC78" s="106"/>
      <c r="OND78" s="106"/>
      <c r="ONE78" s="106"/>
      <c r="ONF78" s="106"/>
      <c r="ONG78" s="106"/>
      <c r="ONH78" s="106"/>
      <c r="ONI78" s="106"/>
      <c r="ONJ78" s="106"/>
      <c r="ONK78" s="106"/>
      <c r="ONL78" s="106"/>
      <c r="ONM78" s="106"/>
      <c r="ONN78" s="106"/>
      <c r="ONO78" s="106"/>
      <c r="ONP78" s="106"/>
      <c r="ONQ78" s="106"/>
      <c r="ONR78" s="106"/>
      <c r="ONS78" s="106"/>
      <c r="ONT78" s="106"/>
      <c r="ONU78" s="106"/>
      <c r="ONV78" s="106"/>
      <c r="ONW78" s="106"/>
      <c r="ONX78" s="106"/>
      <c r="ONY78" s="106"/>
      <c r="ONZ78" s="106"/>
      <c r="OOA78" s="106"/>
      <c r="OOB78" s="106"/>
      <c r="OOC78" s="106"/>
      <c r="OOD78" s="106"/>
      <c r="OOE78" s="106"/>
      <c r="OOF78" s="106"/>
      <c r="OOG78" s="106"/>
      <c r="OOH78" s="106"/>
      <c r="OOI78" s="106"/>
      <c r="OOJ78" s="106"/>
      <c r="OOK78" s="106"/>
      <c r="OOL78" s="106"/>
      <c r="OOM78" s="106"/>
      <c r="OON78" s="106"/>
      <c r="OOO78" s="106"/>
      <c r="OOP78" s="106"/>
      <c r="OOQ78" s="106"/>
      <c r="OOR78" s="106"/>
      <c r="OOS78" s="106"/>
      <c r="OOT78" s="106"/>
      <c r="OOU78" s="106"/>
      <c r="OOV78" s="106"/>
      <c r="OOW78" s="106"/>
      <c r="OOX78" s="106"/>
      <c r="OOY78" s="106"/>
      <c r="OOZ78" s="106"/>
      <c r="OPA78" s="106"/>
      <c r="OPB78" s="106"/>
      <c r="OPC78" s="106"/>
      <c r="OPD78" s="106"/>
      <c r="OPE78" s="106"/>
      <c r="OPF78" s="106"/>
      <c r="OPG78" s="106"/>
      <c r="OPH78" s="106"/>
      <c r="OPI78" s="106"/>
      <c r="OPJ78" s="106"/>
      <c r="OPK78" s="106"/>
      <c r="OPL78" s="106"/>
      <c r="OPM78" s="106"/>
      <c r="OPN78" s="106"/>
      <c r="OPO78" s="106"/>
      <c r="OPP78" s="106"/>
      <c r="OPQ78" s="106"/>
      <c r="OPR78" s="106"/>
      <c r="OPS78" s="106"/>
      <c r="OPT78" s="106"/>
      <c r="OPU78" s="106"/>
      <c r="OPV78" s="106"/>
      <c r="OPW78" s="106"/>
      <c r="OPX78" s="106"/>
      <c r="OPY78" s="106"/>
      <c r="OPZ78" s="106"/>
      <c r="OQA78" s="106"/>
      <c r="OQB78" s="106"/>
      <c r="OQC78" s="106"/>
      <c r="OQD78" s="106"/>
      <c r="OQE78" s="106"/>
      <c r="OQF78" s="106"/>
      <c r="OQG78" s="106"/>
      <c r="OQH78" s="106"/>
      <c r="OQI78" s="106"/>
      <c r="OQJ78" s="106"/>
      <c r="OQK78" s="106"/>
      <c r="OQL78" s="106"/>
      <c r="OQM78" s="106"/>
      <c r="OQN78" s="106"/>
      <c r="OQO78" s="106"/>
      <c r="OQP78" s="106"/>
      <c r="OQQ78" s="106"/>
      <c r="OQR78" s="106"/>
      <c r="OQS78" s="106"/>
      <c r="OQT78" s="106"/>
      <c r="OQU78" s="106"/>
      <c r="OQV78" s="106"/>
      <c r="OQW78" s="106"/>
      <c r="OQX78" s="106"/>
      <c r="OQY78" s="106"/>
      <c r="OQZ78" s="106"/>
      <c r="ORA78" s="106"/>
      <c r="ORB78" s="106"/>
      <c r="ORC78" s="106"/>
      <c r="ORD78" s="106"/>
      <c r="ORE78" s="106"/>
      <c r="ORF78" s="106"/>
      <c r="ORG78" s="106"/>
      <c r="ORH78" s="106"/>
      <c r="ORI78" s="106"/>
      <c r="ORJ78" s="106"/>
      <c r="ORK78" s="106"/>
      <c r="ORL78" s="106"/>
      <c r="ORM78" s="106"/>
      <c r="ORN78" s="106"/>
      <c r="ORO78" s="106"/>
      <c r="ORP78" s="106"/>
      <c r="ORQ78" s="106"/>
      <c r="ORR78" s="106"/>
      <c r="ORS78" s="106"/>
      <c r="ORT78" s="106"/>
      <c r="ORU78" s="106"/>
      <c r="ORV78" s="106"/>
      <c r="ORW78" s="106"/>
      <c r="ORX78" s="106"/>
      <c r="ORY78" s="106"/>
      <c r="ORZ78" s="106"/>
      <c r="OSA78" s="106"/>
      <c r="OSB78" s="106"/>
      <c r="OSC78" s="106"/>
      <c r="OSD78" s="106"/>
      <c r="OSE78" s="106"/>
      <c r="OSF78" s="106"/>
      <c r="OSG78" s="106"/>
      <c r="OSH78" s="106"/>
      <c r="OSI78" s="106"/>
      <c r="OSJ78" s="106"/>
      <c r="OSK78" s="106"/>
      <c r="OSL78" s="106"/>
      <c r="OSM78" s="106"/>
      <c r="OSN78" s="106"/>
      <c r="OSO78" s="106"/>
      <c r="OSP78" s="106"/>
      <c r="OSQ78" s="106"/>
      <c r="OSR78" s="106"/>
      <c r="OSS78" s="106"/>
      <c r="OST78" s="106"/>
      <c r="OSU78" s="106"/>
      <c r="OSV78" s="106"/>
      <c r="OSW78" s="106"/>
      <c r="OSX78" s="106"/>
      <c r="OSY78" s="106"/>
      <c r="OSZ78" s="106"/>
      <c r="OTA78" s="106"/>
      <c r="OTB78" s="106"/>
      <c r="OTC78" s="106"/>
      <c r="OTD78" s="106"/>
      <c r="OTE78" s="106"/>
      <c r="OTF78" s="106"/>
      <c r="OTG78" s="106"/>
      <c r="OTH78" s="106"/>
      <c r="OTI78" s="106"/>
      <c r="OTJ78" s="106"/>
      <c r="OTK78" s="106"/>
      <c r="OTL78" s="106"/>
      <c r="OTM78" s="106"/>
      <c r="OTN78" s="106"/>
      <c r="OTO78" s="106"/>
      <c r="OTP78" s="106"/>
      <c r="OTQ78" s="106"/>
      <c r="OTR78" s="106"/>
      <c r="OTS78" s="106"/>
      <c r="OTT78" s="106"/>
      <c r="OTU78" s="106"/>
      <c r="OTV78" s="106"/>
      <c r="OTW78" s="106"/>
      <c r="OTX78" s="106"/>
      <c r="OTY78" s="106"/>
      <c r="OTZ78" s="106"/>
      <c r="OUA78" s="106"/>
      <c r="OUB78" s="106"/>
      <c r="OUC78" s="106"/>
      <c r="OUD78" s="106"/>
      <c r="OUE78" s="106"/>
      <c r="OUF78" s="106"/>
      <c r="OUG78" s="106"/>
      <c r="OUH78" s="106"/>
      <c r="OUI78" s="106"/>
      <c r="OUJ78" s="106"/>
      <c r="OUK78" s="106"/>
      <c r="OUL78" s="106"/>
      <c r="OUM78" s="106"/>
      <c r="OUN78" s="106"/>
      <c r="OUO78" s="106"/>
      <c r="OUP78" s="106"/>
      <c r="OUQ78" s="106"/>
      <c r="OUR78" s="106"/>
      <c r="OUS78" s="106"/>
      <c r="OUT78" s="106"/>
      <c r="OUU78" s="106"/>
      <c r="OUV78" s="106"/>
      <c r="OUW78" s="106"/>
      <c r="OUX78" s="106"/>
      <c r="OUY78" s="106"/>
      <c r="OUZ78" s="106"/>
      <c r="OVA78" s="106"/>
      <c r="OVB78" s="106"/>
      <c r="OVC78" s="106"/>
      <c r="OVD78" s="106"/>
      <c r="OVE78" s="106"/>
      <c r="OVF78" s="106"/>
      <c r="OVG78" s="106"/>
      <c r="OVH78" s="106"/>
      <c r="OVI78" s="106"/>
      <c r="OVJ78" s="106"/>
      <c r="OVK78" s="106"/>
      <c r="OVL78" s="106"/>
      <c r="OVM78" s="106"/>
      <c r="OVN78" s="106"/>
      <c r="OVO78" s="106"/>
      <c r="OVP78" s="106"/>
      <c r="OVQ78" s="106"/>
      <c r="OVR78" s="106"/>
      <c r="OVS78" s="106"/>
      <c r="OVT78" s="106"/>
      <c r="OVU78" s="106"/>
      <c r="OVV78" s="106"/>
      <c r="OVW78" s="106"/>
      <c r="OVX78" s="106"/>
      <c r="OVY78" s="106"/>
      <c r="OVZ78" s="106"/>
      <c r="OWA78" s="106"/>
      <c r="OWB78" s="106"/>
      <c r="OWC78" s="106"/>
      <c r="OWD78" s="106"/>
      <c r="OWE78" s="106"/>
      <c r="OWF78" s="106"/>
      <c r="OWG78" s="106"/>
      <c r="OWH78" s="106"/>
      <c r="OWI78" s="106"/>
      <c r="OWJ78" s="106"/>
      <c r="OWK78" s="106"/>
      <c r="OWL78" s="106"/>
      <c r="OWM78" s="106"/>
      <c r="OWN78" s="106"/>
      <c r="OWO78" s="106"/>
      <c r="OWP78" s="106"/>
      <c r="OWQ78" s="106"/>
      <c r="OWR78" s="106"/>
      <c r="OWS78" s="106"/>
      <c r="OWT78" s="106"/>
      <c r="OWU78" s="106"/>
      <c r="OWV78" s="106"/>
      <c r="OWW78" s="106"/>
      <c r="OWX78" s="106"/>
      <c r="OWY78" s="106"/>
      <c r="OWZ78" s="106"/>
      <c r="OXA78" s="106"/>
      <c r="OXB78" s="106"/>
      <c r="OXC78" s="106"/>
      <c r="OXD78" s="106"/>
      <c r="OXE78" s="106"/>
      <c r="OXF78" s="106"/>
      <c r="OXG78" s="106"/>
      <c r="OXH78" s="106"/>
      <c r="OXI78" s="106"/>
      <c r="OXJ78" s="106"/>
      <c r="OXK78" s="106"/>
      <c r="OXL78" s="106"/>
      <c r="OXM78" s="106"/>
      <c r="OXN78" s="106"/>
      <c r="OXO78" s="106"/>
      <c r="OXP78" s="106"/>
      <c r="OXQ78" s="106"/>
      <c r="OXR78" s="106"/>
      <c r="OXS78" s="106"/>
      <c r="OXT78" s="106"/>
      <c r="OXU78" s="106"/>
      <c r="OXV78" s="106"/>
      <c r="OXW78" s="106"/>
      <c r="OXX78" s="106"/>
      <c r="OXY78" s="106"/>
      <c r="OXZ78" s="106"/>
      <c r="OYA78" s="106"/>
      <c r="OYB78" s="106"/>
      <c r="OYC78" s="106"/>
      <c r="OYD78" s="106"/>
      <c r="OYE78" s="106"/>
      <c r="OYF78" s="106"/>
      <c r="OYG78" s="106"/>
      <c r="OYH78" s="106"/>
      <c r="OYI78" s="106"/>
      <c r="OYJ78" s="106"/>
      <c r="OYK78" s="106"/>
      <c r="OYL78" s="106"/>
      <c r="OYM78" s="106"/>
      <c r="OYN78" s="106"/>
      <c r="OYO78" s="106"/>
      <c r="OYP78" s="106"/>
      <c r="OYQ78" s="106"/>
      <c r="OYR78" s="106"/>
      <c r="OYS78" s="106"/>
      <c r="OYT78" s="106"/>
      <c r="OYU78" s="106"/>
      <c r="OYV78" s="106"/>
      <c r="OYW78" s="106"/>
      <c r="OYX78" s="106"/>
      <c r="OYY78" s="106"/>
      <c r="OYZ78" s="106"/>
      <c r="OZA78" s="106"/>
      <c r="OZB78" s="106"/>
      <c r="OZC78" s="106"/>
      <c r="OZD78" s="106"/>
      <c r="OZE78" s="106"/>
      <c r="OZF78" s="106"/>
      <c r="OZG78" s="106"/>
      <c r="OZH78" s="106"/>
      <c r="OZI78" s="106"/>
      <c r="OZJ78" s="106"/>
      <c r="OZK78" s="106"/>
      <c r="OZL78" s="106"/>
      <c r="OZM78" s="106"/>
      <c r="OZN78" s="106"/>
      <c r="OZO78" s="106"/>
      <c r="OZP78" s="106"/>
      <c r="OZQ78" s="106"/>
      <c r="OZR78" s="106"/>
      <c r="OZS78" s="106"/>
      <c r="OZT78" s="106"/>
      <c r="OZU78" s="106"/>
      <c r="OZV78" s="106"/>
      <c r="OZW78" s="106"/>
      <c r="OZX78" s="106"/>
      <c r="OZY78" s="106"/>
      <c r="OZZ78" s="106"/>
      <c r="PAA78" s="106"/>
      <c r="PAB78" s="106"/>
      <c r="PAC78" s="106"/>
      <c r="PAD78" s="106"/>
      <c r="PAE78" s="106"/>
      <c r="PAF78" s="106"/>
      <c r="PAG78" s="106"/>
      <c r="PAH78" s="106"/>
      <c r="PAI78" s="106"/>
      <c r="PAJ78" s="106"/>
      <c r="PAK78" s="106"/>
      <c r="PAL78" s="106"/>
      <c r="PAM78" s="106"/>
      <c r="PAN78" s="106"/>
      <c r="PAO78" s="106"/>
      <c r="PAP78" s="106"/>
      <c r="PAQ78" s="106"/>
      <c r="PAR78" s="106"/>
      <c r="PAS78" s="106"/>
      <c r="PAT78" s="106"/>
      <c r="PAU78" s="106"/>
      <c r="PAV78" s="106"/>
      <c r="PAW78" s="106"/>
      <c r="PAX78" s="106"/>
      <c r="PAY78" s="106"/>
      <c r="PAZ78" s="106"/>
      <c r="PBA78" s="106"/>
      <c r="PBB78" s="106"/>
      <c r="PBC78" s="106"/>
      <c r="PBD78" s="106"/>
      <c r="PBE78" s="106"/>
      <c r="PBF78" s="106"/>
      <c r="PBG78" s="106"/>
      <c r="PBH78" s="106"/>
      <c r="PBI78" s="106"/>
      <c r="PBJ78" s="106"/>
      <c r="PBK78" s="106"/>
      <c r="PBL78" s="106"/>
      <c r="PBM78" s="106"/>
      <c r="PBN78" s="106"/>
      <c r="PBO78" s="106"/>
      <c r="PBP78" s="106"/>
      <c r="PBQ78" s="106"/>
      <c r="PBR78" s="106"/>
      <c r="PBS78" s="106"/>
      <c r="PBT78" s="106"/>
      <c r="PBU78" s="106"/>
      <c r="PBV78" s="106"/>
      <c r="PBW78" s="106"/>
      <c r="PBX78" s="106"/>
      <c r="PBY78" s="106"/>
      <c r="PBZ78" s="106"/>
      <c r="PCA78" s="106"/>
      <c r="PCB78" s="106"/>
      <c r="PCC78" s="106"/>
      <c r="PCD78" s="106"/>
      <c r="PCE78" s="106"/>
      <c r="PCF78" s="106"/>
      <c r="PCG78" s="106"/>
      <c r="PCH78" s="106"/>
      <c r="PCI78" s="106"/>
      <c r="PCJ78" s="106"/>
      <c r="PCK78" s="106"/>
      <c r="PCL78" s="106"/>
      <c r="PCM78" s="106"/>
      <c r="PCN78" s="106"/>
      <c r="PCO78" s="106"/>
      <c r="PCP78" s="106"/>
      <c r="PCQ78" s="106"/>
      <c r="PCR78" s="106"/>
      <c r="PCS78" s="106"/>
      <c r="PCT78" s="106"/>
      <c r="PCU78" s="106"/>
      <c r="PCV78" s="106"/>
      <c r="PCW78" s="106"/>
      <c r="PCX78" s="106"/>
      <c r="PCY78" s="106"/>
      <c r="PCZ78" s="106"/>
      <c r="PDA78" s="106"/>
      <c r="PDB78" s="106"/>
      <c r="PDC78" s="106"/>
      <c r="PDD78" s="106"/>
      <c r="PDE78" s="106"/>
      <c r="PDF78" s="106"/>
      <c r="PDG78" s="106"/>
      <c r="PDH78" s="106"/>
      <c r="PDI78" s="106"/>
      <c r="PDJ78" s="106"/>
      <c r="PDK78" s="106"/>
      <c r="PDL78" s="106"/>
      <c r="PDM78" s="106"/>
      <c r="PDN78" s="106"/>
      <c r="PDO78" s="106"/>
      <c r="PDP78" s="106"/>
      <c r="PDQ78" s="106"/>
      <c r="PDR78" s="106"/>
      <c r="PDS78" s="106"/>
      <c r="PDT78" s="106"/>
      <c r="PDU78" s="106"/>
      <c r="PDV78" s="106"/>
      <c r="PDW78" s="106"/>
      <c r="PDX78" s="106"/>
      <c r="PDY78" s="106"/>
      <c r="PDZ78" s="106"/>
      <c r="PEA78" s="106"/>
      <c r="PEB78" s="106"/>
      <c r="PEC78" s="106"/>
      <c r="PED78" s="106"/>
      <c r="PEE78" s="106"/>
      <c r="PEF78" s="106"/>
      <c r="PEG78" s="106"/>
      <c r="PEH78" s="106"/>
      <c r="PEI78" s="106"/>
      <c r="PEJ78" s="106"/>
      <c r="PEK78" s="106"/>
      <c r="PEL78" s="106"/>
      <c r="PEM78" s="106"/>
      <c r="PEN78" s="106"/>
      <c r="PEO78" s="106"/>
      <c r="PEP78" s="106"/>
      <c r="PEQ78" s="106"/>
      <c r="PER78" s="106"/>
      <c r="PES78" s="106"/>
      <c r="PET78" s="106"/>
      <c r="PEU78" s="106"/>
      <c r="PEV78" s="106"/>
      <c r="PEW78" s="106"/>
      <c r="PEX78" s="106"/>
      <c r="PEY78" s="106"/>
      <c r="PEZ78" s="106"/>
      <c r="PFA78" s="106"/>
      <c r="PFB78" s="106"/>
      <c r="PFC78" s="106"/>
      <c r="PFD78" s="106"/>
      <c r="PFE78" s="106"/>
      <c r="PFF78" s="106"/>
      <c r="PFG78" s="106"/>
      <c r="PFH78" s="106"/>
      <c r="PFI78" s="106"/>
      <c r="PFJ78" s="106"/>
      <c r="PFK78" s="106"/>
      <c r="PFL78" s="106"/>
      <c r="PFM78" s="106"/>
      <c r="PFN78" s="106"/>
      <c r="PFO78" s="106"/>
      <c r="PFP78" s="106"/>
      <c r="PFQ78" s="106"/>
      <c r="PFR78" s="106"/>
      <c r="PFS78" s="106"/>
      <c r="PFT78" s="106"/>
      <c r="PFU78" s="106"/>
      <c r="PFV78" s="106"/>
      <c r="PFW78" s="106"/>
      <c r="PFX78" s="106"/>
      <c r="PFY78" s="106"/>
      <c r="PFZ78" s="106"/>
      <c r="PGA78" s="106"/>
      <c r="PGB78" s="106"/>
      <c r="PGC78" s="106"/>
      <c r="PGD78" s="106"/>
      <c r="PGE78" s="106"/>
      <c r="PGF78" s="106"/>
      <c r="PGG78" s="106"/>
      <c r="PGH78" s="106"/>
      <c r="PGI78" s="106"/>
      <c r="PGJ78" s="106"/>
      <c r="PGK78" s="106"/>
      <c r="PGL78" s="106"/>
      <c r="PGM78" s="106"/>
      <c r="PGN78" s="106"/>
      <c r="PGO78" s="106"/>
      <c r="PGP78" s="106"/>
      <c r="PGQ78" s="106"/>
      <c r="PGR78" s="106"/>
      <c r="PGS78" s="106"/>
      <c r="PGT78" s="106"/>
      <c r="PGU78" s="106"/>
      <c r="PGV78" s="106"/>
      <c r="PGW78" s="106"/>
      <c r="PGX78" s="106"/>
      <c r="PGY78" s="106"/>
      <c r="PGZ78" s="106"/>
      <c r="PHA78" s="106"/>
      <c r="PHB78" s="106"/>
      <c r="PHC78" s="106"/>
      <c r="PHD78" s="106"/>
      <c r="PHE78" s="106"/>
      <c r="PHF78" s="106"/>
      <c r="PHG78" s="106"/>
      <c r="PHH78" s="106"/>
      <c r="PHI78" s="106"/>
      <c r="PHJ78" s="106"/>
      <c r="PHK78" s="106"/>
      <c r="PHL78" s="106"/>
      <c r="PHM78" s="106"/>
      <c r="PHN78" s="106"/>
      <c r="PHO78" s="106"/>
      <c r="PHP78" s="106"/>
      <c r="PHQ78" s="106"/>
      <c r="PHR78" s="106"/>
      <c r="PHS78" s="106"/>
      <c r="PHT78" s="106"/>
      <c r="PHU78" s="106"/>
      <c r="PHV78" s="106"/>
      <c r="PHW78" s="106"/>
      <c r="PHX78" s="106"/>
      <c r="PHY78" s="106"/>
      <c r="PHZ78" s="106"/>
      <c r="PIA78" s="106"/>
      <c r="PIB78" s="106"/>
      <c r="PIC78" s="106"/>
      <c r="PID78" s="106"/>
      <c r="PIE78" s="106"/>
      <c r="PIF78" s="106"/>
      <c r="PIG78" s="106"/>
      <c r="PIH78" s="106"/>
      <c r="PII78" s="106"/>
      <c r="PIJ78" s="106"/>
      <c r="PIK78" s="106"/>
      <c r="PIL78" s="106"/>
      <c r="PIM78" s="106"/>
      <c r="PIN78" s="106"/>
      <c r="PIO78" s="106"/>
      <c r="PIP78" s="106"/>
      <c r="PIQ78" s="106"/>
      <c r="PIR78" s="106"/>
      <c r="PIS78" s="106"/>
      <c r="PIT78" s="106"/>
      <c r="PIU78" s="106"/>
      <c r="PIV78" s="106"/>
      <c r="PIW78" s="106"/>
      <c r="PIX78" s="106"/>
      <c r="PIY78" s="106"/>
      <c r="PIZ78" s="106"/>
      <c r="PJA78" s="106"/>
      <c r="PJB78" s="106"/>
      <c r="PJC78" s="106"/>
      <c r="PJD78" s="106"/>
      <c r="PJE78" s="106"/>
      <c r="PJF78" s="106"/>
      <c r="PJG78" s="106"/>
      <c r="PJH78" s="106"/>
      <c r="PJI78" s="106"/>
      <c r="PJJ78" s="106"/>
      <c r="PJK78" s="106"/>
      <c r="PJL78" s="106"/>
      <c r="PJM78" s="106"/>
      <c r="PJN78" s="106"/>
      <c r="PJO78" s="106"/>
      <c r="PJP78" s="106"/>
      <c r="PJQ78" s="106"/>
      <c r="PJR78" s="106"/>
      <c r="PJS78" s="106"/>
      <c r="PJT78" s="106"/>
      <c r="PJU78" s="106"/>
      <c r="PJV78" s="106"/>
      <c r="PJW78" s="106"/>
      <c r="PJX78" s="106"/>
      <c r="PJY78" s="106"/>
      <c r="PJZ78" s="106"/>
      <c r="PKA78" s="106"/>
      <c r="PKB78" s="106"/>
      <c r="PKC78" s="106"/>
      <c r="PKD78" s="106"/>
      <c r="PKE78" s="106"/>
      <c r="PKF78" s="106"/>
      <c r="PKG78" s="106"/>
      <c r="PKH78" s="106"/>
      <c r="PKI78" s="106"/>
      <c r="PKJ78" s="106"/>
      <c r="PKK78" s="106"/>
      <c r="PKL78" s="106"/>
      <c r="PKM78" s="106"/>
      <c r="PKN78" s="106"/>
      <c r="PKO78" s="106"/>
      <c r="PKP78" s="106"/>
      <c r="PKQ78" s="106"/>
      <c r="PKR78" s="106"/>
      <c r="PKS78" s="106"/>
      <c r="PKT78" s="106"/>
      <c r="PKU78" s="106"/>
      <c r="PKV78" s="106"/>
      <c r="PKW78" s="106"/>
      <c r="PKX78" s="106"/>
      <c r="PKY78" s="106"/>
      <c r="PKZ78" s="106"/>
      <c r="PLA78" s="106"/>
      <c r="PLB78" s="106"/>
      <c r="PLC78" s="106"/>
      <c r="PLD78" s="106"/>
      <c r="PLE78" s="106"/>
      <c r="PLF78" s="106"/>
      <c r="PLG78" s="106"/>
      <c r="PLH78" s="106"/>
      <c r="PLI78" s="106"/>
      <c r="PLJ78" s="106"/>
      <c r="PLK78" s="106"/>
      <c r="PLL78" s="106"/>
      <c r="PLM78" s="106"/>
      <c r="PLN78" s="106"/>
      <c r="PLO78" s="106"/>
      <c r="PLP78" s="106"/>
      <c r="PLQ78" s="106"/>
      <c r="PLR78" s="106"/>
      <c r="PLS78" s="106"/>
      <c r="PLT78" s="106"/>
      <c r="PLU78" s="106"/>
      <c r="PLV78" s="106"/>
      <c r="PLW78" s="106"/>
      <c r="PLX78" s="106"/>
      <c r="PLY78" s="106"/>
      <c r="PLZ78" s="106"/>
      <c r="PMA78" s="106"/>
      <c r="PMB78" s="106"/>
      <c r="PMC78" s="106"/>
      <c r="PMD78" s="106"/>
      <c r="PME78" s="106"/>
      <c r="PMF78" s="106"/>
      <c r="PMG78" s="106"/>
      <c r="PMH78" s="106"/>
      <c r="PMI78" s="106"/>
      <c r="PMJ78" s="106"/>
      <c r="PMK78" s="106"/>
      <c r="PML78" s="106"/>
      <c r="PMM78" s="106"/>
      <c r="PMN78" s="106"/>
      <c r="PMO78" s="106"/>
      <c r="PMP78" s="106"/>
      <c r="PMQ78" s="106"/>
      <c r="PMR78" s="106"/>
      <c r="PMS78" s="106"/>
      <c r="PMT78" s="106"/>
      <c r="PMU78" s="106"/>
      <c r="PMV78" s="106"/>
      <c r="PMW78" s="106"/>
      <c r="PMX78" s="106"/>
      <c r="PMY78" s="106"/>
      <c r="PMZ78" s="106"/>
      <c r="PNA78" s="106"/>
      <c r="PNB78" s="106"/>
      <c r="PNC78" s="106"/>
      <c r="PND78" s="106"/>
      <c r="PNE78" s="106"/>
      <c r="PNF78" s="106"/>
      <c r="PNG78" s="106"/>
      <c r="PNH78" s="106"/>
      <c r="PNI78" s="106"/>
      <c r="PNJ78" s="106"/>
      <c r="PNK78" s="106"/>
      <c r="PNL78" s="106"/>
      <c r="PNM78" s="106"/>
      <c r="PNN78" s="106"/>
      <c r="PNO78" s="106"/>
      <c r="PNP78" s="106"/>
      <c r="PNQ78" s="106"/>
      <c r="PNR78" s="106"/>
      <c r="PNS78" s="106"/>
      <c r="PNT78" s="106"/>
      <c r="PNU78" s="106"/>
      <c r="PNV78" s="106"/>
      <c r="PNW78" s="106"/>
      <c r="PNX78" s="106"/>
      <c r="PNY78" s="106"/>
      <c r="PNZ78" s="106"/>
      <c r="POA78" s="106"/>
      <c r="POB78" s="106"/>
      <c r="POC78" s="106"/>
      <c r="POD78" s="106"/>
      <c r="POE78" s="106"/>
      <c r="POF78" s="106"/>
      <c r="POG78" s="106"/>
      <c r="POH78" s="106"/>
      <c r="POI78" s="106"/>
      <c r="POJ78" s="106"/>
      <c r="POK78" s="106"/>
      <c r="POL78" s="106"/>
      <c r="POM78" s="106"/>
      <c r="PON78" s="106"/>
      <c r="POO78" s="106"/>
      <c r="POP78" s="106"/>
      <c r="POQ78" s="106"/>
      <c r="POR78" s="106"/>
      <c r="POS78" s="106"/>
      <c r="POT78" s="106"/>
      <c r="POU78" s="106"/>
      <c r="POV78" s="106"/>
      <c r="POW78" s="106"/>
      <c r="POX78" s="106"/>
      <c r="POY78" s="106"/>
      <c r="POZ78" s="106"/>
      <c r="PPA78" s="106"/>
      <c r="PPB78" s="106"/>
      <c r="PPC78" s="106"/>
      <c r="PPD78" s="106"/>
      <c r="PPE78" s="106"/>
      <c r="PPF78" s="106"/>
      <c r="PPG78" s="106"/>
      <c r="PPH78" s="106"/>
      <c r="PPI78" s="106"/>
      <c r="PPJ78" s="106"/>
      <c r="PPK78" s="106"/>
      <c r="PPL78" s="106"/>
      <c r="PPM78" s="106"/>
      <c r="PPN78" s="106"/>
      <c r="PPO78" s="106"/>
      <c r="PPP78" s="106"/>
      <c r="PPQ78" s="106"/>
      <c r="PPR78" s="106"/>
      <c r="PPS78" s="106"/>
      <c r="PPT78" s="106"/>
      <c r="PPU78" s="106"/>
      <c r="PPV78" s="106"/>
      <c r="PPW78" s="106"/>
      <c r="PPX78" s="106"/>
      <c r="PPY78" s="106"/>
      <c r="PPZ78" s="106"/>
      <c r="PQA78" s="106"/>
      <c r="PQB78" s="106"/>
      <c r="PQC78" s="106"/>
      <c r="PQD78" s="106"/>
      <c r="PQE78" s="106"/>
      <c r="PQF78" s="106"/>
      <c r="PQG78" s="106"/>
      <c r="PQH78" s="106"/>
      <c r="PQI78" s="106"/>
      <c r="PQJ78" s="106"/>
      <c r="PQK78" s="106"/>
      <c r="PQL78" s="106"/>
      <c r="PQM78" s="106"/>
      <c r="PQN78" s="106"/>
      <c r="PQO78" s="106"/>
      <c r="PQP78" s="106"/>
      <c r="PQQ78" s="106"/>
      <c r="PQR78" s="106"/>
      <c r="PQS78" s="106"/>
      <c r="PQT78" s="106"/>
      <c r="PQU78" s="106"/>
      <c r="PQV78" s="106"/>
      <c r="PQW78" s="106"/>
      <c r="PQX78" s="106"/>
      <c r="PQY78" s="106"/>
      <c r="PQZ78" s="106"/>
      <c r="PRA78" s="106"/>
      <c r="PRB78" s="106"/>
      <c r="PRC78" s="106"/>
      <c r="PRD78" s="106"/>
      <c r="PRE78" s="106"/>
      <c r="PRF78" s="106"/>
      <c r="PRG78" s="106"/>
      <c r="PRH78" s="106"/>
      <c r="PRI78" s="106"/>
      <c r="PRJ78" s="106"/>
      <c r="PRK78" s="106"/>
      <c r="PRL78" s="106"/>
      <c r="PRM78" s="106"/>
      <c r="PRN78" s="106"/>
      <c r="PRO78" s="106"/>
      <c r="PRP78" s="106"/>
      <c r="PRQ78" s="106"/>
      <c r="PRR78" s="106"/>
      <c r="PRS78" s="106"/>
      <c r="PRT78" s="106"/>
      <c r="PRU78" s="106"/>
      <c r="PRV78" s="106"/>
      <c r="PRW78" s="106"/>
      <c r="PRX78" s="106"/>
      <c r="PRY78" s="106"/>
      <c r="PRZ78" s="106"/>
      <c r="PSA78" s="106"/>
      <c r="PSB78" s="106"/>
      <c r="PSC78" s="106"/>
      <c r="PSD78" s="106"/>
      <c r="PSE78" s="106"/>
      <c r="PSF78" s="106"/>
      <c r="PSG78" s="106"/>
      <c r="PSH78" s="106"/>
      <c r="PSI78" s="106"/>
      <c r="PSJ78" s="106"/>
      <c r="PSK78" s="106"/>
      <c r="PSL78" s="106"/>
      <c r="PSM78" s="106"/>
      <c r="PSN78" s="106"/>
      <c r="PSO78" s="106"/>
      <c r="PSP78" s="106"/>
      <c r="PSQ78" s="106"/>
      <c r="PSR78" s="106"/>
      <c r="PSS78" s="106"/>
      <c r="PST78" s="106"/>
      <c r="PSU78" s="106"/>
      <c r="PSV78" s="106"/>
      <c r="PSW78" s="106"/>
      <c r="PSX78" s="106"/>
      <c r="PSY78" s="106"/>
      <c r="PSZ78" s="106"/>
      <c r="PTA78" s="106"/>
      <c r="PTB78" s="106"/>
      <c r="PTC78" s="106"/>
      <c r="PTD78" s="106"/>
      <c r="PTE78" s="106"/>
      <c r="PTF78" s="106"/>
      <c r="PTG78" s="106"/>
      <c r="PTH78" s="106"/>
      <c r="PTI78" s="106"/>
      <c r="PTJ78" s="106"/>
      <c r="PTK78" s="106"/>
      <c r="PTL78" s="106"/>
      <c r="PTM78" s="106"/>
      <c r="PTN78" s="106"/>
      <c r="PTO78" s="106"/>
      <c r="PTP78" s="106"/>
      <c r="PTQ78" s="106"/>
      <c r="PTR78" s="106"/>
      <c r="PTS78" s="106"/>
      <c r="PTT78" s="106"/>
      <c r="PTU78" s="106"/>
      <c r="PTV78" s="106"/>
      <c r="PTW78" s="106"/>
      <c r="PTX78" s="106"/>
      <c r="PTY78" s="106"/>
      <c r="PTZ78" s="106"/>
      <c r="PUA78" s="106"/>
      <c r="PUB78" s="106"/>
      <c r="PUC78" s="106"/>
      <c r="PUD78" s="106"/>
      <c r="PUE78" s="106"/>
      <c r="PUF78" s="106"/>
      <c r="PUG78" s="106"/>
      <c r="PUH78" s="106"/>
      <c r="PUI78" s="106"/>
      <c r="PUJ78" s="106"/>
      <c r="PUK78" s="106"/>
      <c r="PUL78" s="106"/>
      <c r="PUM78" s="106"/>
      <c r="PUN78" s="106"/>
      <c r="PUO78" s="106"/>
      <c r="PUP78" s="106"/>
      <c r="PUQ78" s="106"/>
      <c r="PUR78" s="106"/>
      <c r="PUS78" s="106"/>
      <c r="PUT78" s="106"/>
      <c r="PUU78" s="106"/>
      <c r="PUV78" s="106"/>
      <c r="PUW78" s="106"/>
      <c r="PUX78" s="106"/>
      <c r="PUY78" s="106"/>
      <c r="PUZ78" s="106"/>
      <c r="PVA78" s="106"/>
      <c r="PVB78" s="106"/>
      <c r="PVC78" s="106"/>
      <c r="PVD78" s="106"/>
      <c r="PVE78" s="106"/>
      <c r="PVF78" s="106"/>
      <c r="PVG78" s="106"/>
      <c r="PVH78" s="106"/>
      <c r="PVI78" s="106"/>
      <c r="PVJ78" s="106"/>
      <c r="PVK78" s="106"/>
      <c r="PVL78" s="106"/>
      <c r="PVM78" s="106"/>
      <c r="PVN78" s="106"/>
      <c r="PVO78" s="106"/>
      <c r="PVP78" s="106"/>
      <c r="PVQ78" s="106"/>
      <c r="PVR78" s="106"/>
      <c r="PVS78" s="106"/>
      <c r="PVT78" s="106"/>
      <c r="PVU78" s="106"/>
      <c r="PVV78" s="106"/>
      <c r="PVW78" s="106"/>
      <c r="PVX78" s="106"/>
      <c r="PVY78" s="106"/>
      <c r="PVZ78" s="106"/>
      <c r="PWA78" s="106"/>
      <c r="PWB78" s="106"/>
      <c r="PWC78" s="106"/>
      <c r="PWD78" s="106"/>
      <c r="PWE78" s="106"/>
      <c r="PWF78" s="106"/>
      <c r="PWG78" s="106"/>
      <c r="PWH78" s="106"/>
      <c r="PWI78" s="106"/>
      <c r="PWJ78" s="106"/>
      <c r="PWK78" s="106"/>
      <c r="PWL78" s="106"/>
      <c r="PWM78" s="106"/>
      <c r="PWN78" s="106"/>
      <c r="PWO78" s="106"/>
      <c r="PWP78" s="106"/>
      <c r="PWQ78" s="106"/>
      <c r="PWR78" s="106"/>
      <c r="PWS78" s="106"/>
      <c r="PWT78" s="106"/>
      <c r="PWU78" s="106"/>
      <c r="PWV78" s="106"/>
      <c r="PWW78" s="106"/>
      <c r="PWX78" s="106"/>
      <c r="PWY78" s="106"/>
      <c r="PWZ78" s="106"/>
      <c r="PXA78" s="106"/>
      <c r="PXB78" s="106"/>
      <c r="PXC78" s="106"/>
      <c r="PXD78" s="106"/>
      <c r="PXE78" s="106"/>
      <c r="PXF78" s="106"/>
      <c r="PXG78" s="106"/>
      <c r="PXH78" s="106"/>
      <c r="PXI78" s="106"/>
      <c r="PXJ78" s="106"/>
      <c r="PXK78" s="106"/>
      <c r="PXL78" s="106"/>
      <c r="PXM78" s="106"/>
      <c r="PXN78" s="106"/>
      <c r="PXO78" s="106"/>
      <c r="PXP78" s="106"/>
      <c r="PXQ78" s="106"/>
      <c r="PXR78" s="106"/>
      <c r="PXS78" s="106"/>
      <c r="PXT78" s="106"/>
      <c r="PXU78" s="106"/>
      <c r="PXV78" s="106"/>
      <c r="PXW78" s="106"/>
      <c r="PXX78" s="106"/>
      <c r="PXY78" s="106"/>
      <c r="PXZ78" s="106"/>
      <c r="PYA78" s="106"/>
      <c r="PYB78" s="106"/>
      <c r="PYC78" s="106"/>
      <c r="PYD78" s="106"/>
      <c r="PYE78" s="106"/>
      <c r="PYF78" s="106"/>
      <c r="PYG78" s="106"/>
      <c r="PYH78" s="106"/>
      <c r="PYI78" s="106"/>
      <c r="PYJ78" s="106"/>
      <c r="PYK78" s="106"/>
      <c r="PYL78" s="106"/>
      <c r="PYM78" s="106"/>
      <c r="PYN78" s="106"/>
      <c r="PYO78" s="106"/>
      <c r="PYP78" s="106"/>
      <c r="PYQ78" s="106"/>
      <c r="PYR78" s="106"/>
      <c r="PYS78" s="106"/>
      <c r="PYT78" s="106"/>
      <c r="PYU78" s="106"/>
      <c r="PYV78" s="106"/>
      <c r="PYW78" s="106"/>
      <c r="PYX78" s="106"/>
      <c r="PYY78" s="106"/>
      <c r="PYZ78" s="106"/>
      <c r="PZA78" s="106"/>
      <c r="PZB78" s="106"/>
      <c r="PZC78" s="106"/>
      <c r="PZD78" s="106"/>
      <c r="PZE78" s="106"/>
      <c r="PZF78" s="106"/>
      <c r="PZG78" s="106"/>
      <c r="PZH78" s="106"/>
      <c r="PZI78" s="106"/>
      <c r="PZJ78" s="106"/>
      <c r="PZK78" s="106"/>
      <c r="PZL78" s="106"/>
      <c r="PZM78" s="106"/>
      <c r="PZN78" s="106"/>
      <c r="PZO78" s="106"/>
      <c r="PZP78" s="106"/>
      <c r="PZQ78" s="106"/>
      <c r="PZR78" s="106"/>
      <c r="PZS78" s="106"/>
      <c r="PZT78" s="106"/>
      <c r="PZU78" s="106"/>
      <c r="PZV78" s="106"/>
      <c r="PZW78" s="106"/>
      <c r="PZX78" s="106"/>
      <c r="PZY78" s="106"/>
      <c r="PZZ78" s="106"/>
      <c r="QAA78" s="106"/>
      <c r="QAB78" s="106"/>
      <c r="QAC78" s="106"/>
      <c r="QAD78" s="106"/>
      <c r="QAE78" s="106"/>
      <c r="QAF78" s="106"/>
      <c r="QAG78" s="106"/>
      <c r="QAH78" s="106"/>
      <c r="QAI78" s="106"/>
      <c r="QAJ78" s="106"/>
      <c r="QAK78" s="106"/>
      <c r="QAL78" s="106"/>
      <c r="QAM78" s="106"/>
      <c r="QAN78" s="106"/>
      <c r="QAO78" s="106"/>
      <c r="QAP78" s="106"/>
      <c r="QAQ78" s="106"/>
      <c r="QAR78" s="106"/>
      <c r="QAS78" s="106"/>
      <c r="QAT78" s="106"/>
      <c r="QAU78" s="106"/>
      <c r="QAV78" s="106"/>
      <c r="QAW78" s="106"/>
      <c r="QAX78" s="106"/>
      <c r="QAY78" s="106"/>
      <c r="QAZ78" s="106"/>
      <c r="QBA78" s="106"/>
      <c r="QBB78" s="106"/>
      <c r="QBC78" s="106"/>
      <c r="QBD78" s="106"/>
      <c r="QBE78" s="106"/>
      <c r="QBF78" s="106"/>
      <c r="QBG78" s="106"/>
      <c r="QBH78" s="106"/>
      <c r="QBI78" s="106"/>
      <c r="QBJ78" s="106"/>
      <c r="QBK78" s="106"/>
      <c r="QBL78" s="106"/>
      <c r="QBM78" s="106"/>
      <c r="QBN78" s="106"/>
      <c r="QBO78" s="106"/>
      <c r="QBP78" s="106"/>
      <c r="QBQ78" s="106"/>
      <c r="QBR78" s="106"/>
      <c r="QBS78" s="106"/>
      <c r="QBT78" s="106"/>
      <c r="QBU78" s="106"/>
      <c r="QBV78" s="106"/>
      <c r="QBW78" s="106"/>
      <c r="QBX78" s="106"/>
      <c r="QBY78" s="106"/>
      <c r="QBZ78" s="106"/>
      <c r="QCA78" s="106"/>
      <c r="QCB78" s="106"/>
      <c r="QCC78" s="106"/>
      <c r="QCD78" s="106"/>
      <c r="QCE78" s="106"/>
      <c r="QCF78" s="106"/>
      <c r="QCG78" s="106"/>
      <c r="QCH78" s="106"/>
      <c r="QCI78" s="106"/>
      <c r="QCJ78" s="106"/>
      <c r="QCK78" s="106"/>
      <c r="QCL78" s="106"/>
      <c r="QCM78" s="106"/>
      <c r="QCN78" s="106"/>
      <c r="QCO78" s="106"/>
      <c r="QCP78" s="106"/>
      <c r="QCQ78" s="106"/>
      <c r="QCR78" s="106"/>
      <c r="QCS78" s="106"/>
      <c r="QCT78" s="106"/>
      <c r="QCU78" s="106"/>
      <c r="QCV78" s="106"/>
      <c r="QCW78" s="106"/>
      <c r="QCX78" s="106"/>
      <c r="QCY78" s="106"/>
      <c r="QCZ78" s="106"/>
      <c r="QDA78" s="106"/>
      <c r="QDB78" s="106"/>
      <c r="QDC78" s="106"/>
      <c r="QDD78" s="106"/>
      <c r="QDE78" s="106"/>
      <c r="QDF78" s="106"/>
      <c r="QDG78" s="106"/>
      <c r="QDH78" s="106"/>
      <c r="QDI78" s="106"/>
      <c r="QDJ78" s="106"/>
      <c r="QDK78" s="106"/>
      <c r="QDL78" s="106"/>
      <c r="QDM78" s="106"/>
      <c r="QDN78" s="106"/>
      <c r="QDO78" s="106"/>
      <c r="QDP78" s="106"/>
      <c r="QDQ78" s="106"/>
      <c r="QDR78" s="106"/>
      <c r="QDS78" s="106"/>
      <c r="QDT78" s="106"/>
      <c r="QDU78" s="106"/>
      <c r="QDV78" s="106"/>
      <c r="QDW78" s="106"/>
      <c r="QDX78" s="106"/>
      <c r="QDY78" s="106"/>
      <c r="QDZ78" s="106"/>
      <c r="QEA78" s="106"/>
      <c r="QEB78" s="106"/>
      <c r="QEC78" s="106"/>
      <c r="QED78" s="106"/>
      <c r="QEE78" s="106"/>
      <c r="QEF78" s="106"/>
      <c r="QEG78" s="106"/>
      <c r="QEH78" s="106"/>
      <c r="QEI78" s="106"/>
      <c r="QEJ78" s="106"/>
      <c r="QEK78" s="106"/>
      <c r="QEL78" s="106"/>
      <c r="QEM78" s="106"/>
      <c r="QEN78" s="106"/>
      <c r="QEO78" s="106"/>
      <c r="QEP78" s="106"/>
      <c r="QEQ78" s="106"/>
      <c r="QER78" s="106"/>
      <c r="QES78" s="106"/>
      <c r="QET78" s="106"/>
      <c r="QEU78" s="106"/>
      <c r="QEV78" s="106"/>
      <c r="QEW78" s="106"/>
      <c r="QEX78" s="106"/>
      <c r="QEY78" s="106"/>
      <c r="QEZ78" s="106"/>
      <c r="QFA78" s="106"/>
      <c r="QFB78" s="106"/>
      <c r="QFC78" s="106"/>
      <c r="QFD78" s="106"/>
      <c r="QFE78" s="106"/>
      <c r="QFF78" s="106"/>
      <c r="QFG78" s="106"/>
      <c r="QFH78" s="106"/>
      <c r="QFI78" s="106"/>
      <c r="QFJ78" s="106"/>
      <c r="QFK78" s="106"/>
      <c r="QFL78" s="106"/>
      <c r="QFM78" s="106"/>
      <c r="QFN78" s="106"/>
      <c r="QFO78" s="106"/>
      <c r="QFP78" s="106"/>
      <c r="QFQ78" s="106"/>
      <c r="QFR78" s="106"/>
      <c r="QFS78" s="106"/>
      <c r="QFT78" s="106"/>
      <c r="QFU78" s="106"/>
      <c r="QFV78" s="106"/>
      <c r="QFW78" s="106"/>
      <c r="QFX78" s="106"/>
      <c r="QFY78" s="106"/>
      <c r="QFZ78" s="106"/>
      <c r="QGA78" s="106"/>
      <c r="QGB78" s="106"/>
      <c r="QGC78" s="106"/>
      <c r="QGD78" s="106"/>
      <c r="QGE78" s="106"/>
      <c r="QGF78" s="106"/>
      <c r="QGG78" s="106"/>
      <c r="QGH78" s="106"/>
      <c r="QGI78" s="106"/>
      <c r="QGJ78" s="106"/>
      <c r="QGK78" s="106"/>
      <c r="QGL78" s="106"/>
      <c r="QGM78" s="106"/>
      <c r="QGN78" s="106"/>
      <c r="QGO78" s="106"/>
      <c r="QGP78" s="106"/>
      <c r="QGQ78" s="106"/>
      <c r="QGR78" s="106"/>
      <c r="QGS78" s="106"/>
      <c r="QGT78" s="106"/>
      <c r="QGU78" s="106"/>
      <c r="QGV78" s="106"/>
      <c r="QGW78" s="106"/>
      <c r="QGX78" s="106"/>
      <c r="QGY78" s="106"/>
      <c r="QGZ78" s="106"/>
      <c r="QHA78" s="106"/>
      <c r="QHB78" s="106"/>
      <c r="QHC78" s="106"/>
      <c r="QHD78" s="106"/>
      <c r="QHE78" s="106"/>
      <c r="QHF78" s="106"/>
      <c r="QHG78" s="106"/>
      <c r="QHH78" s="106"/>
      <c r="QHI78" s="106"/>
      <c r="QHJ78" s="106"/>
      <c r="QHK78" s="106"/>
      <c r="QHL78" s="106"/>
      <c r="QHM78" s="106"/>
      <c r="QHN78" s="106"/>
      <c r="QHO78" s="106"/>
      <c r="QHP78" s="106"/>
      <c r="QHQ78" s="106"/>
      <c r="QHR78" s="106"/>
      <c r="QHS78" s="106"/>
      <c r="QHT78" s="106"/>
      <c r="QHU78" s="106"/>
      <c r="QHV78" s="106"/>
      <c r="QHW78" s="106"/>
      <c r="QHX78" s="106"/>
      <c r="QHY78" s="106"/>
      <c r="QHZ78" s="106"/>
      <c r="QIA78" s="106"/>
      <c r="QIB78" s="106"/>
      <c r="QIC78" s="106"/>
      <c r="QID78" s="106"/>
      <c r="QIE78" s="106"/>
      <c r="QIF78" s="106"/>
      <c r="QIG78" s="106"/>
      <c r="QIH78" s="106"/>
      <c r="QII78" s="106"/>
      <c r="QIJ78" s="106"/>
      <c r="QIK78" s="106"/>
      <c r="QIL78" s="106"/>
      <c r="QIM78" s="106"/>
      <c r="QIN78" s="106"/>
      <c r="QIO78" s="106"/>
      <c r="QIP78" s="106"/>
      <c r="QIQ78" s="106"/>
      <c r="QIR78" s="106"/>
      <c r="QIS78" s="106"/>
      <c r="QIT78" s="106"/>
      <c r="QIU78" s="106"/>
      <c r="QIV78" s="106"/>
      <c r="QIW78" s="106"/>
      <c r="QIX78" s="106"/>
      <c r="QIY78" s="106"/>
      <c r="QIZ78" s="106"/>
      <c r="QJA78" s="106"/>
      <c r="QJB78" s="106"/>
      <c r="QJC78" s="106"/>
      <c r="QJD78" s="106"/>
      <c r="QJE78" s="106"/>
      <c r="QJF78" s="106"/>
      <c r="QJG78" s="106"/>
      <c r="QJH78" s="106"/>
      <c r="QJI78" s="106"/>
      <c r="QJJ78" s="106"/>
      <c r="QJK78" s="106"/>
      <c r="QJL78" s="106"/>
      <c r="QJM78" s="106"/>
      <c r="QJN78" s="106"/>
      <c r="QJO78" s="106"/>
      <c r="QJP78" s="106"/>
      <c r="QJQ78" s="106"/>
      <c r="QJR78" s="106"/>
      <c r="QJS78" s="106"/>
      <c r="QJT78" s="106"/>
      <c r="QJU78" s="106"/>
      <c r="QJV78" s="106"/>
      <c r="QJW78" s="106"/>
      <c r="QJX78" s="106"/>
      <c r="QJY78" s="106"/>
      <c r="QJZ78" s="106"/>
      <c r="QKA78" s="106"/>
      <c r="QKB78" s="106"/>
      <c r="QKC78" s="106"/>
      <c r="QKD78" s="106"/>
      <c r="QKE78" s="106"/>
      <c r="QKF78" s="106"/>
      <c r="QKG78" s="106"/>
      <c r="QKH78" s="106"/>
      <c r="QKI78" s="106"/>
      <c r="QKJ78" s="106"/>
      <c r="QKK78" s="106"/>
      <c r="QKL78" s="106"/>
      <c r="QKM78" s="106"/>
      <c r="QKN78" s="106"/>
      <c r="QKO78" s="106"/>
      <c r="QKP78" s="106"/>
      <c r="QKQ78" s="106"/>
      <c r="QKR78" s="106"/>
      <c r="QKS78" s="106"/>
      <c r="QKT78" s="106"/>
      <c r="QKU78" s="106"/>
      <c r="QKV78" s="106"/>
      <c r="QKW78" s="106"/>
      <c r="QKX78" s="106"/>
      <c r="QKY78" s="106"/>
      <c r="QKZ78" s="106"/>
      <c r="QLA78" s="106"/>
      <c r="QLB78" s="106"/>
      <c r="QLC78" s="106"/>
      <c r="QLD78" s="106"/>
      <c r="QLE78" s="106"/>
      <c r="QLF78" s="106"/>
      <c r="QLG78" s="106"/>
      <c r="QLH78" s="106"/>
      <c r="QLI78" s="106"/>
      <c r="QLJ78" s="106"/>
      <c r="QLK78" s="106"/>
      <c r="QLL78" s="106"/>
      <c r="QLM78" s="106"/>
      <c r="QLN78" s="106"/>
      <c r="QLO78" s="106"/>
      <c r="QLP78" s="106"/>
      <c r="QLQ78" s="106"/>
      <c r="QLR78" s="106"/>
      <c r="QLS78" s="106"/>
      <c r="QLT78" s="106"/>
      <c r="QLU78" s="106"/>
      <c r="QLV78" s="106"/>
      <c r="QLW78" s="106"/>
      <c r="QLX78" s="106"/>
      <c r="QLY78" s="106"/>
      <c r="QLZ78" s="106"/>
      <c r="QMA78" s="106"/>
      <c r="QMB78" s="106"/>
      <c r="QMC78" s="106"/>
      <c r="QMD78" s="106"/>
      <c r="QME78" s="106"/>
      <c r="QMF78" s="106"/>
      <c r="QMG78" s="106"/>
      <c r="QMH78" s="106"/>
      <c r="QMI78" s="106"/>
      <c r="QMJ78" s="106"/>
      <c r="QMK78" s="106"/>
      <c r="QML78" s="106"/>
      <c r="QMM78" s="106"/>
      <c r="QMN78" s="106"/>
      <c r="QMO78" s="106"/>
      <c r="QMP78" s="106"/>
      <c r="QMQ78" s="106"/>
      <c r="QMR78" s="106"/>
      <c r="QMS78" s="106"/>
      <c r="QMT78" s="106"/>
      <c r="QMU78" s="106"/>
      <c r="QMV78" s="106"/>
      <c r="QMW78" s="106"/>
      <c r="QMX78" s="106"/>
      <c r="QMY78" s="106"/>
      <c r="QMZ78" s="106"/>
      <c r="QNA78" s="106"/>
      <c r="QNB78" s="106"/>
      <c r="QNC78" s="106"/>
      <c r="QND78" s="106"/>
      <c r="QNE78" s="106"/>
      <c r="QNF78" s="106"/>
      <c r="QNG78" s="106"/>
      <c r="QNH78" s="106"/>
      <c r="QNI78" s="106"/>
      <c r="QNJ78" s="106"/>
      <c r="QNK78" s="106"/>
      <c r="QNL78" s="106"/>
      <c r="QNM78" s="106"/>
      <c r="QNN78" s="106"/>
      <c r="QNO78" s="106"/>
      <c r="QNP78" s="106"/>
      <c r="QNQ78" s="106"/>
      <c r="QNR78" s="106"/>
      <c r="QNS78" s="106"/>
      <c r="QNT78" s="106"/>
      <c r="QNU78" s="106"/>
      <c r="QNV78" s="106"/>
      <c r="QNW78" s="106"/>
      <c r="QNX78" s="106"/>
      <c r="QNY78" s="106"/>
      <c r="QNZ78" s="106"/>
      <c r="QOA78" s="106"/>
      <c r="QOB78" s="106"/>
      <c r="QOC78" s="106"/>
      <c r="QOD78" s="106"/>
      <c r="QOE78" s="106"/>
      <c r="QOF78" s="106"/>
      <c r="QOG78" s="106"/>
      <c r="QOH78" s="106"/>
      <c r="QOI78" s="106"/>
      <c r="QOJ78" s="106"/>
      <c r="QOK78" s="106"/>
      <c r="QOL78" s="106"/>
      <c r="QOM78" s="106"/>
      <c r="QON78" s="106"/>
      <c r="QOO78" s="106"/>
      <c r="QOP78" s="106"/>
      <c r="QOQ78" s="106"/>
      <c r="QOR78" s="106"/>
      <c r="QOS78" s="106"/>
      <c r="QOT78" s="106"/>
      <c r="QOU78" s="106"/>
      <c r="QOV78" s="106"/>
      <c r="QOW78" s="106"/>
      <c r="QOX78" s="106"/>
      <c r="QOY78" s="106"/>
      <c r="QOZ78" s="106"/>
      <c r="QPA78" s="106"/>
      <c r="QPB78" s="106"/>
      <c r="QPC78" s="106"/>
      <c r="QPD78" s="106"/>
      <c r="QPE78" s="106"/>
      <c r="QPF78" s="106"/>
      <c r="QPG78" s="106"/>
      <c r="QPH78" s="106"/>
      <c r="QPI78" s="106"/>
      <c r="QPJ78" s="106"/>
      <c r="QPK78" s="106"/>
      <c r="QPL78" s="106"/>
      <c r="QPM78" s="106"/>
      <c r="QPN78" s="106"/>
      <c r="QPO78" s="106"/>
      <c r="QPP78" s="106"/>
      <c r="QPQ78" s="106"/>
      <c r="QPR78" s="106"/>
      <c r="QPS78" s="106"/>
      <c r="QPT78" s="106"/>
      <c r="QPU78" s="106"/>
      <c r="QPV78" s="106"/>
      <c r="QPW78" s="106"/>
      <c r="QPX78" s="106"/>
      <c r="QPY78" s="106"/>
      <c r="QPZ78" s="106"/>
      <c r="QQA78" s="106"/>
      <c r="QQB78" s="106"/>
      <c r="QQC78" s="106"/>
      <c r="QQD78" s="106"/>
      <c r="QQE78" s="106"/>
      <c r="QQF78" s="106"/>
      <c r="QQG78" s="106"/>
      <c r="QQH78" s="106"/>
      <c r="QQI78" s="106"/>
      <c r="QQJ78" s="106"/>
      <c r="QQK78" s="106"/>
      <c r="QQL78" s="106"/>
      <c r="QQM78" s="106"/>
      <c r="QQN78" s="106"/>
      <c r="QQO78" s="106"/>
      <c r="QQP78" s="106"/>
      <c r="QQQ78" s="106"/>
      <c r="QQR78" s="106"/>
      <c r="QQS78" s="106"/>
      <c r="QQT78" s="106"/>
      <c r="QQU78" s="106"/>
      <c r="QQV78" s="106"/>
      <c r="QQW78" s="106"/>
      <c r="QQX78" s="106"/>
      <c r="QQY78" s="106"/>
      <c r="QQZ78" s="106"/>
      <c r="QRA78" s="106"/>
      <c r="QRB78" s="106"/>
      <c r="QRC78" s="106"/>
      <c r="QRD78" s="106"/>
      <c r="QRE78" s="106"/>
      <c r="QRF78" s="106"/>
      <c r="QRG78" s="106"/>
      <c r="QRH78" s="106"/>
      <c r="QRI78" s="106"/>
      <c r="QRJ78" s="106"/>
      <c r="QRK78" s="106"/>
      <c r="QRL78" s="106"/>
      <c r="QRM78" s="106"/>
      <c r="QRN78" s="106"/>
      <c r="QRO78" s="106"/>
      <c r="QRP78" s="106"/>
      <c r="QRQ78" s="106"/>
      <c r="QRR78" s="106"/>
      <c r="QRS78" s="106"/>
      <c r="QRT78" s="106"/>
      <c r="QRU78" s="106"/>
      <c r="QRV78" s="106"/>
      <c r="QRW78" s="106"/>
      <c r="QRX78" s="106"/>
      <c r="QRY78" s="106"/>
      <c r="QRZ78" s="106"/>
      <c r="QSA78" s="106"/>
      <c r="QSB78" s="106"/>
      <c r="QSC78" s="106"/>
      <c r="QSD78" s="106"/>
      <c r="QSE78" s="106"/>
      <c r="QSF78" s="106"/>
      <c r="QSG78" s="106"/>
      <c r="QSH78" s="106"/>
      <c r="QSI78" s="106"/>
      <c r="QSJ78" s="106"/>
      <c r="QSK78" s="106"/>
      <c r="QSL78" s="106"/>
      <c r="QSM78" s="106"/>
      <c r="QSN78" s="106"/>
      <c r="QSO78" s="106"/>
      <c r="QSP78" s="106"/>
      <c r="QSQ78" s="106"/>
      <c r="QSR78" s="106"/>
      <c r="QSS78" s="106"/>
      <c r="QST78" s="106"/>
      <c r="QSU78" s="106"/>
      <c r="QSV78" s="106"/>
      <c r="QSW78" s="106"/>
      <c r="QSX78" s="106"/>
      <c r="QSY78" s="106"/>
      <c r="QSZ78" s="106"/>
      <c r="QTA78" s="106"/>
      <c r="QTB78" s="106"/>
      <c r="QTC78" s="106"/>
      <c r="QTD78" s="106"/>
      <c r="QTE78" s="106"/>
      <c r="QTF78" s="106"/>
      <c r="QTG78" s="106"/>
      <c r="QTH78" s="106"/>
      <c r="QTI78" s="106"/>
      <c r="QTJ78" s="106"/>
      <c r="QTK78" s="106"/>
      <c r="QTL78" s="106"/>
      <c r="QTM78" s="106"/>
      <c r="QTN78" s="106"/>
      <c r="QTO78" s="106"/>
      <c r="QTP78" s="106"/>
      <c r="QTQ78" s="106"/>
      <c r="QTR78" s="106"/>
      <c r="QTS78" s="106"/>
      <c r="QTT78" s="106"/>
      <c r="QTU78" s="106"/>
      <c r="QTV78" s="106"/>
      <c r="QTW78" s="106"/>
      <c r="QTX78" s="106"/>
      <c r="QTY78" s="106"/>
      <c r="QTZ78" s="106"/>
      <c r="QUA78" s="106"/>
      <c r="QUB78" s="106"/>
      <c r="QUC78" s="106"/>
      <c r="QUD78" s="106"/>
      <c r="QUE78" s="106"/>
      <c r="QUF78" s="106"/>
      <c r="QUG78" s="106"/>
      <c r="QUH78" s="106"/>
      <c r="QUI78" s="106"/>
      <c r="QUJ78" s="106"/>
      <c r="QUK78" s="106"/>
      <c r="QUL78" s="106"/>
      <c r="QUM78" s="106"/>
      <c r="QUN78" s="106"/>
      <c r="QUO78" s="106"/>
      <c r="QUP78" s="106"/>
      <c r="QUQ78" s="106"/>
      <c r="QUR78" s="106"/>
      <c r="QUS78" s="106"/>
      <c r="QUT78" s="106"/>
      <c r="QUU78" s="106"/>
      <c r="QUV78" s="106"/>
      <c r="QUW78" s="106"/>
      <c r="QUX78" s="106"/>
      <c r="QUY78" s="106"/>
      <c r="QUZ78" s="106"/>
      <c r="QVA78" s="106"/>
      <c r="QVB78" s="106"/>
      <c r="QVC78" s="106"/>
      <c r="QVD78" s="106"/>
      <c r="QVE78" s="106"/>
      <c r="QVF78" s="106"/>
      <c r="QVG78" s="106"/>
      <c r="QVH78" s="106"/>
      <c r="QVI78" s="106"/>
      <c r="QVJ78" s="106"/>
      <c r="QVK78" s="106"/>
      <c r="QVL78" s="106"/>
      <c r="QVM78" s="106"/>
      <c r="QVN78" s="106"/>
      <c r="QVO78" s="106"/>
      <c r="QVP78" s="106"/>
      <c r="QVQ78" s="106"/>
      <c r="QVR78" s="106"/>
      <c r="QVS78" s="106"/>
      <c r="QVT78" s="106"/>
      <c r="QVU78" s="106"/>
      <c r="QVV78" s="106"/>
      <c r="QVW78" s="106"/>
      <c r="QVX78" s="106"/>
      <c r="QVY78" s="106"/>
      <c r="QVZ78" s="106"/>
      <c r="QWA78" s="106"/>
      <c r="QWB78" s="106"/>
      <c r="QWC78" s="106"/>
      <c r="QWD78" s="106"/>
      <c r="QWE78" s="106"/>
      <c r="QWF78" s="106"/>
      <c r="QWG78" s="106"/>
      <c r="QWH78" s="106"/>
      <c r="QWI78" s="106"/>
      <c r="QWJ78" s="106"/>
      <c r="QWK78" s="106"/>
      <c r="QWL78" s="106"/>
      <c r="QWM78" s="106"/>
      <c r="QWN78" s="106"/>
      <c r="QWO78" s="106"/>
      <c r="QWP78" s="106"/>
      <c r="QWQ78" s="106"/>
      <c r="QWR78" s="106"/>
      <c r="QWS78" s="106"/>
      <c r="QWT78" s="106"/>
      <c r="QWU78" s="106"/>
      <c r="QWV78" s="106"/>
      <c r="QWW78" s="106"/>
      <c r="QWX78" s="106"/>
      <c r="QWY78" s="106"/>
      <c r="QWZ78" s="106"/>
      <c r="QXA78" s="106"/>
      <c r="QXB78" s="106"/>
      <c r="QXC78" s="106"/>
      <c r="QXD78" s="106"/>
      <c r="QXE78" s="106"/>
      <c r="QXF78" s="106"/>
      <c r="QXG78" s="106"/>
      <c r="QXH78" s="106"/>
      <c r="QXI78" s="106"/>
      <c r="QXJ78" s="106"/>
      <c r="QXK78" s="106"/>
      <c r="QXL78" s="106"/>
      <c r="QXM78" s="106"/>
      <c r="QXN78" s="106"/>
      <c r="QXO78" s="106"/>
      <c r="QXP78" s="106"/>
      <c r="QXQ78" s="106"/>
      <c r="QXR78" s="106"/>
      <c r="QXS78" s="106"/>
      <c r="QXT78" s="106"/>
      <c r="QXU78" s="106"/>
      <c r="QXV78" s="106"/>
      <c r="QXW78" s="106"/>
      <c r="QXX78" s="106"/>
      <c r="QXY78" s="106"/>
      <c r="QXZ78" s="106"/>
      <c r="QYA78" s="106"/>
      <c r="QYB78" s="106"/>
      <c r="QYC78" s="106"/>
      <c r="QYD78" s="106"/>
      <c r="QYE78" s="106"/>
      <c r="QYF78" s="106"/>
      <c r="QYG78" s="106"/>
      <c r="QYH78" s="106"/>
      <c r="QYI78" s="106"/>
      <c r="QYJ78" s="106"/>
      <c r="QYK78" s="106"/>
      <c r="QYL78" s="106"/>
      <c r="QYM78" s="106"/>
      <c r="QYN78" s="106"/>
      <c r="QYO78" s="106"/>
      <c r="QYP78" s="106"/>
      <c r="QYQ78" s="106"/>
      <c r="QYR78" s="106"/>
      <c r="QYS78" s="106"/>
      <c r="QYT78" s="106"/>
      <c r="QYU78" s="106"/>
      <c r="QYV78" s="106"/>
      <c r="QYW78" s="106"/>
      <c r="QYX78" s="106"/>
      <c r="QYY78" s="106"/>
      <c r="QYZ78" s="106"/>
      <c r="QZA78" s="106"/>
      <c r="QZB78" s="106"/>
      <c r="QZC78" s="106"/>
      <c r="QZD78" s="106"/>
      <c r="QZE78" s="106"/>
      <c r="QZF78" s="106"/>
      <c r="QZG78" s="106"/>
      <c r="QZH78" s="106"/>
      <c r="QZI78" s="106"/>
      <c r="QZJ78" s="106"/>
      <c r="QZK78" s="106"/>
      <c r="QZL78" s="106"/>
      <c r="QZM78" s="106"/>
      <c r="QZN78" s="106"/>
      <c r="QZO78" s="106"/>
      <c r="QZP78" s="106"/>
      <c r="QZQ78" s="106"/>
      <c r="QZR78" s="106"/>
      <c r="QZS78" s="106"/>
      <c r="QZT78" s="106"/>
      <c r="QZU78" s="106"/>
      <c r="QZV78" s="106"/>
      <c r="QZW78" s="106"/>
      <c r="QZX78" s="106"/>
      <c r="QZY78" s="106"/>
      <c r="QZZ78" s="106"/>
      <c r="RAA78" s="106"/>
      <c r="RAB78" s="106"/>
      <c r="RAC78" s="106"/>
      <c r="RAD78" s="106"/>
      <c r="RAE78" s="106"/>
      <c r="RAF78" s="106"/>
      <c r="RAG78" s="106"/>
      <c r="RAH78" s="106"/>
      <c r="RAI78" s="106"/>
      <c r="RAJ78" s="106"/>
      <c r="RAK78" s="106"/>
      <c r="RAL78" s="106"/>
      <c r="RAM78" s="106"/>
      <c r="RAN78" s="106"/>
      <c r="RAO78" s="106"/>
      <c r="RAP78" s="106"/>
      <c r="RAQ78" s="106"/>
      <c r="RAR78" s="106"/>
      <c r="RAS78" s="106"/>
      <c r="RAT78" s="106"/>
      <c r="RAU78" s="106"/>
      <c r="RAV78" s="106"/>
      <c r="RAW78" s="106"/>
      <c r="RAX78" s="106"/>
      <c r="RAY78" s="106"/>
      <c r="RAZ78" s="106"/>
      <c r="RBA78" s="106"/>
      <c r="RBB78" s="106"/>
      <c r="RBC78" s="106"/>
      <c r="RBD78" s="106"/>
      <c r="RBE78" s="106"/>
      <c r="RBF78" s="106"/>
      <c r="RBG78" s="106"/>
      <c r="RBH78" s="106"/>
      <c r="RBI78" s="106"/>
      <c r="RBJ78" s="106"/>
      <c r="RBK78" s="106"/>
      <c r="RBL78" s="106"/>
      <c r="RBM78" s="106"/>
      <c r="RBN78" s="106"/>
      <c r="RBO78" s="106"/>
      <c r="RBP78" s="106"/>
      <c r="RBQ78" s="106"/>
      <c r="RBR78" s="106"/>
      <c r="RBS78" s="106"/>
      <c r="RBT78" s="106"/>
      <c r="RBU78" s="106"/>
      <c r="RBV78" s="106"/>
      <c r="RBW78" s="106"/>
      <c r="RBX78" s="106"/>
      <c r="RBY78" s="106"/>
      <c r="RBZ78" s="106"/>
      <c r="RCA78" s="106"/>
      <c r="RCB78" s="106"/>
      <c r="RCC78" s="106"/>
      <c r="RCD78" s="106"/>
      <c r="RCE78" s="106"/>
      <c r="RCF78" s="106"/>
      <c r="RCG78" s="106"/>
      <c r="RCH78" s="106"/>
      <c r="RCI78" s="106"/>
      <c r="RCJ78" s="106"/>
      <c r="RCK78" s="106"/>
      <c r="RCL78" s="106"/>
      <c r="RCM78" s="106"/>
      <c r="RCN78" s="106"/>
      <c r="RCO78" s="106"/>
      <c r="RCP78" s="106"/>
      <c r="RCQ78" s="106"/>
      <c r="RCR78" s="106"/>
      <c r="RCS78" s="106"/>
      <c r="RCT78" s="106"/>
      <c r="RCU78" s="106"/>
      <c r="RCV78" s="106"/>
      <c r="RCW78" s="106"/>
      <c r="RCX78" s="106"/>
      <c r="RCY78" s="106"/>
      <c r="RCZ78" s="106"/>
      <c r="RDA78" s="106"/>
      <c r="RDB78" s="106"/>
      <c r="RDC78" s="106"/>
      <c r="RDD78" s="106"/>
      <c r="RDE78" s="106"/>
      <c r="RDF78" s="106"/>
      <c r="RDG78" s="106"/>
      <c r="RDH78" s="106"/>
      <c r="RDI78" s="106"/>
      <c r="RDJ78" s="106"/>
      <c r="RDK78" s="106"/>
      <c r="RDL78" s="106"/>
      <c r="RDM78" s="106"/>
      <c r="RDN78" s="106"/>
      <c r="RDO78" s="106"/>
      <c r="RDP78" s="106"/>
      <c r="RDQ78" s="106"/>
      <c r="RDR78" s="106"/>
      <c r="RDS78" s="106"/>
      <c r="RDT78" s="106"/>
      <c r="RDU78" s="106"/>
      <c r="RDV78" s="106"/>
      <c r="RDW78" s="106"/>
      <c r="RDX78" s="106"/>
      <c r="RDY78" s="106"/>
      <c r="RDZ78" s="106"/>
      <c r="REA78" s="106"/>
      <c r="REB78" s="106"/>
      <c r="REC78" s="106"/>
      <c r="RED78" s="106"/>
      <c r="REE78" s="106"/>
      <c r="REF78" s="106"/>
      <c r="REG78" s="106"/>
      <c r="REH78" s="106"/>
      <c r="REI78" s="106"/>
      <c r="REJ78" s="106"/>
      <c r="REK78" s="106"/>
      <c r="REL78" s="106"/>
      <c r="REM78" s="106"/>
      <c r="REN78" s="106"/>
      <c r="REO78" s="106"/>
      <c r="REP78" s="106"/>
      <c r="REQ78" s="106"/>
      <c r="RER78" s="106"/>
      <c r="RES78" s="106"/>
      <c r="RET78" s="106"/>
      <c r="REU78" s="106"/>
      <c r="REV78" s="106"/>
      <c r="REW78" s="106"/>
      <c r="REX78" s="106"/>
      <c r="REY78" s="106"/>
      <c r="REZ78" s="106"/>
      <c r="RFA78" s="106"/>
      <c r="RFB78" s="106"/>
      <c r="RFC78" s="106"/>
      <c r="RFD78" s="106"/>
      <c r="RFE78" s="106"/>
      <c r="RFF78" s="106"/>
      <c r="RFG78" s="106"/>
      <c r="RFH78" s="106"/>
      <c r="RFI78" s="106"/>
      <c r="RFJ78" s="106"/>
      <c r="RFK78" s="106"/>
      <c r="RFL78" s="106"/>
      <c r="RFM78" s="106"/>
      <c r="RFN78" s="106"/>
      <c r="RFO78" s="106"/>
      <c r="RFP78" s="106"/>
      <c r="RFQ78" s="106"/>
      <c r="RFR78" s="106"/>
      <c r="RFS78" s="106"/>
      <c r="RFT78" s="106"/>
      <c r="RFU78" s="106"/>
      <c r="RFV78" s="106"/>
      <c r="RFW78" s="106"/>
      <c r="RFX78" s="106"/>
      <c r="RFY78" s="106"/>
      <c r="RFZ78" s="106"/>
      <c r="RGA78" s="106"/>
      <c r="RGB78" s="106"/>
      <c r="RGC78" s="106"/>
      <c r="RGD78" s="106"/>
      <c r="RGE78" s="106"/>
      <c r="RGF78" s="106"/>
      <c r="RGG78" s="106"/>
      <c r="RGH78" s="106"/>
      <c r="RGI78" s="106"/>
      <c r="RGJ78" s="106"/>
      <c r="RGK78" s="106"/>
      <c r="RGL78" s="106"/>
      <c r="RGM78" s="106"/>
      <c r="RGN78" s="106"/>
      <c r="RGO78" s="106"/>
      <c r="RGP78" s="106"/>
      <c r="RGQ78" s="106"/>
      <c r="RGR78" s="106"/>
      <c r="RGS78" s="106"/>
      <c r="RGT78" s="106"/>
      <c r="RGU78" s="106"/>
      <c r="RGV78" s="106"/>
      <c r="RGW78" s="106"/>
      <c r="RGX78" s="106"/>
      <c r="RGY78" s="106"/>
      <c r="RGZ78" s="106"/>
      <c r="RHA78" s="106"/>
      <c r="RHB78" s="106"/>
      <c r="RHC78" s="106"/>
      <c r="RHD78" s="106"/>
      <c r="RHE78" s="106"/>
      <c r="RHF78" s="106"/>
      <c r="RHG78" s="106"/>
      <c r="RHH78" s="106"/>
      <c r="RHI78" s="106"/>
      <c r="RHJ78" s="106"/>
      <c r="RHK78" s="106"/>
      <c r="RHL78" s="106"/>
      <c r="RHM78" s="106"/>
      <c r="RHN78" s="106"/>
      <c r="RHO78" s="106"/>
      <c r="RHP78" s="106"/>
      <c r="RHQ78" s="106"/>
      <c r="RHR78" s="106"/>
      <c r="RHS78" s="106"/>
      <c r="RHT78" s="106"/>
      <c r="RHU78" s="106"/>
      <c r="RHV78" s="106"/>
      <c r="RHW78" s="106"/>
      <c r="RHX78" s="106"/>
      <c r="RHY78" s="106"/>
      <c r="RHZ78" s="106"/>
      <c r="RIA78" s="106"/>
      <c r="RIB78" s="106"/>
      <c r="RIC78" s="106"/>
      <c r="RID78" s="106"/>
      <c r="RIE78" s="106"/>
      <c r="RIF78" s="106"/>
      <c r="RIG78" s="106"/>
      <c r="RIH78" s="106"/>
      <c r="RII78" s="106"/>
      <c r="RIJ78" s="106"/>
      <c r="RIK78" s="106"/>
      <c r="RIL78" s="106"/>
      <c r="RIM78" s="106"/>
      <c r="RIN78" s="106"/>
      <c r="RIO78" s="106"/>
      <c r="RIP78" s="106"/>
      <c r="RIQ78" s="106"/>
      <c r="RIR78" s="106"/>
      <c r="RIS78" s="106"/>
      <c r="RIT78" s="106"/>
      <c r="RIU78" s="106"/>
      <c r="RIV78" s="106"/>
      <c r="RIW78" s="106"/>
      <c r="RIX78" s="106"/>
      <c r="RIY78" s="106"/>
      <c r="RIZ78" s="106"/>
      <c r="RJA78" s="106"/>
      <c r="RJB78" s="106"/>
      <c r="RJC78" s="106"/>
      <c r="RJD78" s="106"/>
      <c r="RJE78" s="106"/>
      <c r="RJF78" s="106"/>
      <c r="RJG78" s="106"/>
      <c r="RJH78" s="106"/>
      <c r="RJI78" s="106"/>
      <c r="RJJ78" s="106"/>
      <c r="RJK78" s="106"/>
      <c r="RJL78" s="106"/>
      <c r="RJM78" s="106"/>
      <c r="RJN78" s="106"/>
      <c r="RJO78" s="106"/>
      <c r="RJP78" s="106"/>
      <c r="RJQ78" s="106"/>
      <c r="RJR78" s="106"/>
      <c r="RJS78" s="106"/>
      <c r="RJT78" s="106"/>
      <c r="RJU78" s="106"/>
      <c r="RJV78" s="106"/>
      <c r="RJW78" s="106"/>
      <c r="RJX78" s="106"/>
      <c r="RJY78" s="106"/>
      <c r="RJZ78" s="106"/>
      <c r="RKA78" s="106"/>
      <c r="RKB78" s="106"/>
      <c r="RKC78" s="106"/>
      <c r="RKD78" s="106"/>
      <c r="RKE78" s="106"/>
      <c r="RKF78" s="106"/>
      <c r="RKG78" s="106"/>
      <c r="RKH78" s="106"/>
      <c r="RKI78" s="106"/>
      <c r="RKJ78" s="106"/>
      <c r="RKK78" s="106"/>
      <c r="RKL78" s="106"/>
      <c r="RKM78" s="106"/>
      <c r="RKN78" s="106"/>
      <c r="RKO78" s="106"/>
      <c r="RKP78" s="106"/>
      <c r="RKQ78" s="106"/>
      <c r="RKR78" s="106"/>
      <c r="RKS78" s="106"/>
      <c r="RKT78" s="106"/>
      <c r="RKU78" s="106"/>
      <c r="RKV78" s="106"/>
      <c r="RKW78" s="106"/>
      <c r="RKX78" s="106"/>
      <c r="RKY78" s="106"/>
      <c r="RKZ78" s="106"/>
      <c r="RLA78" s="106"/>
      <c r="RLB78" s="106"/>
      <c r="RLC78" s="106"/>
      <c r="RLD78" s="106"/>
      <c r="RLE78" s="106"/>
      <c r="RLF78" s="106"/>
      <c r="RLG78" s="106"/>
      <c r="RLH78" s="106"/>
      <c r="RLI78" s="106"/>
      <c r="RLJ78" s="106"/>
      <c r="RLK78" s="106"/>
      <c r="RLL78" s="106"/>
      <c r="RLM78" s="106"/>
      <c r="RLN78" s="106"/>
      <c r="RLO78" s="106"/>
      <c r="RLP78" s="106"/>
      <c r="RLQ78" s="106"/>
      <c r="RLR78" s="106"/>
      <c r="RLS78" s="106"/>
      <c r="RLT78" s="106"/>
      <c r="RLU78" s="106"/>
      <c r="RLV78" s="106"/>
      <c r="RLW78" s="106"/>
      <c r="RLX78" s="106"/>
      <c r="RLY78" s="106"/>
      <c r="RLZ78" s="106"/>
      <c r="RMA78" s="106"/>
      <c r="RMB78" s="106"/>
      <c r="RMC78" s="106"/>
      <c r="RMD78" s="106"/>
      <c r="RME78" s="106"/>
      <c r="RMF78" s="106"/>
      <c r="RMG78" s="106"/>
      <c r="RMH78" s="106"/>
      <c r="RMI78" s="106"/>
      <c r="RMJ78" s="106"/>
      <c r="RMK78" s="106"/>
      <c r="RML78" s="106"/>
      <c r="RMM78" s="106"/>
      <c r="RMN78" s="106"/>
      <c r="RMO78" s="106"/>
      <c r="RMP78" s="106"/>
      <c r="RMQ78" s="106"/>
      <c r="RMR78" s="106"/>
      <c r="RMS78" s="106"/>
      <c r="RMT78" s="106"/>
      <c r="RMU78" s="106"/>
      <c r="RMV78" s="106"/>
      <c r="RMW78" s="106"/>
      <c r="RMX78" s="106"/>
      <c r="RMY78" s="106"/>
      <c r="RMZ78" s="106"/>
      <c r="RNA78" s="106"/>
      <c r="RNB78" s="106"/>
      <c r="RNC78" s="106"/>
      <c r="RND78" s="106"/>
      <c r="RNE78" s="106"/>
      <c r="RNF78" s="106"/>
      <c r="RNG78" s="106"/>
      <c r="RNH78" s="106"/>
      <c r="RNI78" s="106"/>
      <c r="RNJ78" s="106"/>
      <c r="RNK78" s="106"/>
      <c r="RNL78" s="106"/>
      <c r="RNM78" s="106"/>
      <c r="RNN78" s="106"/>
      <c r="RNO78" s="106"/>
      <c r="RNP78" s="106"/>
      <c r="RNQ78" s="106"/>
      <c r="RNR78" s="106"/>
      <c r="RNS78" s="106"/>
      <c r="RNT78" s="106"/>
      <c r="RNU78" s="106"/>
      <c r="RNV78" s="106"/>
      <c r="RNW78" s="106"/>
      <c r="RNX78" s="106"/>
      <c r="RNY78" s="106"/>
      <c r="RNZ78" s="106"/>
      <c r="ROA78" s="106"/>
      <c r="ROB78" s="106"/>
      <c r="ROC78" s="106"/>
      <c r="ROD78" s="106"/>
      <c r="ROE78" s="106"/>
      <c r="ROF78" s="106"/>
      <c r="ROG78" s="106"/>
      <c r="ROH78" s="106"/>
      <c r="ROI78" s="106"/>
      <c r="ROJ78" s="106"/>
      <c r="ROK78" s="106"/>
      <c r="ROL78" s="106"/>
      <c r="ROM78" s="106"/>
      <c r="RON78" s="106"/>
      <c r="ROO78" s="106"/>
      <c r="ROP78" s="106"/>
      <c r="ROQ78" s="106"/>
      <c r="ROR78" s="106"/>
      <c r="ROS78" s="106"/>
      <c r="ROT78" s="106"/>
      <c r="ROU78" s="106"/>
      <c r="ROV78" s="106"/>
      <c r="ROW78" s="106"/>
      <c r="ROX78" s="106"/>
      <c r="ROY78" s="106"/>
      <c r="ROZ78" s="106"/>
      <c r="RPA78" s="106"/>
      <c r="RPB78" s="106"/>
      <c r="RPC78" s="106"/>
      <c r="RPD78" s="106"/>
      <c r="RPE78" s="106"/>
      <c r="RPF78" s="106"/>
      <c r="RPG78" s="106"/>
      <c r="RPH78" s="106"/>
      <c r="RPI78" s="106"/>
      <c r="RPJ78" s="106"/>
      <c r="RPK78" s="106"/>
      <c r="RPL78" s="106"/>
      <c r="RPM78" s="106"/>
      <c r="RPN78" s="106"/>
      <c r="RPO78" s="106"/>
      <c r="RPP78" s="106"/>
      <c r="RPQ78" s="106"/>
      <c r="RPR78" s="106"/>
      <c r="RPS78" s="106"/>
      <c r="RPT78" s="106"/>
      <c r="RPU78" s="106"/>
      <c r="RPV78" s="106"/>
      <c r="RPW78" s="106"/>
      <c r="RPX78" s="106"/>
      <c r="RPY78" s="106"/>
      <c r="RPZ78" s="106"/>
      <c r="RQA78" s="106"/>
      <c r="RQB78" s="106"/>
      <c r="RQC78" s="106"/>
      <c r="RQD78" s="106"/>
      <c r="RQE78" s="106"/>
      <c r="RQF78" s="106"/>
      <c r="RQG78" s="106"/>
      <c r="RQH78" s="106"/>
      <c r="RQI78" s="106"/>
      <c r="RQJ78" s="106"/>
      <c r="RQK78" s="106"/>
      <c r="RQL78" s="106"/>
      <c r="RQM78" s="106"/>
      <c r="RQN78" s="106"/>
      <c r="RQO78" s="106"/>
      <c r="RQP78" s="106"/>
      <c r="RQQ78" s="106"/>
      <c r="RQR78" s="106"/>
      <c r="RQS78" s="106"/>
      <c r="RQT78" s="106"/>
      <c r="RQU78" s="106"/>
      <c r="RQV78" s="106"/>
      <c r="RQW78" s="106"/>
      <c r="RQX78" s="106"/>
      <c r="RQY78" s="106"/>
      <c r="RQZ78" s="106"/>
      <c r="RRA78" s="106"/>
      <c r="RRB78" s="106"/>
      <c r="RRC78" s="106"/>
      <c r="RRD78" s="106"/>
      <c r="RRE78" s="106"/>
      <c r="RRF78" s="106"/>
      <c r="RRG78" s="106"/>
      <c r="RRH78" s="106"/>
      <c r="RRI78" s="106"/>
      <c r="RRJ78" s="106"/>
      <c r="RRK78" s="106"/>
      <c r="RRL78" s="106"/>
      <c r="RRM78" s="106"/>
      <c r="RRN78" s="106"/>
      <c r="RRO78" s="106"/>
      <c r="RRP78" s="106"/>
      <c r="RRQ78" s="106"/>
      <c r="RRR78" s="106"/>
      <c r="RRS78" s="106"/>
      <c r="RRT78" s="106"/>
      <c r="RRU78" s="106"/>
      <c r="RRV78" s="106"/>
      <c r="RRW78" s="106"/>
      <c r="RRX78" s="106"/>
      <c r="RRY78" s="106"/>
      <c r="RRZ78" s="106"/>
      <c r="RSA78" s="106"/>
      <c r="RSB78" s="106"/>
      <c r="RSC78" s="106"/>
      <c r="RSD78" s="106"/>
      <c r="RSE78" s="106"/>
      <c r="RSF78" s="106"/>
      <c r="RSG78" s="106"/>
      <c r="RSH78" s="106"/>
      <c r="RSI78" s="106"/>
      <c r="RSJ78" s="106"/>
      <c r="RSK78" s="106"/>
      <c r="RSL78" s="106"/>
      <c r="RSM78" s="106"/>
      <c r="RSN78" s="106"/>
      <c r="RSO78" s="106"/>
      <c r="RSP78" s="106"/>
      <c r="RSQ78" s="106"/>
      <c r="RSR78" s="106"/>
      <c r="RSS78" s="106"/>
      <c r="RST78" s="106"/>
      <c r="RSU78" s="106"/>
      <c r="RSV78" s="106"/>
      <c r="RSW78" s="106"/>
      <c r="RSX78" s="106"/>
      <c r="RSY78" s="106"/>
      <c r="RSZ78" s="106"/>
      <c r="RTA78" s="106"/>
      <c r="RTB78" s="106"/>
      <c r="RTC78" s="106"/>
      <c r="RTD78" s="106"/>
      <c r="RTE78" s="106"/>
      <c r="RTF78" s="106"/>
      <c r="RTG78" s="106"/>
      <c r="RTH78" s="106"/>
      <c r="RTI78" s="106"/>
      <c r="RTJ78" s="106"/>
      <c r="RTK78" s="106"/>
      <c r="RTL78" s="106"/>
      <c r="RTM78" s="106"/>
      <c r="RTN78" s="106"/>
      <c r="RTO78" s="106"/>
      <c r="RTP78" s="106"/>
      <c r="RTQ78" s="106"/>
      <c r="RTR78" s="106"/>
      <c r="RTS78" s="106"/>
      <c r="RTT78" s="106"/>
      <c r="RTU78" s="106"/>
      <c r="RTV78" s="106"/>
      <c r="RTW78" s="106"/>
      <c r="RTX78" s="106"/>
      <c r="RTY78" s="106"/>
      <c r="RTZ78" s="106"/>
      <c r="RUA78" s="106"/>
      <c r="RUB78" s="106"/>
      <c r="RUC78" s="106"/>
      <c r="RUD78" s="106"/>
      <c r="RUE78" s="106"/>
      <c r="RUF78" s="106"/>
      <c r="RUG78" s="106"/>
      <c r="RUH78" s="106"/>
      <c r="RUI78" s="106"/>
      <c r="RUJ78" s="106"/>
      <c r="RUK78" s="106"/>
      <c r="RUL78" s="106"/>
      <c r="RUM78" s="106"/>
      <c r="RUN78" s="106"/>
      <c r="RUO78" s="106"/>
      <c r="RUP78" s="106"/>
      <c r="RUQ78" s="106"/>
      <c r="RUR78" s="106"/>
      <c r="RUS78" s="106"/>
      <c r="RUT78" s="106"/>
      <c r="RUU78" s="106"/>
      <c r="RUV78" s="106"/>
      <c r="RUW78" s="106"/>
      <c r="RUX78" s="106"/>
      <c r="RUY78" s="106"/>
      <c r="RUZ78" s="106"/>
      <c r="RVA78" s="106"/>
      <c r="RVB78" s="106"/>
      <c r="RVC78" s="106"/>
      <c r="RVD78" s="106"/>
      <c r="RVE78" s="106"/>
      <c r="RVF78" s="106"/>
      <c r="RVG78" s="106"/>
      <c r="RVH78" s="106"/>
      <c r="RVI78" s="106"/>
      <c r="RVJ78" s="106"/>
      <c r="RVK78" s="106"/>
      <c r="RVL78" s="106"/>
      <c r="RVM78" s="106"/>
      <c r="RVN78" s="106"/>
      <c r="RVO78" s="106"/>
      <c r="RVP78" s="106"/>
      <c r="RVQ78" s="106"/>
      <c r="RVR78" s="106"/>
      <c r="RVS78" s="106"/>
      <c r="RVT78" s="106"/>
      <c r="RVU78" s="106"/>
      <c r="RVV78" s="106"/>
      <c r="RVW78" s="106"/>
      <c r="RVX78" s="106"/>
      <c r="RVY78" s="106"/>
      <c r="RVZ78" s="106"/>
      <c r="RWA78" s="106"/>
      <c r="RWB78" s="106"/>
      <c r="RWC78" s="106"/>
      <c r="RWD78" s="106"/>
      <c r="RWE78" s="106"/>
      <c r="RWF78" s="106"/>
      <c r="RWG78" s="106"/>
      <c r="RWH78" s="106"/>
      <c r="RWI78" s="106"/>
      <c r="RWJ78" s="106"/>
      <c r="RWK78" s="106"/>
      <c r="RWL78" s="106"/>
      <c r="RWM78" s="106"/>
      <c r="RWN78" s="106"/>
      <c r="RWO78" s="106"/>
      <c r="RWP78" s="106"/>
      <c r="RWQ78" s="106"/>
      <c r="RWR78" s="106"/>
      <c r="RWS78" s="106"/>
      <c r="RWT78" s="106"/>
      <c r="RWU78" s="106"/>
      <c r="RWV78" s="106"/>
      <c r="RWW78" s="106"/>
      <c r="RWX78" s="106"/>
      <c r="RWY78" s="106"/>
      <c r="RWZ78" s="106"/>
      <c r="RXA78" s="106"/>
      <c r="RXB78" s="106"/>
      <c r="RXC78" s="106"/>
      <c r="RXD78" s="106"/>
      <c r="RXE78" s="106"/>
      <c r="RXF78" s="106"/>
      <c r="RXG78" s="106"/>
      <c r="RXH78" s="106"/>
      <c r="RXI78" s="106"/>
      <c r="RXJ78" s="106"/>
      <c r="RXK78" s="106"/>
      <c r="RXL78" s="106"/>
      <c r="RXM78" s="106"/>
      <c r="RXN78" s="106"/>
      <c r="RXO78" s="106"/>
      <c r="RXP78" s="106"/>
      <c r="RXQ78" s="106"/>
      <c r="RXR78" s="106"/>
      <c r="RXS78" s="106"/>
      <c r="RXT78" s="106"/>
      <c r="RXU78" s="106"/>
      <c r="RXV78" s="106"/>
      <c r="RXW78" s="106"/>
      <c r="RXX78" s="106"/>
      <c r="RXY78" s="106"/>
      <c r="RXZ78" s="106"/>
      <c r="RYA78" s="106"/>
      <c r="RYB78" s="106"/>
      <c r="RYC78" s="106"/>
      <c r="RYD78" s="106"/>
      <c r="RYE78" s="106"/>
      <c r="RYF78" s="106"/>
      <c r="RYG78" s="106"/>
      <c r="RYH78" s="106"/>
      <c r="RYI78" s="106"/>
      <c r="RYJ78" s="106"/>
      <c r="RYK78" s="106"/>
      <c r="RYL78" s="106"/>
      <c r="RYM78" s="106"/>
      <c r="RYN78" s="106"/>
      <c r="RYO78" s="106"/>
      <c r="RYP78" s="106"/>
      <c r="RYQ78" s="106"/>
      <c r="RYR78" s="106"/>
      <c r="RYS78" s="106"/>
      <c r="RYT78" s="106"/>
      <c r="RYU78" s="106"/>
      <c r="RYV78" s="106"/>
      <c r="RYW78" s="106"/>
      <c r="RYX78" s="106"/>
      <c r="RYY78" s="106"/>
      <c r="RYZ78" s="106"/>
      <c r="RZA78" s="106"/>
      <c r="RZB78" s="106"/>
      <c r="RZC78" s="106"/>
      <c r="RZD78" s="106"/>
      <c r="RZE78" s="106"/>
      <c r="RZF78" s="106"/>
      <c r="RZG78" s="106"/>
      <c r="RZH78" s="106"/>
      <c r="RZI78" s="106"/>
      <c r="RZJ78" s="106"/>
      <c r="RZK78" s="106"/>
      <c r="RZL78" s="106"/>
      <c r="RZM78" s="106"/>
      <c r="RZN78" s="106"/>
      <c r="RZO78" s="106"/>
      <c r="RZP78" s="106"/>
      <c r="RZQ78" s="106"/>
      <c r="RZR78" s="106"/>
      <c r="RZS78" s="106"/>
      <c r="RZT78" s="106"/>
      <c r="RZU78" s="106"/>
      <c r="RZV78" s="106"/>
      <c r="RZW78" s="106"/>
      <c r="RZX78" s="106"/>
      <c r="RZY78" s="106"/>
      <c r="RZZ78" s="106"/>
      <c r="SAA78" s="106"/>
      <c r="SAB78" s="106"/>
      <c r="SAC78" s="106"/>
      <c r="SAD78" s="106"/>
      <c r="SAE78" s="106"/>
      <c r="SAF78" s="106"/>
      <c r="SAG78" s="106"/>
      <c r="SAH78" s="106"/>
      <c r="SAI78" s="106"/>
      <c r="SAJ78" s="106"/>
      <c r="SAK78" s="106"/>
      <c r="SAL78" s="106"/>
      <c r="SAM78" s="106"/>
      <c r="SAN78" s="106"/>
      <c r="SAO78" s="106"/>
      <c r="SAP78" s="106"/>
      <c r="SAQ78" s="106"/>
      <c r="SAR78" s="106"/>
      <c r="SAS78" s="106"/>
      <c r="SAT78" s="106"/>
      <c r="SAU78" s="106"/>
      <c r="SAV78" s="106"/>
      <c r="SAW78" s="106"/>
      <c r="SAX78" s="106"/>
      <c r="SAY78" s="106"/>
      <c r="SAZ78" s="106"/>
      <c r="SBA78" s="106"/>
      <c r="SBB78" s="106"/>
      <c r="SBC78" s="106"/>
      <c r="SBD78" s="106"/>
      <c r="SBE78" s="106"/>
      <c r="SBF78" s="106"/>
      <c r="SBG78" s="106"/>
      <c r="SBH78" s="106"/>
      <c r="SBI78" s="106"/>
      <c r="SBJ78" s="106"/>
      <c r="SBK78" s="106"/>
      <c r="SBL78" s="106"/>
      <c r="SBM78" s="106"/>
      <c r="SBN78" s="106"/>
      <c r="SBO78" s="106"/>
      <c r="SBP78" s="106"/>
      <c r="SBQ78" s="106"/>
      <c r="SBR78" s="106"/>
      <c r="SBS78" s="106"/>
      <c r="SBT78" s="106"/>
      <c r="SBU78" s="106"/>
      <c r="SBV78" s="106"/>
      <c r="SBW78" s="106"/>
      <c r="SBX78" s="106"/>
      <c r="SBY78" s="106"/>
      <c r="SBZ78" s="106"/>
      <c r="SCA78" s="106"/>
      <c r="SCB78" s="106"/>
      <c r="SCC78" s="106"/>
      <c r="SCD78" s="106"/>
      <c r="SCE78" s="106"/>
      <c r="SCF78" s="106"/>
      <c r="SCG78" s="106"/>
      <c r="SCH78" s="106"/>
      <c r="SCI78" s="106"/>
      <c r="SCJ78" s="106"/>
      <c r="SCK78" s="106"/>
      <c r="SCL78" s="106"/>
      <c r="SCM78" s="106"/>
      <c r="SCN78" s="106"/>
      <c r="SCO78" s="106"/>
      <c r="SCP78" s="106"/>
      <c r="SCQ78" s="106"/>
      <c r="SCR78" s="106"/>
      <c r="SCS78" s="106"/>
      <c r="SCT78" s="106"/>
      <c r="SCU78" s="106"/>
      <c r="SCV78" s="106"/>
      <c r="SCW78" s="106"/>
      <c r="SCX78" s="106"/>
      <c r="SCY78" s="106"/>
      <c r="SCZ78" s="106"/>
      <c r="SDA78" s="106"/>
      <c r="SDB78" s="106"/>
      <c r="SDC78" s="106"/>
      <c r="SDD78" s="106"/>
      <c r="SDE78" s="106"/>
      <c r="SDF78" s="106"/>
      <c r="SDG78" s="106"/>
      <c r="SDH78" s="106"/>
      <c r="SDI78" s="106"/>
      <c r="SDJ78" s="106"/>
      <c r="SDK78" s="106"/>
      <c r="SDL78" s="106"/>
      <c r="SDM78" s="106"/>
      <c r="SDN78" s="106"/>
      <c r="SDO78" s="106"/>
      <c r="SDP78" s="106"/>
      <c r="SDQ78" s="106"/>
      <c r="SDR78" s="106"/>
      <c r="SDS78" s="106"/>
      <c r="SDT78" s="106"/>
      <c r="SDU78" s="106"/>
      <c r="SDV78" s="106"/>
      <c r="SDW78" s="106"/>
      <c r="SDX78" s="106"/>
      <c r="SDY78" s="106"/>
      <c r="SDZ78" s="106"/>
      <c r="SEA78" s="106"/>
      <c r="SEB78" s="106"/>
      <c r="SEC78" s="106"/>
      <c r="SED78" s="106"/>
      <c r="SEE78" s="106"/>
      <c r="SEF78" s="106"/>
      <c r="SEG78" s="106"/>
      <c r="SEH78" s="106"/>
      <c r="SEI78" s="106"/>
      <c r="SEJ78" s="106"/>
      <c r="SEK78" s="106"/>
      <c r="SEL78" s="106"/>
      <c r="SEM78" s="106"/>
      <c r="SEN78" s="106"/>
      <c r="SEO78" s="106"/>
      <c r="SEP78" s="106"/>
      <c r="SEQ78" s="106"/>
      <c r="SER78" s="106"/>
      <c r="SES78" s="106"/>
      <c r="SET78" s="106"/>
      <c r="SEU78" s="106"/>
      <c r="SEV78" s="106"/>
      <c r="SEW78" s="106"/>
      <c r="SEX78" s="106"/>
      <c r="SEY78" s="106"/>
      <c r="SEZ78" s="106"/>
      <c r="SFA78" s="106"/>
      <c r="SFB78" s="106"/>
      <c r="SFC78" s="106"/>
      <c r="SFD78" s="106"/>
      <c r="SFE78" s="106"/>
      <c r="SFF78" s="106"/>
      <c r="SFG78" s="106"/>
      <c r="SFH78" s="106"/>
      <c r="SFI78" s="106"/>
      <c r="SFJ78" s="106"/>
      <c r="SFK78" s="106"/>
      <c r="SFL78" s="106"/>
      <c r="SFM78" s="106"/>
      <c r="SFN78" s="106"/>
      <c r="SFO78" s="106"/>
      <c r="SFP78" s="106"/>
      <c r="SFQ78" s="106"/>
      <c r="SFR78" s="106"/>
      <c r="SFS78" s="106"/>
      <c r="SFT78" s="106"/>
      <c r="SFU78" s="106"/>
      <c r="SFV78" s="106"/>
      <c r="SFW78" s="106"/>
      <c r="SFX78" s="106"/>
      <c r="SFY78" s="106"/>
      <c r="SFZ78" s="106"/>
      <c r="SGA78" s="106"/>
      <c r="SGB78" s="106"/>
      <c r="SGC78" s="106"/>
      <c r="SGD78" s="106"/>
      <c r="SGE78" s="106"/>
      <c r="SGF78" s="106"/>
      <c r="SGG78" s="106"/>
      <c r="SGH78" s="106"/>
      <c r="SGI78" s="106"/>
      <c r="SGJ78" s="106"/>
      <c r="SGK78" s="106"/>
      <c r="SGL78" s="106"/>
      <c r="SGM78" s="106"/>
      <c r="SGN78" s="106"/>
      <c r="SGO78" s="106"/>
      <c r="SGP78" s="106"/>
      <c r="SGQ78" s="106"/>
      <c r="SGR78" s="106"/>
      <c r="SGS78" s="106"/>
      <c r="SGT78" s="106"/>
      <c r="SGU78" s="106"/>
      <c r="SGV78" s="106"/>
      <c r="SGW78" s="106"/>
      <c r="SGX78" s="106"/>
      <c r="SGY78" s="106"/>
      <c r="SGZ78" s="106"/>
      <c r="SHA78" s="106"/>
      <c r="SHB78" s="106"/>
      <c r="SHC78" s="106"/>
      <c r="SHD78" s="106"/>
      <c r="SHE78" s="106"/>
      <c r="SHF78" s="106"/>
      <c r="SHG78" s="106"/>
      <c r="SHH78" s="106"/>
      <c r="SHI78" s="106"/>
      <c r="SHJ78" s="106"/>
      <c r="SHK78" s="106"/>
      <c r="SHL78" s="106"/>
      <c r="SHM78" s="106"/>
      <c r="SHN78" s="106"/>
      <c r="SHO78" s="106"/>
      <c r="SHP78" s="106"/>
      <c r="SHQ78" s="106"/>
      <c r="SHR78" s="106"/>
      <c r="SHS78" s="106"/>
      <c r="SHT78" s="106"/>
      <c r="SHU78" s="106"/>
      <c r="SHV78" s="106"/>
      <c r="SHW78" s="106"/>
      <c r="SHX78" s="106"/>
      <c r="SHY78" s="106"/>
      <c r="SHZ78" s="106"/>
      <c r="SIA78" s="106"/>
      <c r="SIB78" s="106"/>
      <c r="SIC78" s="106"/>
      <c r="SID78" s="106"/>
      <c r="SIE78" s="106"/>
      <c r="SIF78" s="106"/>
      <c r="SIG78" s="106"/>
      <c r="SIH78" s="106"/>
      <c r="SII78" s="106"/>
      <c r="SIJ78" s="106"/>
      <c r="SIK78" s="106"/>
      <c r="SIL78" s="106"/>
      <c r="SIM78" s="106"/>
      <c r="SIN78" s="106"/>
      <c r="SIO78" s="106"/>
      <c r="SIP78" s="106"/>
      <c r="SIQ78" s="106"/>
      <c r="SIR78" s="106"/>
      <c r="SIS78" s="106"/>
      <c r="SIT78" s="106"/>
      <c r="SIU78" s="106"/>
      <c r="SIV78" s="106"/>
      <c r="SIW78" s="106"/>
      <c r="SIX78" s="106"/>
      <c r="SIY78" s="106"/>
      <c r="SIZ78" s="106"/>
      <c r="SJA78" s="106"/>
      <c r="SJB78" s="106"/>
      <c r="SJC78" s="106"/>
      <c r="SJD78" s="106"/>
      <c r="SJE78" s="106"/>
      <c r="SJF78" s="106"/>
      <c r="SJG78" s="106"/>
      <c r="SJH78" s="106"/>
      <c r="SJI78" s="106"/>
      <c r="SJJ78" s="106"/>
      <c r="SJK78" s="106"/>
      <c r="SJL78" s="106"/>
      <c r="SJM78" s="106"/>
      <c r="SJN78" s="106"/>
      <c r="SJO78" s="106"/>
      <c r="SJP78" s="106"/>
      <c r="SJQ78" s="106"/>
      <c r="SJR78" s="106"/>
      <c r="SJS78" s="106"/>
      <c r="SJT78" s="106"/>
      <c r="SJU78" s="106"/>
      <c r="SJV78" s="106"/>
      <c r="SJW78" s="106"/>
      <c r="SJX78" s="106"/>
      <c r="SJY78" s="106"/>
      <c r="SJZ78" s="106"/>
      <c r="SKA78" s="106"/>
      <c r="SKB78" s="106"/>
      <c r="SKC78" s="106"/>
      <c r="SKD78" s="106"/>
      <c r="SKE78" s="106"/>
      <c r="SKF78" s="106"/>
      <c r="SKG78" s="106"/>
      <c r="SKH78" s="106"/>
      <c r="SKI78" s="106"/>
      <c r="SKJ78" s="106"/>
      <c r="SKK78" s="106"/>
      <c r="SKL78" s="106"/>
      <c r="SKM78" s="106"/>
      <c r="SKN78" s="106"/>
      <c r="SKO78" s="106"/>
      <c r="SKP78" s="106"/>
      <c r="SKQ78" s="106"/>
      <c r="SKR78" s="106"/>
      <c r="SKS78" s="106"/>
      <c r="SKT78" s="106"/>
      <c r="SKU78" s="106"/>
      <c r="SKV78" s="106"/>
      <c r="SKW78" s="106"/>
      <c r="SKX78" s="106"/>
      <c r="SKY78" s="106"/>
      <c r="SKZ78" s="106"/>
      <c r="SLA78" s="106"/>
      <c r="SLB78" s="106"/>
      <c r="SLC78" s="106"/>
      <c r="SLD78" s="106"/>
      <c r="SLE78" s="106"/>
      <c r="SLF78" s="106"/>
      <c r="SLG78" s="106"/>
      <c r="SLH78" s="106"/>
      <c r="SLI78" s="106"/>
      <c r="SLJ78" s="106"/>
      <c r="SLK78" s="106"/>
      <c r="SLL78" s="106"/>
      <c r="SLM78" s="106"/>
      <c r="SLN78" s="106"/>
      <c r="SLO78" s="106"/>
      <c r="SLP78" s="106"/>
      <c r="SLQ78" s="106"/>
      <c r="SLR78" s="106"/>
      <c r="SLS78" s="106"/>
      <c r="SLT78" s="106"/>
      <c r="SLU78" s="106"/>
      <c r="SLV78" s="106"/>
      <c r="SLW78" s="106"/>
      <c r="SLX78" s="106"/>
      <c r="SLY78" s="106"/>
      <c r="SLZ78" s="106"/>
      <c r="SMA78" s="106"/>
      <c r="SMB78" s="106"/>
      <c r="SMC78" s="106"/>
      <c r="SMD78" s="106"/>
      <c r="SME78" s="106"/>
      <c r="SMF78" s="106"/>
      <c r="SMG78" s="106"/>
      <c r="SMH78" s="106"/>
      <c r="SMI78" s="106"/>
      <c r="SMJ78" s="106"/>
      <c r="SMK78" s="106"/>
      <c r="SML78" s="106"/>
      <c r="SMM78" s="106"/>
      <c r="SMN78" s="106"/>
      <c r="SMO78" s="106"/>
      <c r="SMP78" s="106"/>
      <c r="SMQ78" s="106"/>
      <c r="SMR78" s="106"/>
      <c r="SMS78" s="106"/>
      <c r="SMT78" s="106"/>
      <c r="SMU78" s="106"/>
      <c r="SMV78" s="106"/>
      <c r="SMW78" s="106"/>
      <c r="SMX78" s="106"/>
      <c r="SMY78" s="106"/>
      <c r="SMZ78" s="106"/>
      <c r="SNA78" s="106"/>
      <c r="SNB78" s="106"/>
      <c r="SNC78" s="106"/>
      <c r="SND78" s="106"/>
      <c r="SNE78" s="106"/>
      <c r="SNF78" s="106"/>
      <c r="SNG78" s="106"/>
      <c r="SNH78" s="106"/>
      <c r="SNI78" s="106"/>
      <c r="SNJ78" s="106"/>
      <c r="SNK78" s="106"/>
      <c r="SNL78" s="106"/>
      <c r="SNM78" s="106"/>
      <c r="SNN78" s="106"/>
      <c r="SNO78" s="106"/>
      <c r="SNP78" s="106"/>
      <c r="SNQ78" s="106"/>
      <c r="SNR78" s="106"/>
      <c r="SNS78" s="106"/>
      <c r="SNT78" s="106"/>
      <c r="SNU78" s="106"/>
      <c r="SNV78" s="106"/>
      <c r="SNW78" s="106"/>
      <c r="SNX78" s="106"/>
      <c r="SNY78" s="106"/>
      <c r="SNZ78" s="106"/>
      <c r="SOA78" s="106"/>
      <c r="SOB78" s="106"/>
      <c r="SOC78" s="106"/>
      <c r="SOD78" s="106"/>
      <c r="SOE78" s="106"/>
      <c r="SOF78" s="106"/>
      <c r="SOG78" s="106"/>
      <c r="SOH78" s="106"/>
      <c r="SOI78" s="106"/>
      <c r="SOJ78" s="106"/>
      <c r="SOK78" s="106"/>
      <c r="SOL78" s="106"/>
      <c r="SOM78" s="106"/>
      <c r="SON78" s="106"/>
      <c r="SOO78" s="106"/>
      <c r="SOP78" s="106"/>
      <c r="SOQ78" s="106"/>
      <c r="SOR78" s="106"/>
      <c r="SOS78" s="106"/>
      <c r="SOT78" s="106"/>
      <c r="SOU78" s="106"/>
      <c r="SOV78" s="106"/>
      <c r="SOW78" s="106"/>
      <c r="SOX78" s="106"/>
      <c r="SOY78" s="106"/>
      <c r="SOZ78" s="106"/>
      <c r="SPA78" s="106"/>
      <c r="SPB78" s="106"/>
      <c r="SPC78" s="106"/>
      <c r="SPD78" s="106"/>
      <c r="SPE78" s="106"/>
      <c r="SPF78" s="106"/>
      <c r="SPG78" s="106"/>
      <c r="SPH78" s="106"/>
      <c r="SPI78" s="106"/>
      <c r="SPJ78" s="106"/>
      <c r="SPK78" s="106"/>
      <c r="SPL78" s="106"/>
      <c r="SPM78" s="106"/>
      <c r="SPN78" s="106"/>
      <c r="SPO78" s="106"/>
      <c r="SPP78" s="106"/>
      <c r="SPQ78" s="106"/>
      <c r="SPR78" s="106"/>
      <c r="SPS78" s="106"/>
      <c r="SPT78" s="106"/>
      <c r="SPU78" s="106"/>
      <c r="SPV78" s="106"/>
      <c r="SPW78" s="106"/>
      <c r="SPX78" s="106"/>
      <c r="SPY78" s="106"/>
      <c r="SPZ78" s="106"/>
      <c r="SQA78" s="106"/>
      <c r="SQB78" s="106"/>
      <c r="SQC78" s="106"/>
      <c r="SQD78" s="106"/>
      <c r="SQE78" s="106"/>
      <c r="SQF78" s="106"/>
      <c r="SQG78" s="106"/>
      <c r="SQH78" s="106"/>
      <c r="SQI78" s="106"/>
      <c r="SQJ78" s="106"/>
      <c r="SQK78" s="106"/>
      <c r="SQL78" s="106"/>
      <c r="SQM78" s="106"/>
      <c r="SQN78" s="106"/>
      <c r="SQO78" s="106"/>
      <c r="SQP78" s="106"/>
      <c r="SQQ78" s="106"/>
      <c r="SQR78" s="106"/>
      <c r="SQS78" s="106"/>
      <c r="SQT78" s="106"/>
      <c r="SQU78" s="106"/>
      <c r="SQV78" s="106"/>
      <c r="SQW78" s="106"/>
      <c r="SQX78" s="106"/>
      <c r="SQY78" s="106"/>
      <c r="SQZ78" s="106"/>
      <c r="SRA78" s="106"/>
      <c r="SRB78" s="106"/>
      <c r="SRC78" s="106"/>
      <c r="SRD78" s="106"/>
      <c r="SRE78" s="106"/>
      <c r="SRF78" s="106"/>
      <c r="SRG78" s="106"/>
      <c r="SRH78" s="106"/>
      <c r="SRI78" s="106"/>
      <c r="SRJ78" s="106"/>
      <c r="SRK78" s="106"/>
      <c r="SRL78" s="106"/>
      <c r="SRM78" s="106"/>
      <c r="SRN78" s="106"/>
      <c r="SRO78" s="106"/>
      <c r="SRP78" s="106"/>
      <c r="SRQ78" s="106"/>
      <c r="SRR78" s="106"/>
      <c r="SRS78" s="106"/>
      <c r="SRT78" s="106"/>
      <c r="SRU78" s="106"/>
      <c r="SRV78" s="106"/>
      <c r="SRW78" s="106"/>
      <c r="SRX78" s="106"/>
      <c r="SRY78" s="106"/>
      <c r="SRZ78" s="106"/>
      <c r="SSA78" s="106"/>
      <c r="SSB78" s="106"/>
      <c r="SSC78" s="106"/>
      <c r="SSD78" s="106"/>
      <c r="SSE78" s="106"/>
      <c r="SSF78" s="106"/>
      <c r="SSG78" s="106"/>
      <c r="SSH78" s="106"/>
      <c r="SSI78" s="106"/>
      <c r="SSJ78" s="106"/>
      <c r="SSK78" s="106"/>
      <c r="SSL78" s="106"/>
      <c r="SSM78" s="106"/>
      <c r="SSN78" s="106"/>
      <c r="SSO78" s="106"/>
      <c r="SSP78" s="106"/>
      <c r="SSQ78" s="106"/>
      <c r="SSR78" s="106"/>
      <c r="SSS78" s="106"/>
      <c r="SST78" s="106"/>
      <c r="SSU78" s="106"/>
      <c r="SSV78" s="106"/>
      <c r="SSW78" s="106"/>
      <c r="SSX78" s="106"/>
      <c r="SSY78" s="106"/>
      <c r="SSZ78" s="106"/>
      <c r="STA78" s="106"/>
      <c r="STB78" s="106"/>
      <c r="STC78" s="106"/>
      <c r="STD78" s="106"/>
      <c r="STE78" s="106"/>
      <c r="STF78" s="106"/>
      <c r="STG78" s="106"/>
      <c r="STH78" s="106"/>
      <c r="STI78" s="106"/>
      <c r="STJ78" s="106"/>
      <c r="STK78" s="106"/>
      <c r="STL78" s="106"/>
      <c r="STM78" s="106"/>
      <c r="STN78" s="106"/>
      <c r="STO78" s="106"/>
      <c r="STP78" s="106"/>
      <c r="STQ78" s="106"/>
      <c r="STR78" s="106"/>
      <c r="STS78" s="106"/>
      <c r="STT78" s="106"/>
      <c r="STU78" s="106"/>
      <c r="STV78" s="106"/>
      <c r="STW78" s="106"/>
      <c r="STX78" s="106"/>
      <c r="STY78" s="106"/>
      <c r="STZ78" s="106"/>
      <c r="SUA78" s="106"/>
      <c r="SUB78" s="106"/>
      <c r="SUC78" s="106"/>
      <c r="SUD78" s="106"/>
      <c r="SUE78" s="106"/>
      <c r="SUF78" s="106"/>
      <c r="SUG78" s="106"/>
      <c r="SUH78" s="106"/>
      <c r="SUI78" s="106"/>
      <c r="SUJ78" s="106"/>
      <c r="SUK78" s="106"/>
      <c r="SUL78" s="106"/>
      <c r="SUM78" s="106"/>
      <c r="SUN78" s="106"/>
      <c r="SUO78" s="106"/>
      <c r="SUP78" s="106"/>
      <c r="SUQ78" s="106"/>
      <c r="SUR78" s="106"/>
      <c r="SUS78" s="106"/>
      <c r="SUT78" s="106"/>
      <c r="SUU78" s="106"/>
      <c r="SUV78" s="106"/>
      <c r="SUW78" s="106"/>
      <c r="SUX78" s="106"/>
      <c r="SUY78" s="106"/>
      <c r="SUZ78" s="106"/>
      <c r="SVA78" s="106"/>
      <c r="SVB78" s="106"/>
      <c r="SVC78" s="106"/>
      <c r="SVD78" s="106"/>
      <c r="SVE78" s="106"/>
      <c r="SVF78" s="106"/>
      <c r="SVG78" s="106"/>
      <c r="SVH78" s="106"/>
      <c r="SVI78" s="106"/>
      <c r="SVJ78" s="106"/>
      <c r="SVK78" s="106"/>
      <c r="SVL78" s="106"/>
      <c r="SVM78" s="106"/>
      <c r="SVN78" s="106"/>
      <c r="SVO78" s="106"/>
      <c r="SVP78" s="106"/>
      <c r="SVQ78" s="106"/>
      <c r="SVR78" s="106"/>
      <c r="SVS78" s="106"/>
      <c r="SVT78" s="106"/>
      <c r="SVU78" s="106"/>
      <c r="SVV78" s="106"/>
      <c r="SVW78" s="106"/>
      <c r="SVX78" s="106"/>
      <c r="SVY78" s="106"/>
      <c r="SVZ78" s="106"/>
      <c r="SWA78" s="106"/>
      <c r="SWB78" s="106"/>
      <c r="SWC78" s="106"/>
      <c r="SWD78" s="106"/>
      <c r="SWE78" s="106"/>
      <c r="SWF78" s="106"/>
      <c r="SWG78" s="106"/>
      <c r="SWH78" s="106"/>
      <c r="SWI78" s="106"/>
      <c r="SWJ78" s="106"/>
      <c r="SWK78" s="106"/>
      <c r="SWL78" s="106"/>
      <c r="SWM78" s="106"/>
      <c r="SWN78" s="106"/>
      <c r="SWO78" s="106"/>
      <c r="SWP78" s="106"/>
      <c r="SWQ78" s="106"/>
      <c r="SWR78" s="106"/>
      <c r="SWS78" s="106"/>
      <c r="SWT78" s="106"/>
      <c r="SWU78" s="106"/>
      <c r="SWV78" s="106"/>
      <c r="SWW78" s="106"/>
      <c r="SWX78" s="106"/>
      <c r="SWY78" s="106"/>
      <c r="SWZ78" s="106"/>
      <c r="SXA78" s="106"/>
      <c r="SXB78" s="106"/>
      <c r="SXC78" s="106"/>
      <c r="SXD78" s="106"/>
      <c r="SXE78" s="106"/>
      <c r="SXF78" s="106"/>
      <c r="SXG78" s="106"/>
      <c r="SXH78" s="106"/>
      <c r="SXI78" s="106"/>
      <c r="SXJ78" s="106"/>
      <c r="SXK78" s="106"/>
      <c r="SXL78" s="106"/>
      <c r="SXM78" s="106"/>
      <c r="SXN78" s="106"/>
      <c r="SXO78" s="106"/>
      <c r="SXP78" s="106"/>
      <c r="SXQ78" s="106"/>
      <c r="SXR78" s="106"/>
      <c r="SXS78" s="106"/>
      <c r="SXT78" s="106"/>
      <c r="SXU78" s="106"/>
      <c r="SXV78" s="106"/>
      <c r="SXW78" s="106"/>
      <c r="SXX78" s="106"/>
      <c r="SXY78" s="106"/>
      <c r="SXZ78" s="106"/>
      <c r="SYA78" s="106"/>
      <c r="SYB78" s="106"/>
      <c r="SYC78" s="106"/>
      <c r="SYD78" s="106"/>
      <c r="SYE78" s="106"/>
      <c r="SYF78" s="106"/>
      <c r="SYG78" s="106"/>
      <c r="SYH78" s="106"/>
      <c r="SYI78" s="106"/>
      <c r="SYJ78" s="106"/>
      <c r="SYK78" s="106"/>
      <c r="SYL78" s="106"/>
      <c r="SYM78" s="106"/>
      <c r="SYN78" s="106"/>
      <c r="SYO78" s="106"/>
      <c r="SYP78" s="106"/>
      <c r="SYQ78" s="106"/>
      <c r="SYR78" s="106"/>
      <c r="SYS78" s="106"/>
      <c r="SYT78" s="106"/>
      <c r="SYU78" s="106"/>
      <c r="SYV78" s="106"/>
      <c r="SYW78" s="106"/>
      <c r="SYX78" s="106"/>
      <c r="SYY78" s="106"/>
      <c r="SYZ78" s="106"/>
      <c r="SZA78" s="106"/>
      <c r="SZB78" s="106"/>
      <c r="SZC78" s="106"/>
      <c r="SZD78" s="106"/>
      <c r="SZE78" s="106"/>
      <c r="SZF78" s="106"/>
      <c r="SZG78" s="106"/>
      <c r="SZH78" s="106"/>
      <c r="SZI78" s="106"/>
      <c r="SZJ78" s="106"/>
      <c r="SZK78" s="106"/>
      <c r="SZL78" s="106"/>
      <c r="SZM78" s="106"/>
      <c r="SZN78" s="106"/>
      <c r="SZO78" s="106"/>
      <c r="SZP78" s="106"/>
      <c r="SZQ78" s="106"/>
      <c r="SZR78" s="106"/>
      <c r="SZS78" s="106"/>
      <c r="SZT78" s="106"/>
      <c r="SZU78" s="106"/>
      <c r="SZV78" s="106"/>
      <c r="SZW78" s="106"/>
      <c r="SZX78" s="106"/>
      <c r="SZY78" s="106"/>
      <c r="SZZ78" s="106"/>
      <c r="TAA78" s="106"/>
      <c r="TAB78" s="106"/>
      <c r="TAC78" s="106"/>
      <c r="TAD78" s="106"/>
      <c r="TAE78" s="106"/>
      <c r="TAF78" s="106"/>
      <c r="TAG78" s="106"/>
      <c r="TAH78" s="106"/>
      <c r="TAI78" s="106"/>
      <c r="TAJ78" s="106"/>
      <c r="TAK78" s="106"/>
      <c r="TAL78" s="106"/>
      <c r="TAM78" s="106"/>
      <c r="TAN78" s="106"/>
      <c r="TAO78" s="106"/>
      <c r="TAP78" s="106"/>
      <c r="TAQ78" s="106"/>
      <c r="TAR78" s="106"/>
      <c r="TAS78" s="106"/>
      <c r="TAT78" s="106"/>
      <c r="TAU78" s="106"/>
      <c r="TAV78" s="106"/>
      <c r="TAW78" s="106"/>
      <c r="TAX78" s="106"/>
      <c r="TAY78" s="106"/>
      <c r="TAZ78" s="106"/>
      <c r="TBA78" s="106"/>
      <c r="TBB78" s="106"/>
      <c r="TBC78" s="106"/>
      <c r="TBD78" s="106"/>
      <c r="TBE78" s="106"/>
      <c r="TBF78" s="106"/>
      <c r="TBG78" s="106"/>
      <c r="TBH78" s="106"/>
      <c r="TBI78" s="106"/>
      <c r="TBJ78" s="106"/>
      <c r="TBK78" s="106"/>
      <c r="TBL78" s="106"/>
      <c r="TBM78" s="106"/>
      <c r="TBN78" s="106"/>
      <c r="TBO78" s="106"/>
      <c r="TBP78" s="106"/>
      <c r="TBQ78" s="106"/>
      <c r="TBR78" s="106"/>
      <c r="TBS78" s="106"/>
      <c r="TBT78" s="106"/>
      <c r="TBU78" s="106"/>
      <c r="TBV78" s="106"/>
      <c r="TBW78" s="106"/>
      <c r="TBX78" s="106"/>
      <c r="TBY78" s="106"/>
      <c r="TBZ78" s="106"/>
      <c r="TCA78" s="106"/>
      <c r="TCB78" s="106"/>
      <c r="TCC78" s="106"/>
      <c r="TCD78" s="106"/>
      <c r="TCE78" s="106"/>
      <c r="TCF78" s="106"/>
      <c r="TCG78" s="106"/>
      <c r="TCH78" s="106"/>
      <c r="TCI78" s="106"/>
      <c r="TCJ78" s="106"/>
      <c r="TCK78" s="106"/>
      <c r="TCL78" s="106"/>
      <c r="TCM78" s="106"/>
      <c r="TCN78" s="106"/>
      <c r="TCO78" s="106"/>
      <c r="TCP78" s="106"/>
      <c r="TCQ78" s="106"/>
      <c r="TCR78" s="106"/>
      <c r="TCS78" s="106"/>
      <c r="TCT78" s="106"/>
      <c r="TCU78" s="106"/>
      <c r="TCV78" s="106"/>
      <c r="TCW78" s="106"/>
      <c r="TCX78" s="106"/>
      <c r="TCY78" s="106"/>
      <c r="TCZ78" s="106"/>
      <c r="TDA78" s="106"/>
      <c r="TDB78" s="106"/>
      <c r="TDC78" s="106"/>
      <c r="TDD78" s="106"/>
      <c r="TDE78" s="106"/>
      <c r="TDF78" s="106"/>
      <c r="TDG78" s="106"/>
      <c r="TDH78" s="106"/>
      <c r="TDI78" s="106"/>
      <c r="TDJ78" s="106"/>
      <c r="TDK78" s="106"/>
      <c r="TDL78" s="106"/>
      <c r="TDM78" s="106"/>
      <c r="TDN78" s="106"/>
      <c r="TDO78" s="106"/>
      <c r="TDP78" s="106"/>
      <c r="TDQ78" s="106"/>
      <c r="TDR78" s="106"/>
      <c r="TDS78" s="106"/>
      <c r="TDT78" s="106"/>
      <c r="TDU78" s="106"/>
      <c r="TDV78" s="106"/>
      <c r="TDW78" s="106"/>
      <c r="TDX78" s="106"/>
      <c r="TDY78" s="106"/>
      <c r="TDZ78" s="106"/>
      <c r="TEA78" s="106"/>
      <c r="TEB78" s="106"/>
      <c r="TEC78" s="106"/>
      <c r="TED78" s="106"/>
      <c r="TEE78" s="106"/>
      <c r="TEF78" s="106"/>
      <c r="TEG78" s="106"/>
      <c r="TEH78" s="106"/>
      <c r="TEI78" s="106"/>
      <c r="TEJ78" s="106"/>
      <c r="TEK78" s="106"/>
      <c r="TEL78" s="106"/>
      <c r="TEM78" s="106"/>
      <c r="TEN78" s="106"/>
      <c r="TEO78" s="106"/>
      <c r="TEP78" s="106"/>
      <c r="TEQ78" s="106"/>
      <c r="TER78" s="106"/>
      <c r="TES78" s="106"/>
      <c r="TET78" s="106"/>
      <c r="TEU78" s="106"/>
      <c r="TEV78" s="106"/>
      <c r="TEW78" s="106"/>
      <c r="TEX78" s="106"/>
      <c r="TEY78" s="106"/>
      <c r="TEZ78" s="106"/>
      <c r="TFA78" s="106"/>
      <c r="TFB78" s="106"/>
      <c r="TFC78" s="106"/>
      <c r="TFD78" s="106"/>
      <c r="TFE78" s="106"/>
      <c r="TFF78" s="106"/>
      <c r="TFG78" s="106"/>
      <c r="TFH78" s="106"/>
      <c r="TFI78" s="106"/>
      <c r="TFJ78" s="106"/>
      <c r="TFK78" s="106"/>
      <c r="TFL78" s="106"/>
      <c r="TFM78" s="106"/>
      <c r="TFN78" s="106"/>
      <c r="TFO78" s="106"/>
      <c r="TFP78" s="106"/>
      <c r="TFQ78" s="106"/>
      <c r="TFR78" s="106"/>
      <c r="TFS78" s="106"/>
      <c r="TFT78" s="106"/>
      <c r="TFU78" s="106"/>
      <c r="TFV78" s="106"/>
      <c r="TFW78" s="106"/>
      <c r="TFX78" s="106"/>
      <c r="TFY78" s="106"/>
      <c r="TFZ78" s="106"/>
      <c r="TGA78" s="106"/>
      <c r="TGB78" s="106"/>
      <c r="TGC78" s="106"/>
      <c r="TGD78" s="106"/>
      <c r="TGE78" s="106"/>
      <c r="TGF78" s="106"/>
      <c r="TGG78" s="106"/>
      <c r="TGH78" s="106"/>
      <c r="TGI78" s="106"/>
      <c r="TGJ78" s="106"/>
      <c r="TGK78" s="106"/>
      <c r="TGL78" s="106"/>
      <c r="TGM78" s="106"/>
      <c r="TGN78" s="106"/>
      <c r="TGO78" s="106"/>
      <c r="TGP78" s="106"/>
      <c r="TGQ78" s="106"/>
      <c r="TGR78" s="106"/>
      <c r="TGS78" s="106"/>
      <c r="TGT78" s="106"/>
      <c r="TGU78" s="106"/>
      <c r="TGV78" s="106"/>
      <c r="TGW78" s="106"/>
      <c r="TGX78" s="106"/>
      <c r="TGY78" s="106"/>
      <c r="TGZ78" s="106"/>
      <c r="THA78" s="106"/>
      <c r="THB78" s="106"/>
      <c r="THC78" s="106"/>
      <c r="THD78" s="106"/>
      <c r="THE78" s="106"/>
      <c r="THF78" s="106"/>
      <c r="THG78" s="106"/>
      <c r="THH78" s="106"/>
      <c r="THI78" s="106"/>
      <c r="THJ78" s="106"/>
      <c r="THK78" s="106"/>
      <c r="THL78" s="106"/>
      <c r="THM78" s="106"/>
      <c r="THN78" s="106"/>
      <c r="THO78" s="106"/>
      <c r="THP78" s="106"/>
      <c r="THQ78" s="106"/>
      <c r="THR78" s="106"/>
      <c r="THS78" s="106"/>
      <c r="THT78" s="106"/>
      <c r="THU78" s="106"/>
      <c r="THV78" s="106"/>
      <c r="THW78" s="106"/>
      <c r="THX78" s="106"/>
      <c r="THY78" s="106"/>
      <c r="THZ78" s="106"/>
      <c r="TIA78" s="106"/>
      <c r="TIB78" s="106"/>
      <c r="TIC78" s="106"/>
      <c r="TID78" s="106"/>
      <c r="TIE78" s="106"/>
      <c r="TIF78" s="106"/>
      <c r="TIG78" s="106"/>
      <c r="TIH78" s="106"/>
      <c r="TII78" s="106"/>
      <c r="TIJ78" s="106"/>
      <c r="TIK78" s="106"/>
      <c r="TIL78" s="106"/>
      <c r="TIM78" s="106"/>
      <c r="TIN78" s="106"/>
      <c r="TIO78" s="106"/>
      <c r="TIP78" s="106"/>
      <c r="TIQ78" s="106"/>
      <c r="TIR78" s="106"/>
      <c r="TIS78" s="106"/>
      <c r="TIT78" s="106"/>
      <c r="TIU78" s="106"/>
      <c r="TIV78" s="106"/>
      <c r="TIW78" s="106"/>
      <c r="TIX78" s="106"/>
      <c r="TIY78" s="106"/>
      <c r="TIZ78" s="106"/>
      <c r="TJA78" s="106"/>
      <c r="TJB78" s="106"/>
      <c r="TJC78" s="106"/>
      <c r="TJD78" s="106"/>
      <c r="TJE78" s="106"/>
      <c r="TJF78" s="106"/>
      <c r="TJG78" s="106"/>
      <c r="TJH78" s="106"/>
      <c r="TJI78" s="106"/>
      <c r="TJJ78" s="106"/>
      <c r="TJK78" s="106"/>
      <c r="TJL78" s="106"/>
      <c r="TJM78" s="106"/>
      <c r="TJN78" s="106"/>
      <c r="TJO78" s="106"/>
      <c r="TJP78" s="106"/>
      <c r="TJQ78" s="106"/>
      <c r="TJR78" s="106"/>
      <c r="TJS78" s="106"/>
      <c r="TJT78" s="106"/>
      <c r="TJU78" s="106"/>
      <c r="TJV78" s="106"/>
      <c r="TJW78" s="106"/>
      <c r="TJX78" s="106"/>
      <c r="TJY78" s="106"/>
      <c r="TJZ78" s="106"/>
      <c r="TKA78" s="106"/>
      <c r="TKB78" s="106"/>
      <c r="TKC78" s="106"/>
      <c r="TKD78" s="106"/>
      <c r="TKE78" s="106"/>
      <c r="TKF78" s="106"/>
      <c r="TKG78" s="106"/>
      <c r="TKH78" s="106"/>
      <c r="TKI78" s="106"/>
      <c r="TKJ78" s="106"/>
      <c r="TKK78" s="106"/>
      <c r="TKL78" s="106"/>
      <c r="TKM78" s="106"/>
      <c r="TKN78" s="106"/>
      <c r="TKO78" s="106"/>
      <c r="TKP78" s="106"/>
      <c r="TKQ78" s="106"/>
      <c r="TKR78" s="106"/>
      <c r="TKS78" s="106"/>
      <c r="TKT78" s="106"/>
      <c r="TKU78" s="106"/>
      <c r="TKV78" s="106"/>
      <c r="TKW78" s="106"/>
      <c r="TKX78" s="106"/>
      <c r="TKY78" s="106"/>
      <c r="TKZ78" s="106"/>
      <c r="TLA78" s="106"/>
      <c r="TLB78" s="106"/>
      <c r="TLC78" s="106"/>
      <c r="TLD78" s="106"/>
      <c r="TLE78" s="106"/>
      <c r="TLF78" s="106"/>
      <c r="TLG78" s="106"/>
      <c r="TLH78" s="106"/>
      <c r="TLI78" s="106"/>
      <c r="TLJ78" s="106"/>
      <c r="TLK78" s="106"/>
      <c r="TLL78" s="106"/>
      <c r="TLM78" s="106"/>
      <c r="TLN78" s="106"/>
      <c r="TLO78" s="106"/>
      <c r="TLP78" s="106"/>
      <c r="TLQ78" s="106"/>
      <c r="TLR78" s="106"/>
      <c r="TLS78" s="106"/>
      <c r="TLT78" s="106"/>
      <c r="TLU78" s="106"/>
      <c r="TLV78" s="106"/>
      <c r="TLW78" s="106"/>
      <c r="TLX78" s="106"/>
      <c r="TLY78" s="106"/>
      <c r="TLZ78" s="106"/>
      <c r="TMA78" s="106"/>
      <c r="TMB78" s="106"/>
      <c r="TMC78" s="106"/>
      <c r="TMD78" s="106"/>
      <c r="TME78" s="106"/>
      <c r="TMF78" s="106"/>
      <c r="TMG78" s="106"/>
      <c r="TMH78" s="106"/>
      <c r="TMI78" s="106"/>
      <c r="TMJ78" s="106"/>
      <c r="TMK78" s="106"/>
      <c r="TML78" s="106"/>
      <c r="TMM78" s="106"/>
      <c r="TMN78" s="106"/>
      <c r="TMO78" s="106"/>
      <c r="TMP78" s="106"/>
      <c r="TMQ78" s="106"/>
      <c r="TMR78" s="106"/>
      <c r="TMS78" s="106"/>
      <c r="TMT78" s="106"/>
      <c r="TMU78" s="106"/>
      <c r="TMV78" s="106"/>
      <c r="TMW78" s="106"/>
      <c r="TMX78" s="106"/>
      <c r="TMY78" s="106"/>
      <c r="TMZ78" s="106"/>
      <c r="TNA78" s="106"/>
      <c r="TNB78" s="106"/>
      <c r="TNC78" s="106"/>
      <c r="TND78" s="106"/>
      <c r="TNE78" s="106"/>
      <c r="TNF78" s="106"/>
      <c r="TNG78" s="106"/>
      <c r="TNH78" s="106"/>
      <c r="TNI78" s="106"/>
      <c r="TNJ78" s="106"/>
      <c r="TNK78" s="106"/>
      <c r="TNL78" s="106"/>
      <c r="TNM78" s="106"/>
      <c r="TNN78" s="106"/>
      <c r="TNO78" s="106"/>
      <c r="TNP78" s="106"/>
      <c r="TNQ78" s="106"/>
      <c r="TNR78" s="106"/>
      <c r="TNS78" s="106"/>
      <c r="TNT78" s="106"/>
      <c r="TNU78" s="106"/>
      <c r="TNV78" s="106"/>
      <c r="TNW78" s="106"/>
      <c r="TNX78" s="106"/>
      <c r="TNY78" s="106"/>
      <c r="TNZ78" s="106"/>
      <c r="TOA78" s="106"/>
      <c r="TOB78" s="106"/>
      <c r="TOC78" s="106"/>
      <c r="TOD78" s="106"/>
      <c r="TOE78" s="106"/>
      <c r="TOF78" s="106"/>
      <c r="TOG78" s="106"/>
      <c r="TOH78" s="106"/>
      <c r="TOI78" s="106"/>
      <c r="TOJ78" s="106"/>
      <c r="TOK78" s="106"/>
      <c r="TOL78" s="106"/>
      <c r="TOM78" s="106"/>
      <c r="TON78" s="106"/>
      <c r="TOO78" s="106"/>
      <c r="TOP78" s="106"/>
      <c r="TOQ78" s="106"/>
      <c r="TOR78" s="106"/>
      <c r="TOS78" s="106"/>
      <c r="TOT78" s="106"/>
      <c r="TOU78" s="106"/>
      <c r="TOV78" s="106"/>
      <c r="TOW78" s="106"/>
      <c r="TOX78" s="106"/>
      <c r="TOY78" s="106"/>
      <c r="TOZ78" s="106"/>
      <c r="TPA78" s="106"/>
      <c r="TPB78" s="106"/>
      <c r="TPC78" s="106"/>
      <c r="TPD78" s="106"/>
      <c r="TPE78" s="106"/>
      <c r="TPF78" s="106"/>
      <c r="TPG78" s="106"/>
      <c r="TPH78" s="106"/>
      <c r="TPI78" s="106"/>
      <c r="TPJ78" s="106"/>
      <c r="TPK78" s="106"/>
      <c r="TPL78" s="106"/>
      <c r="TPM78" s="106"/>
      <c r="TPN78" s="106"/>
      <c r="TPO78" s="106"/>
      <c r="TPP78" s="106"/>
      <c r="TPQ78" s="106"/>
      <c r="TPR78" s="106"/>
      <c r="TPS78" s="106"/>
      <c r="TPT78" s="106"/>
      <c r="TPU78" s="106"/>
      <c r="TPV78" s="106"/>
      <c r="TPW78" s="106"/>
      <c r="TPX78" s="106"/>
      <c r="TPY78" s="106"/>
      <c r="TPZ78" s="106"/>
      <c r="TQA78" s="106"/>
      <c r="TQB78" s="106"/>
      <c r="TQC78" s="106"/>
      <c r="TQD78" s="106"/>
      <c r="TQE78" s="106"/>
      <c r="TQF78" s="106"/>
      <c r="TQG78" s="106"/>
      <c r="TQH78" s="106"/>
      <c r="TQI78" s="106"/>
      <c r="TQJ78" s="106"/>
      <c r="TQK78" s="106"/>
      <c r="TQL78" s="106"/>
      <c r="TQM78" s="106"/>
      <c r="TQN78" s="106"/>
      <c r="TQO78" s="106"/>
      <c r="TQP78" s="106"/>
      <c r="TQQ78" s="106"/>
      <c r="TQR78" s="106"/>
      <c r="TQS78" s="106"/>
      <c r="TQT78" s="106"/>
      <c r="TQU78" s="106"/>
      <c r="TQV78" s="106"/>
      <c r="TQW78" s="106"/>
      <c r="TQX78" s="106"/>
      <c r="TQY78" s="106"/>
      <c r="TQZ78" s="106"/>
      <c r="TRA78" s="106"/>
      <c r="TRB78" s="106"/>
      <c r="TRC78" s="106"/>
      <c r="TRD78" s="106"/>
      <c r="TRE78" s="106"/>
      <c r="TRF78" s="106"/>
      <c r="TRG78" s="106"/>
      <c r="TRH78" s="106"/>
      <c r="TRI78" s="106"/>
      <c r="TRJ78" s="106"/>
      <c r="TRK78" s="106"/>
      <c r="TRL78" s="106"/>
      <c r="TRM78" s="106"/>
      <c r="TRN78" s="106"/>
      <c r="TRO78" s="106"/>
      <c r="TRP78" s="106"/>
      <c r="TRQ78" s="106"/>
      <c r="TRR78" s="106"/>
      <c r="TRS78" s="106"/>
      <c r="TRT78" s="106"/>
      <c r="TRU78" s="106"/>
      <c r="TRV78" s="106"/>
      <c r="TRW78" s="106"/>
      <c r="TRX78" s="106"/>
      <c r="TRY78" s="106"/>
      <c r="TRZ78" s="106"/>
      <c r="TSA78" s="106"/>
      <c r="TSB78" s="106"/>
      <c r="TSC78" s="106"/>
      <c r="TSD78" s="106"/>
      <c r="TSE78" s="106"/>
      <c r="TSF78" s="106"/>
      <c r="TSG78" s="106"/>
      <c r="TSH78" s="106"/>
      <c r="TSI78" s="106"/>
      <c r="TSJ78" s="106"/>
      <c r="TSK78" s="106"/>
      <c r="TSL78" s="106"/>
      <c r="TSM78" s="106"/>
      <c r="TSN78" s="106"/>
      <c r="TSO78" s="106"/>
      <c r="TSP78" s="106"/>
      <c r="TSQ78" s="106"/>
      <c r="TSR78" s="106"/>
      <c r="TSS78" s="106"/>
      <c r="TST78" s="106"/>
      <c r="TSU78" s="106"/>
      <c r="TSV78" s="106"/>
      <c r="TSW78" s="106"/>
      <c r="TSX78" s="106"/>
      <c r="TSY78" s="106"/>
      <c r="TSZ78" s="106"/>
      <c r="TTA78" s="106"/>
      <c r="TTB78" s="106"/>
      <c r="TTC78" s="106"/>
      <c r="TTD78" s="106"/>
      <c r="TTE78" s="106"/>
      <c r="TTF78" s="106"/>
      <c r="TTG78" s="106"/>
      <c r="TTH78" s="106"/>
      <c r="TTI78" s="106"/>
      <c r="TTJ78" s="106"/>
      <c r="TTK78" s="106"/>
      <c r="TTL78" s="106"/>
      <c r="TTM78" s="106"/>
      <c r="TTN78" s="106"/>
      <c r="TTO78" s="106"/>
      <c r="TTP78" s="106"/>
      <c r="TTQ78" s="106"/>
      <c r="TTR78" s="106"/>
      <c r="TTS78" s="106"/>
      <c r="TTT78" s="106"/>
      <c r="TTU78" s="106"/>
      <c r="TTV78" s="106"/>
      <c r="TTW78" s="106"/>
      <c r="TTX78" s="106"/>
      <c r="TTY78" s="106"/>
      <c r="TTZ78" s="106"/>
      <c r="TUA78" s="106"/>
      <c r="TUB78" s="106"/>
      <c r="TUC78" s="106"/>
      <c r="TUD78" s="106"/>
      <c r="TUE78" s="106"/>
      <c r="TUF78" s="106"/>
      <c r="TUG78" s="106"/>
      <c r="TUH78" s="106"/>
      <c r="TUI78" s="106"/>
      <c r="TUJ78" s="106"/>
      <c r="TUK78" s="106"/>
      <c r="TUL78" s="106"/>
      <c r="TUM78" s="106"/>
      <c r="TUN78" s="106"/>
      <c r="TUO78" s="106"/>
      <c r="TUP78" s="106"/>
      <c r="TUQ78" s="106"/>
      <c r="TUR78" s="106"/>
      <c r="TUS78" s="106"/>
      <c r="TUT78" s="106"/>
      <c r="TUU78" s="106"/>
      <c r="TUV78" s="106"/>
      <c r="TUW78" s="106"/>
      <c r="TUX78" s="106"/>
      <c r="TUY78" s="106"/>
      <c r="TUZ78" s="106"/>
      <c r="TVA78" s="106"/>
      <c r="TVB78" s="106"/>
      <c r="TVC78" s="106"/>
      <c r="TVD78" s="106"/>
      <c r="TVE78" s="106"/>
      <c r="TVF78" s="106"/>
      <c r="TVG78" s="106"/>
      <c r="TVH78" s="106"/>
      <c r="TVI78" s="106"/>
      <c r="TVJ78" s="106"/>
      <c r="TVK78" s="106"/>
      <c r="TVL78" s="106"/>
      <c r="TVM78" s="106"/>
      <c r="TVN78" s="106"/>
      <c r="TVO78" s="106"/>
      <c r="TVP78" s="106"/>
      <c r="TVQ78" s="106"/>
      <c r="TVR78" s="106"/>
      <c r="TVS78" s="106"/>
      <c r="TVT78" s="106"/>
      <c r="TVU78" s="106"/>
      <c r="TVV78" s="106"/>
      <c r="TVW78" s="106"/>
      <c r="TVX78" s="106"/>
      <c r="TVY78" s="106"/>
      <c r="TVZ78" s="106"/>
      <c r="TWA78" s="106"/>
      <c r="TWB78" s="106"/>
      <c r="TWC78" s="106"/>
      <c r="TWD78" s="106"/>
      <c r="TWE78" s="106"/>
      <c r="TWF78" s="106"/>
      <c r="TWG78" s="106"/>
      <c r="TWH78" s="106"/>
      <c r="TWI78" s="106"/>
      <c r="TWJ78" s="106"/>
      <c r="TWK78" s="106"/>
      <c r="TWL78" s="106"/>
      <c r="TWM78" s="106"/>
      <c r="TWN78" s="106"/>
      <c r="TWO78" s="106"/>
      <c r="TWP78" s="106"/>
      <c r="TWQ78" s="106"/>
      <c r="TWR78" s="106"/>
      <c r="TWS78" s="106"/>
      <c r="TWT78" s="106"/>
      <c r="TWU78" s="106"/>
      <c r="TWV78" s="106"/>
      <c r="TWW78" s="106"/>
      <c r="TWX78" s="106"/>
      <c r="TWY78" s="106"/>
      <c r="TWZ78" s="106"/>
      <c r="TXA78" s="106"/>
      <c r="TXB78" s="106"/>
      <c r="TXC78" s="106"/>
      <c r="TXD78" s="106"/>
      <c r="TXE78" s="106"/>
      <c r="TXF78" s="106"/>
      <c r="TXG78" s="106"/>
      <c r="TXH78" s="106"/>
      <c r="TXI78" s="106"/>
      <c r="TXJ78" s="106"/>
      <c r="TXK78" s="106"/>
      <c r="TXL78" s="106"/>
      <c r="TXM78" s="106"/>
      <c r="TXN78" s="106"/>
      <c r="TXO78" s="106"/>
      <c r="TXP78" s="106"/>
      <c r="TXQ78" s="106"/>
      <c r="TXR78" s="106"/>
      <c r="TXS78" s="106"/>
      <c r="TXT78" s="106"/>
      <c r="TXU78" s="106"/>
      <c r="TXV78" s="106"/>
      <c r="TXW78" s="106"/>
      <c r="TXX78" s="106"/>
      <c r="TXY78" s="106"/>
      <c r="TXZ78" s="106"/>
      <c r="TYA78" s="106"/>
      <c r="TYB78" s="106"/>
      <c r="TYC78" s="106"/>
      <c r="TYD78" s="106"/>
      <c r="TYE78" s="106"/>
      <c r="TYF78" s="106"/>
      <c r="TYG78" s="106"/>
      <c r="TYH78" s="106"/>
      <c r="TYI78" s="106"/>
      <c r="TYJ78" s="106"/>
      <c r="TYK78" s="106"/>
      <c r="TYL78" s="106"/>
      <c r="TYM78" s="106"/>
      <c r="TYN78" s="106"/>
      <c r="TYO78" s="106"/>
      <c r="TYP78" s="106"/>
      <c r="TYQ78" s="106"/>
      <c r="TYR78" s="106"/>
      <c r="TYS78" s="106"/>
      <c r="TYT78" s="106"/>
      <c r="TYU78" s="106"/>
      <c r="TYV78" s="106"/>
      <c r="TYW78" s="106"/>
      <c r="TYX78" s="106"/>
      <c r="TYY78" s="106"/>
      <c r="TYZ78" s="106"/>
      <c r="TZA78" s="106"/>
      <c r="TZB78" s="106"/>
      <c r="TZC78" s="106"/>
      <c r="TZD78" s="106"/>
      <c r="TZE78" s="106"/>
      <c r="TZF78" s="106"/>
      <c r="TZG78" s="106"/>
      <c r="TZH78" s="106"/>
      <c r="TZI78" s="106"/>
      <c r="TZJ78" s="106"/>
      <c r="TZK78" s="106"/>
      <c r="TZL78" s="106"/>
      <c r="TZM78" s="106"/>
      <c r="TZN78" s="106"/>
      <c r="TZO78" s="106"/>
      <c r="TZP78" s="106"/>
      <c r="TZQ78" s="106"/>
      <c r="TZR78" s="106"/>
      <c r="TZS78" s="106"/>
      <c r="TZT78" s="106"/>
      <c r="TZU78" s="106"/>
      <c r="TZV78" s="106"/>
      <c r="TZW78" s="106"/>
      <c r="TZX78" s="106"/>
      <c r="TZY78" s="106"/>
      <c r="TZZ78" s="106"/>
      <c r="UAA78" s="106"/>
      <c r="UAB78" s="106"/>
      <c r="UAC78" s="106"/>
      <c r="UAD78" s="106"/>
      <c r="UAE78" s="106"/>
      <c r="UAF78" s="106"/>
      <c r="UAG78" s="106"/>
      <c r="UAH78" s="106"/>
      <c r="UAI78" s="106"/>
      <c r="UAJ78" s="106"/>
      <c r="UAK78" s="106"/>
      <c r="UAL78" s="106"/>
      <c r="UAM78" s="106"/>
      <c r="UAN78" s="106"/>
      <c r="UAO78" s="106"/>
      <c r="UAP78" s="106"/>
      <c r="UAQ78" s="106"/>
      <c r="UAR78" s="106"/>
      <c r="UAS78" s="106"/>
      <c r="UAT78" s="106"/>
      <c r="UAU78" s="106"/>
      <c r="UAV78" s="106"/>
      <c r="UAW78" s="106"/>
      <c r="UAX78" s="106"/>
      <c r="UAY78" s="106"/>
      <c r="UAZ78" s="106"/>
      <c r="UBA78" s="106"/>
      <c r="UBB78" s="106"/>
      <c r="UBC78" s="106"/>
      <c r="UBD78" s="106"/>
      <c r="UBE78" s="106"/>
      <c r="UBF78" s="106"/>
      <c r="UBG78" s="106"/>
      <c r="UBH78" s="106"/>
      <c r="UBI78" s="106"/>
      <c r="UBJ78" s="106"/>
      <c r="UBK78" s="106"/>
      <c r="UBL78" s="106"/>
      <c r="UBM78" s="106"/>
      <c r="UBN78" s="106"/>
      <c r="UBO78" s="106"/>
      <c r="UBP78" s="106"/>
      <c r="UBQ78" s="106"/>
      <c r="UBR78" s="106"/>
      <c r="UBS78" s="106"/>
      <c r="UBT78" s="106"/>
      <c r="UBU78" s="106"/>
      <c r="UBV78" s="106"/>
      <c r="UBW78" s="106"/>
      <c r="UBX78" s="106"/>
      <c r="UBY78" s="106"/>
      <c r="UBZ78" s="106"/>
      <c r="UCA78" s="106"/>
      <c r="UCB78" s="106"/>
      <c r="UCC78" s="106"/>
      <c r="UCD78" s="106"/>
      <c r="UCE78" s="106"/>
      <c r="UCF78" s="106"/>
      <c r="UCG78" s="106"/>
      <c r="UCH78" s="106"/>
      <c r="UCI78" s="106"/>
      <c r="UCJ78" s="106"/>
      <c r="UCK78" s="106"/>
      <c r="UCL78" s="106"/>
      <c r="UCM78" s="106"/>
      <c r="UCN78" s="106"/>
      <c r="UCO78" s="106"/>
      <c r="UCP78" s="106"/>
      <c r="UCQ78" s="106"/>
      <c r="UCR78" s="106"/>
      <c r="UCS78" s="106"/>
      <c r="UCT78" s="106"/>
      <c r="UCU78" s="106"/>
      <c r="UCV78" s="106"/>
      <c r="UCW78" s="106"/>
      <c r="UCX78" s="106"/>
      <c r="UCY78" s="106"/>
      <c r="UCZ78" s="106"/>
      <c r="UDA78" s="106"/>
      <c r="UDB78" s="106"/>
      <c r="UDC78" s="106"/>
      <c r="UDD78" s="106"/>
      <c r="UDE78" s="106"/>
      <c r="UDF78" s="106"/>
      <c r="UDG78" s="106"/>
      <c r="UDH78" s="106"/>
      <c r="UDI78" s="106"/>
      <c r="UDJ78" s="106"/>
      <c r="UDK78" s="106"/>
      <c r="UDL78" s="106"/>
      <c r="UDM78" s="106"/>
      <c r="UDN78" s="106"/>
      <c r="UDO78" s="106"/>
      <c r="UDP78" s="106"/>
      <c r="UDQ78" s="106"/>
      <c r="UDR78" s="106"/>
      <c r="UDS78" s="106"/>
      <c r="UDT78" s="106"/>
      <c r="UDU78" s="106"/>
      <c r="UDV78" s="106"/>
      <c r="UDW78" s="106"/>
      <c r="UDX78" s="106"/>
      <c r="UDY78" s="106"/>
      <c r="UDZ78" s="106"/>
      <c r="UEA78" s="106"/>
      <c r="UEB78" s="106"/>
      <c r="UEC78" s="106"/>
      <c r="UED78" s="106"/>
      <c r="UEE78" s="106"/>
      <c r="UEF78" s="106"/>
      <c r="UEG78" s="106"/>
      <c r="UEH78" s="106"/>
      <c r="UEI78" s="106"/>
      <c r="UEJ78" s="106"/>
      <c r="UEK78" s="106"/>
      <c r="UEL78" s="106"/>
      <c r="UEM78" s="106"/>
      <c r="UEN78" s="106"/>
      <c r="UEO78" s="106"/>
      <c r="UEP78" s="106"/>
      <c r="UEQ78" s="106"/>
      <c r="UER78" s="106"/>
      <c r="UES78" s="106"/>
      <c r="UET78" s="106"/>
      <c r="UEU78" s="106"/>
      <c r="UEV78" s="106"/>
      <c r="UEW78" s="106"/>
      <c r="UEX78" s="106"/>
      <c r="UEY78" s="106"/>
      <c r="UEZ78" s="106"/>
      <c r="UFA78" s="106"/>
      <c r="UFB78" s="106"/>
      <c r="UFC78" s="106"/>
      <c r="UFD78" s="106"/>
      <c r="UFE78" s="106"/>
      <c r="UFF78" s="106"/>
      <c r="UFG78" s="106"/>
      <c r="UFH78" s="106"/>
      <c r="UFI78" s="106"/>
      <c r="UFJ78" s="106"/>
      <c r="UFK78" s="106"/>
      <c r="UFL78" s="106"/>
      <c r="UFM78" s="106"/>
      <c r="UFN78" s="106"/>
      <c r="UFO78" s="106"/>
      <c r="UFP78" s="106"/>
      <c r="UFQ78" s="106"/>
      <c r="UFR78" s="106"/>
      <c r="UFS78" s="106"/>
      <c r="UFT78" s="106"/>
      <c r="UFU78" s="106"/>
      <c r="UFV78" s="106"/>
      <c r="UFW78" s="106"/>
      <c r="UFX78" s="106"/>
      <c r="UFY78" s="106"/>
      <c r="UFZ78" s="106"/>
      <c r="UGA78" s="106"/>
      <c r="UGB78" s="106"/>
      <c r="UGC78" s="106"/>
      <c r="UGD78" s="106"/>
      <c r="UGE78" s="106"/>
      <c r="UGF78" s="106"/>
      <c r="UGG78" s="106"/>
      <c r="UGH78" s="106"/>
      <c r="UGI78" s="106"/>
      <c r="UGJ78" s="106"/>
      <c r="UGK78" s="106"/>
      <c r="UGL78" s="106"/>
      <c r="UGM78" s="106"/>
      <c r="UGN78" s="106"/>
      <c r="UGO78" s="106"/>
      <c r="UGP78" s="106"/>
      <c r="UGQ78" s="106"/>
      <c r="UGR78" s="106"/>
      <c r="UGS78" s="106"/>
      <c r="UGT78" s="106"/>
      <c r="UGU78" s="106"/>
      <c r="UGV78" s="106"/>
      <c r="UGW78" s="106"/>
      <c r="UGX78" s="106"/>
      <c r="UGY78" s="106"/>
      <c r="UGZ78" s="106"/>
      <c r="UHA78" s="106"/>
      <c r="UHB78" s="106"/>
      <c r="UHC78" s="106"/>
      <c r="UHD78" s="106"/>
      <c r="UHE78" s="106"/>
      <c r="UHF78" s="106"/>
      <c r="UHG78" s="106"/>
      <c r="UHH78" s="106"/>
      <c r="UHI78" s="106"/>
      <c r="UHJ78" s="106"/>
      <c r="UHK78" s="106"/>
      <c r="UHL78" s="106"/>
      <c r="UHM78" s="106"/>
      <c r="UHN78" s="106"/>
      <c r="UHO78" s="106"/>
      <c r="UHP78" s="106"/>
      <c r="UHQ78" s="106"/>
      <c r="UHR78" s="106"/>
      <c r="UHS78" s="106"/>
      <c r="UHT78" s="106"/>
      <c r="UHU78" s="106"/>
      <c r="UHV78" s="106"/>
      <c r="UHW78" s="106"/>
      <c r="UHX78" s="106"/>
      <c r="UHY78" s="106"/>
      <c r="UHZ78" s="106"/>
      <c r="UIA78" s="106"/>
      <c r="UIB78" s="106"/>
      <c r="UIC78" s="106"/>
      <c r="UID78" s="106"/>
      <c r="UIE78" s="106"/>
      <c r="UIF78" s="106"/>
      <c r="UIG78" s="106"/>
      <c r="UIH78" s="106"/>
      <c r="UII78" s="106"/>
      <c r="UIJ78" s="106"/>
      <c r="UIK78" s="106"/>
      <c r="UIL78" s="106"/>
      <c r="UIM78" s="106"/>
      <c r="UIN78" s="106"/>
      <c r="UIO78" s="106"/>
      <c r="UIP78" s="106"/>
      <c r="UIQ78" s="106"/>
      <c r="UIR78" s="106"/>
      <c r="UIS78" s="106"/>
      <c r="UIT78" s="106"/>
      <c r="UIU78" s="106"/>
      <c r="UIV78" s="106"/>
      <c r="UIW78" s="106"/>
      <c r="UIX78" s="106"/>
      <c r="UIY78" s="106"/>
      <c r="UIZ78" s="106"/>
      <c r="UJA78" s="106"/>
      <c r="UJB78" s="106"/>
      <c r="UJC78" s="106"/>
      <c r="UJD78" s="106"/>
      <c r="UJE78" s="106"/>
      <c r="UJF78" s="106"/>
      <c r="UJG78" s="106"/>
      <c r="UJH78" s="106"/>
      <c r="UJI78" s="106"/>
      <c r="UJJ78" s="106"/>
      <c r="UJK78" s="106"/>
      <c r="UJL78" s="106"/>
      <c r="UJM78" s="106"/>
      <c r="UJN78" s="106"/>
      <c r="UJO78" s="106"/>
      <c r="UJP78" s="106"/>
      <c r="UJQ78" s="106"/>
      <c r="UJR78" s="106"/>
      <c r="UJS78" s="106"/>
      <c r="UJT78" s="106"/>
      <c r="UJU78" s="106"/>
      <c r="UJV78" s="106"/>
      <c r="UJW78" s="106"/>
      <c r="UJX78" s="106"/>
      <c r="UJY78" s="106"/>
      <c r="UJZ78" s="106"/>
      <c r="UKA78" s="106"/>
      <c r="UKB78" s="106"/>
      <c r="UKC78" s="106"/>
      <c r="UKD78" s="106"/>
      <c r="UKE78" s="106"/>
      <c r="UKF78" s="106"/>
      <c r="UKG78" s="106"/>
      <c r="UKH78" s="106"/>
      <c r="UKI78" s="106"/>
      <c r="UKJ78" s="106"/>
      <c r="UKK78" s="106"/>
      <c r="UKL78" s="106"/>
      <c r="UKM78" s="106"/>
      <c r="UKN78" s="106"/>
      <c r="UKO78" s="106"/>
      <c r="UKP78" s="106"/>
      <c r="UKQ78" s="106"/>
      <c r="UKR78" s="106"/>
      <c r="UKS78" s="106"/>
      <c r="UKT78" s="106"/>
      <c r="UKU78" s="106"/>
      <c r="UKV78" s="106"/>
      <c r="UKW78" s="106"/>
      <c r="UKX78" s="106"/>
      <c r="UKY78" s="106"/>
      <c r="UKZ78" s="106"/>
      <c r="ULA78" s="106"/>
      <c r="ULB78" s="106"/>
      <c r="ULC78" s="106"/>
      <c r="ULD78" s="106"/>
      <c r="ULE78" s="106"/>
      <c r="ULF78" s="106"/>
      <c r="ULG78" s="106"/>
      <c r="ULH78" s="106"/>
      <c r="ULI78" s="106"/>
      <c r="ULJ78" s="106"/>
      <c r="ULK78" s="106"/>
      <c r="ULL78" s="106"/>
      <c r="ULM78" s="106"/>
      <c r="ULN78" s="106"/>
      <c r="ULO78" s="106"/>
      <c r="ULP78" s="106"/>
      <c r="ULQ78" s="106"/>
      <c r="ULR78" s="106"/>
      <c r="ULS78" s="106"/>
      <c r="ULT78" s="106"/>
      <c r="ULU78" s="106"/>
      <c r="ULV78" s="106"/>
      <c r="ULW78" s="106"/>
      <c r="ULX78" s="106"/>
      <c r="ULY78" s="106"/>
      <c r="ULZ78" s="106"/>
      <c r="UMA78" s="106"/>
      <c r="UMB78" s="106"/>
      <c r="UMC78" s="106"/>
      <c r="UMD78" s="106"/>
      <c r="UME78" s="106"/>
      <c r="UMF78" s="106"/>
      <c r="UMG78" s="106"/>
      <c r="UMH78" s="106"/>
      <c r="UMI78" s="106"/>
      <c r="UMJ78" s="106"/>
      <c r="UMK78" s="106"/>
      <c r="UML78" s="106"/>
      <c r="UMM78" s="106"/>
      <c r="UMN78" s="106"/>
      <c r="UMO78" s="106"/>
      <c r="UMP78" s="106"/>
      <c r="UMQ78" s="106"/>
      <c r="UMR78" s="106"/>
      <c r="UMS78" s="106"/>
      <c r="UMT78" s="106"/>
      <c r="UMU78" s="106"/>
      <c r="UMV78" s="106"/>
      <c r="UMW78" s="106"/>
      <c r="UMX78" s="106"/>
      <c r="UMY78" s="106"/>
      <c r="UMZ78" s="106"/>
      <c r="UNA78" s="106"/>
      <c r="UNB78" s="106"/>
      <c r="UNC78" s="106"/>
      <c r="UND78" s="106"/>
      <c r="UNE78" s="106"/>
      <c r="UNF78" s="106"/>
      <c r="UNG78" s="106"/>
      <c r="UNH78" s="106"/>
      <c r="UNI78" s="106"/>
      <c r="UNJ78" s="106"/>
      <c r="UNK78" s="106"/>
      <c r="UNL78" s="106"/>
      <c r="UNM78" s="106"/>
      <c r="UNN78" s="106"/>
      <c r="UNO78" s="106"/>
      <c r="UNP78" s="106"/>
      <c r="UNQ78" s="106"/>
      <c r="UNR78" s="106"/>
      <c r="UNS78" s="106"/>
      <c r="UNT78" s="106"/>
      <c r="UNU78" s="106"/>
      <c r="UNV78" s="106"/>
      <c r="UNW78" s="106"/>
      <c r="UNX78" s="106"/>
      <c r="UNY78" s="106"/>
      <c r="UNZ78" s="106"/>
      <c r="UOA78" s="106"/>
      <c r="UOB78" s="106"/>
      <c r="UOC78" s="106"/>
      <c r="UOD78" s="106"/>
      <c r="UOE78" s="106"/>
      <c r="UOF78" s="106"/>
      <c r="UOG78" s="106"/>
      <c r="UOH78" s="106"/>
      <c r="UOI78" s="106"/>
      <c r="UOJ78" s="106"/>
      <c r="UOK78" s="106"/>
      <c r="UOL78" s="106"/>
      <c r="UOM78" s="106"/>
      <c r="UON78" s="106"/>
      <c r="UOO78" s="106"/>
      <c r="UOP78" s="106"/>
      <c r="UOQ78" s="106"/>
      <c r="UOR78" s="106"/>
      <c r="UOS78" s="106"/>
      <c r="UOT78" s="106"/>
      <c r="UOU78" s="106"/>
      <c r="UOV78" s="106"/>
      <c r="UOW78" s="106"/>
      <c r="UOX78" s="106"/>
      <c r="UOY78" s="106"/>
      <c r="UOZ78" s="106"/>
      <c r="UPA78" s="106"/>
      <c r="UPB78" s="106"/>
      <c r="UPC78" s="106"/>
      <c r="UPD78" s="106"/>
      <c r="UPE78" s="106"/>
      <c r="UPF78" s="106"/>
      <c r="UPG78" s="106"/>
      <c r="UPH78" s="106"/>
      <c r="UPI78" s="106"/>
      <c r="UPJ78" s="106"/>
      <c r="UPK78" s="106"/>
      <c r="UPL78" s="106"/>
      <c r="UPM78" s="106"/>
      <c r="UPN78" s="106"/>
      <c r="UPO78" s="106"/>
      <c r="UPP78" s="106"/>
      <c r="UPQ78" s="106"/>
      <c r="UPR78" s="106"/>
      <c r="UPS78" s="106"/>
      <c r="UPT78" s="106"/>
      <c r="UPU78" s="106"/>
      <c r="UPV78" s="106"/>
      <c r="UPW78" s="106"/>
      <c r="UPX78" s="106"/>
      <c r="UPY78" s="106"/>
      <c r="UPZ78" s="106"/>
      <c r="UQA78" s="106"/>
      <c r="UQB78" s="106"/>
      <c r="UQC78" s="106"/>
      <c r="UQD78" s="106"/>
      <c r="UQE78" s="106"/>
      <c r="UQF78" s="106"/>
      <c r="UQG78" s="106"/>
      <c r="UQH78" s="106"/>
      <c r="UQI78" s="106"/>
      <c r="UQJ78" s="106"/>
      <c r="UQK78" s="106"/>
      <c r="UQL78" s="106"/>
      <c r="UQM78" s="106"/>
      <c r="UQN78" s="106"/>
      <c r="UQO78" s="106"/>
      <c r="UQP78" s="106"/>
      <c r="UQQ78" s="106"/>
      <c r="UQR78" s="106"/>
      <c r="UQS78" s="106"/>
      <c r="UQT78" s="106"/>
      <c r="UQU78" s="106"/>
      <c r="UQV78" s="106"/>
      <c r="UQW78" s="106"/>
      <c r="UQX78" s="106"/>
      <c r="UQY78" s="106"/>
      <c r="UQZ78" s="106"/>
      <c r="URA78" s="106"/>
      <c r="URB78" s="106"/>
      <c r="URC78" s="106"/>
      <c r="URD78" s="106"/>
      <c r="URE78" s="106"/>
      <c r="URF78" s="106"/>
      <c r="URG78" s="106"/>
      <c r="URH78" s="106"/>
      <c r="URI78" s="106"/>
      <c r="URJ78" s="106"/>
      <c r="URK78" s="106"/>
      <c r="URL78" s="106"/>
      <c r="URM78" s="106"/>
      <c r="URN78" s="106"/>
      <c r="URO78" s="106"/>
      <c r="URP78" s="106"/>
      <c r="URQ78" s="106"/>
      <c r="URR78" s="106"/>
      <c r="URS78" s="106"/>
      <c r="URT78" s="106"/>
      <c r="URU78" s="106"/>
      <c r="URV78" s="106"/>
      <c r="URW78" s="106"/>
      <c r="URX78" s="106"/>
      <c r="URY78" s="106"/>
      <c r="URZ78" s="106"/>
      <c r="USA78" s="106"/>
      <c r="USB78" s="106"/>
      <c r="USC78" s="106"/>
      <c r="USD78" s="106"/>
      <c r="USE78" s="106"/>
      <c r="USF78" s="106"/>
      <c r="USG78" s="106"/>
      <c r="USH78" s="106"/>
      <c r="USI78" s="106"/>
      <c r="USJ78" s="106"/>
      <c r="USK78" s="106"/>
      <c r="USL78" s="106"/>
      <c r="USM78" s="106"/>
      <c r="USN78" s="106"/>
      <c r="USO78" s="106"/>
      <c r="USP78" s="106"/>
      <c r="USQ78" s="106"/>
      <c r="USR78" s="106"/>
      <c r="USS78" s="106"/>
      <c r="UST78" s="106"/>
      <c r="USU78" s="106"/>
      <c r="USV78" s="106"/>
      <c r="USW78" s="106"/>
      <c r="USX78" s="106"/>
      <c r="USY78" s="106"/>
      <c r="USZ78" s="106"/>
      <c r="UTA78" s="106"/>
      <c r="UTB78" s="106"/>
      <c r="UTC78" s="106"/>
      <c r="UTD78" s="106"/>
      <c r="UTE78" s="106"/>
      <c r="UTF78" s="106"/>
      <c r="UTG78" s="106"/>
      <c r="UTH78" s="106"/>
      <c r="UTI78" s="106"/>
      <c r="UTJ78" s="106"/>
      <c r="UTK78" s="106"/>
      <c r="UTL78" s="106"/>
      <c r="UTM78" s="106"/>
      <c r="UTN78" s="106"/>
      <c r="UTO78" s="106"/>
      <c r="UTP78" s="106"/>
      <c r="UTQ78" s="106"/>
      <c r="UTR78" s="106"/>
      <c r="UTS78" s="106"/>
      <c r="UTT78" s="106"/>
      <c r="UTU78" s="106"/>
      <c r="UTV78" s="106"/>
      <c r="UTW78" s="106"/>
      <c r="UTX78" s="106"/>
      <c r="UTY78" s="106"/>
      <c r="UTZ78" s="106"/>
      <c r="UUA78" s="106"/>
      <c r="UUB78" s="106"/>
      <c r="UUC78" s="106"/>
      <c r="UUD78" s="106"/>
      <c r="UUE78" s="106"/>
      <c r="UUF78" s="106"/>
      <c r="UUG78" s="106"/>
      <c r="UUH78" s="106"/>
      <c r="UUI78" s="106"/>
      <c r="UUJ78" s="106"/>
      <c r="UUK78" s="106"/>
      <c r="UUL78" s="106"/>
      <c r="UUM78" s="106"/>
      <c r="UUN78" s="106"/>
      <c r="UUO78" s="106"/>
      <c r="UUP78" s="106"/>
      <c r="UUQ78" s="106"/>
      <c r="UUR78" s="106"/>
      <c r="UUS78" s="106"/>
      <c r="UUT78" s="106"/>
      <c r="UUU78" s="106"/>
      <c r="UUV78" s="106"/>
      <c r="UUW78" s="106"/>
      <c r="UUX78" s="106"/>
      <c r="UUY78" s="106"/>
      <c r="UUZ78" s="106"/>
      <c r="UVA78" s="106"/>
      <c r="UVB78" s="106"/>
      <c r="UVC78" s="106"/>
      <c r="UVD78" s="106"/>
      <c r="UVE78" s="106"/>
      <c r="UVF78" s="106"/>
      <c r="UVG78" s="106"/>
      <c r="UVH78" s="106"/>
      <c r="UVI78" s="106"/>
      <c r="UVJ78" s="106"/>
      <c r="UVK78" s="106"/>
      <c r="UVL78" s="106"/>
      <c r="UVM78" s="106"/>
      <c r="UVN78" s="106"/>
      <c r="UVO78" s="106"/>
      <c r="UVP78" s="106"/>
      <c r="UVQ78" s="106"/>
      <c r="UVR78" s="106"/>
      <c r="UVS78" s="106"/>
      <c r="UVT78" s="106"/>
      <c r="UVU78" s="106"/>
      <c r="UVV78" s="106"/>
      <c r="UVW78" s="106"/>
      <c r="UVX78" s="106"/>
      <c r="UVY78" s="106"/>
      <c r="UVZ78" s="106"/>
      <c r="UWA78" s="106"/>
      <c r="UWB78" s="106"/>
      <c r="UWC78" s="106"/>
      <c r="UWD78" s="106"/>
      <c r="UWE78" s="106"/>
      <c r="UWF78" s="106"/>
      <c r="UWG78" s="106"/>
      <c r="UWH78" s="106"/>
      <c r="UWI78" s="106"/>
      <c r="UWJ78" s="106"/>
      <c r="UWK78" s="106"/>
      <c r="UWL78" s="106"/>
      <c r="UWM78" s="106"/>
      <c r="UWN78" s="106"/>
      <c r="UWO78" s="106"/>
      <c r="UWP78" s="106"/>
      <c r="UWQ78" s="106"/>
      <c r="UWR78" s="106"/>
      <c r="UWS78" s="106"/>
      <c r="UWT78" s="106"/>
      <c r="UWU78" s="106"/>
      <c r="UWV78" s="106"/>
      <c r="UWW78" s="106"/>
      <c r="UWX78" s="106"/>
      <c r="UWY78" s="106"/>
      <c r="UWZ78" s="106"/>
      <c r="UXA78" s="106"/>
      <c r="UXB78" s="106"/>
      <c r="UXC78" s="106"/>
      <c r="UXD78" s="106"/>
      <c r="UXE78" s="106"/>
      <c r="UXF78" s="106"/>
      <c r="UXG78" s="106"/>
      <c r="UXH78" s="106"/>
      <c r="UXI78" s="106"/>
      <c r="UXJ78" s="106"/>
      <c r="UXK78" s="106"/>
      <c r="UXL78" s="106"/>
      <c r="UXM78" s="106"/>
      <c r="UXN78" s="106"/>
      <c r="UXO78" s="106"/>
      <c r="UXP78" s="106"/>
      <c r="UXQ78" s="106"/>
      <c r="UXR78" s="106"/>
      <c r="UXS78" s="106"/>
      <c r="UXT78" s="106"/>
      <c r="UXU78" s="106"/>
      <c r="UXV78" s="106"/>
      <c r="UXW78" s="106"/>
      <c r="UXX78" s="106"/>
      <c r="UXY78" s="106"/>
      <c r="UXZ78" s="106"/>
      <c r="UYA78" s="106"/>
      <c r="UYB78" s="106"/>
      <c r="UYC78" s="106"/>
      <c r="UYD78" s="106"/>
      <c r="UYE78" s="106"/>
      <c r="UYF78" s="106"/>
      <c r="UYG78" s="106"/>
      <c r="UYH78" s="106"/>
      <c r="UYI78" s="106"/>
      <c r="UYJ78" s="106"/>
      <c r="UYK78" s="106"/>
      <c r="UYL78" s="106"/>
      <c r="UYM78" s="106"/>
      <c r="UYN78" s="106"/>
      <c r="UYO78" s="106"/>
      <c r="UYP78" s="106"/>
      <c r="UYQ78" s="106"/>
      <c r="UYR78" s="106"/>
      <c r="UYS78" s="106"/>
      <c r="UYT78" s="106"/>
      <c r="UYU78" s="106"/>
      <c r="UYV78" s="106"/>
      <c r="UYW78" s="106"/>
      <c r="UYX78" s="106"/>
      <c r="UYY78" s="106"/>
      <c r="UYZ78" s="106"/>
      <c r="UZA78" s="106"/>
      <c r="UZB78" s="106"/>
      <c r="UZC78" s="106"/>
      <c r="UZD78" s="106"/>
      <c r="UZE78" s="106"/>
      <c r="UZF78" s="106"/>
      <c r="UZG78" s="106"/>
      <c r="UZH78" s="106"/>
      <c r="UZI78" s="106"/>
      <c r="UZJ78" s="106"/>
      <c r="UZK78" s="106"/>
      <c r="UZL78" s="106"/>
      <c r="UZM78" s="106"/>
      <c r="UZN78" s="106"/>
      <c r="UZO78" s="106"/>
      <c r="UZP78" s="106"/>
      <c r="UZQ78" s="106"/>
      <c r="UZR78" s="106"/>
      <c r="UZS78" s="106"/>
      <c r="UZT78" s="106"/>
      <c r="UZU78" s="106"/>
      <c r="UZV78" s="106"/>
      <c r="UZW78" s="106"/>
      <c r="UZX78" s="106"/>
      <c r="UZY78" s="106"/>
      <c r="UZZ78" s="106"/>
      <c r="VAA78" s="106"/>
      <c r="VAB78" s="106"/>
      <c r="VAC78" s="106"/>
      <c r="VAD78" s="106"/>
      <c r="VAE78" s="106"/>
      <c r="VAF78" s="106"/>
      <c r="VAG78" s="106"/>
      <c r="VAH78" s="106"/>
      <c r="VAI78" s="106"/>
      <c r="VAJ78" s="106"/>
      <c r="VAK78" s="106"/>
      <c r="VAL78" s="106"/>
      <c r="VAM78" s="106"/>
      <c r="VAN78" s="106"/>
      <c r="VAO78" s="106"/>
      <c r="VAP78" s="106"/>
      <c r="VAQ78" s="106"/>
      <c r="VAR78" s="106"/>
      <c r="VAS78" s="106"/>
      <c r="VAT78" s="106"/>
      <c r="VAU78" s="106"/>
      <c r="VAV78" s="106"/>
      <c r="VAW78" s="106"/>
      <c r="VAX78" s="106"/>
      <c r="VAY78" s="106"/>
      <c r="VAZ78" s="106"/>
      <c r="VBA78" s="106"/>
      <c r="VBB78" s="106"/>
      <c r="VBC78" s="106"/>
      <c r="VBD78" s="106"/>
      <c r="VBE78" s="106"/>
      <c r="VBF78" s="106"/>
      <c r="VBG78" s="106"/>
      <c r="VBH78" s="106"/>
      <c r="VBI78" s="106"/>
      <c r="VBJ78" s="106"/>
      <c r="VBK78" s="106"/>
      <c r="VBL78" s="106"/>
      <c r="VBM78" s="106"/>
      <c r="VBN78" s="106"/>
      <c r="VBO78" s="106"/>
      <c r="VBP78" s="106"/>
      <c r="VBQ78" s="106"/>
      <c r="VBR78" s="106"/>
      <c r="VBS78" s="106"/>
      <c r="VBT78" s="106"/>
      <c r="VBU78" s="106"/>
      <c r="VBV78" s="106"/>
      <c r="VBW78" s="106"/>
      <c r="VBX78" s="106"/>
      <c r="VBY78" s="106"/>
      <c r="VBZ78" s="106"/>
      <c r="VCA78" s="106"/>
      <c r="VCB78" s="106"/>
      <c r="VCC78" s="106"/>
      <c r="VCD78" s="106"/>
      <c r="VCE78" s="106"/>
      <c r="VCF78" s="106"/>
      <c r="VCG78" s="106"/>
      <c r="VCH78" s="106"/>
      <c r="VCI78" s="106"/>
      <c r="VCJ78" s="106"/>
      <c r="VCK78" s="106"/>
      <c r="VCL78" s="106"/>
      <c r="VCM78" s="106"/>
      <c r="VCN78" s="106"/>
      <c r="VCO78" s="106"/>
      <c r="VCP78" s="106"/>
      <c r="VCQ78" s="106"/>
      <c r="VCR78" s="106"/>
      <c r="VCS78" s="106"/>
      <c r="VCT78" s="106"/>
      <c r="VCU78" s="106"/>
      <c r="VCV78" s="106"/>
      <c r="VCW78" s="106"/>
      <c r="VCX78" s="106"/>
      <c r="VCY78" s="106"/>
      <c r="VCZ78" s="106"/>
      <c r="VDA78" s="106"/>
      <c r="VDB78" s="106"/>
      <c r="VDC78" s="106"/>
      <c r="VDD78" s="106"/>
      <c r="VDE78" s="106"/>
      <c r="VDF78" s="106"/>
      <c r="VDG78" s="106"/>
      <c r="VDH78" s="106"/>
      <c r="VDI78" s="106"/>
      <c r="VDJ78" s="106"/>
      <c r="VDK78" s="106"/>
      <c r="VDL78" s="106"/>
      <c r="VDM78" s="106"/>
      <c r="VDN78" s="106"/>
      <c r="VDO78" s="106"/>
      <c r="VDP78" s="106"/>
      <c r="VDQ78" s="106"/>
      <c r="VDR78" s="106"/>
      <c r="VDS78" s="106"/>
      <c r="VDT78" s="106"/>
      <c r="VDU78" s="106"/>
      <c r="VDV78" s="106"/>
      <c r="VDW78" s="106"/>
      <c r="VDX78" s="106"/>
      <c r="VDY78" s="106"/>
      <c r="VDZ78" s="106"/>
      <c r="VEA78" s="106"/>
      <c r="VEB78" s="106"/>
      <c r="VEC78" s="106"/>
      <c r="VED78" s="106"/>
      <c r="VEE78" s="106"/>
      <c r="VEF78" s="106"/>
      <c r="VEG78" s="106"/>
      <c r="VEH78" s="106"/>
      <c r="VEI78" s="106"/>
      <c r="VEJ78" s="106"/>
      <c r="VEK78" s="106"/>
      <c r="VEL78" s="106"/>
      <c r="VEM78" s="106"/>
      <c r="VEN78" s="106"/>
      <c r="VEO78" s="106"/>
      <c r="VEP78" s="106"/>
      <c r="VEQ78" s="106"/>
      <c r="VER78" s="106"/>
      <c r="VES78" s="106"/>
      <c r="VET78" s="106"/>
      <c r="VEU78" s="106"/>
      <c r="VEV78" s="106"/>
      <c r="VEW78" s="106"/>
      <c r="VEX78" s="106"/>
      <c r="VEY78" s="106"/>
      <c r="VEZ78" s="106"/>
      <c r="VFA78" s="106"/>
      <c r="VFB78" s="106"/>
      <c r="VFC78" s="106"/>
      <c r="VFD78" s="106"/>
      <c r="VFE78" s="106"/>
      <c r="VFF78" s="106"/>
      <c r="VFG78" s="106"/>
      <c r="VFH78" s="106"/>
      <c r="VFI78" s="106"/>
      <c r="VFJ78" s="106"/>
      <c r="VFK78" s="106"/>
      <c r="VFL78" s="106"/>
      <c r="VFM78" s="106"/>
      <c r="VFN78" s="106"/>
      <c r="VFO78" s="106"/>
      <c r="VFP78" s="106"/>
      <c r="VFQ78" s="106"/>
      <c r="VFR78" s="106"/>
      <c r="VFS78" s="106"/>
      <c r="VFT78" s="106"/>
      <c r="VFU78" s="106"/>
      <c r="VFV78" s="106"/>
      <c r="VFW78" s="106"/>
      <c r="VFX78" s="106"/>
      <c r="VFY78" s="106"/>
      <c r="VFZ78" s="106"/>
      <c r="VGA78" s="106"/>
      <c r="VGB78" s="106"/>
      <c r="VGC78" s="106"/>
      <c r="VGD78" s="106"/>
      <c r="VGE78" s="106"/>
      <c r="VGF78" s="106"/>
      <c r="VGG78" s="106"/>
      <c r="VGH78" s="106"/>
      <c r="VGI78" s="106"/>
      <c r="VGJ78" s="106"/>
      <c r="VGK78" s="106"/>
      <c r="VGL78" s="106"/>
      <c r="VGM78" s="106"/>
      <c r="VGN78" s="106"/>
      <c r="VGO78" s="106"/>
      <c r="VGP78" s="106"/>
      <c r="VGQ78" s="106"/>
      <c r="VGR78" s="106"/>
      <c r="VGS78" s="106"/>
      <c r="VGT78" s="106"/>
      <c r="VGU78" s="106"/>
      <c r="VGV78" s="106"/>
      <c r="VGW78" s="106"/>
      <c r="VGX78" s="106"/>
      <c r="VGY78" s="106"/>
      <c r="VGZ78" s="106"/>
      <c r="VHA78" s="106"/>
      <c r="VHB78" s="106"/>
      <c r="VHC78" s="106"/>
      <c r="VHD78" s="106"/>
      <c r="VHE78" s="106"/>
      <c r="VHF78" s="106"/>
      <c r="VHG78" s="106"/>
      <c r="VHH78" s="106"/>
      <c r="VHI78" s="106"/>
      <c r="VHJ78" s="106"/>
      <c r="VHK78" s="106"/>
      <c r="VHL78" s="106"/>
      <c r="VHM78" s="106"/>
      <c r="VHN78" s="106"/>
      <c r="VHO78" s="106"/>
      <c r="VHP78" s="106"/>
      <c r="VHQ78" s="106"/>
      <c r="VHR78" s="106"/>
      <c r="VHS78" s="106"/>
      <c r="VHT78" s="106"/>
      <c r="VHU78" s="106"/>
      <c r="VHV78" s="106"/>
      <c r="VHW78" s="106"/>
      <c r="VHX78" s="106"/>
      <c r="VHY78" s="106"/>
      <c r="VHZ78" s="106"/>
      <c r="VIA78" s="106"/>
      <c r="VIB78" s="106"/>
      <c r="VIC78" s="106"/>
      <c r="VID78" s="106"/>
      <c r="VIE78" s="106"/>
      <c r="VIF78" s="106"/>
      <c r="VIG78" s="106"/>
      <c r="VIH78" s="106"/>
      <c r="VII78" s="106"/>
      <c r="VIJ78" s="106"/>
      <c r="VIK78" s="106"/>
      <c r="VIL78" s="106"/>
      <c r="VIM78" s="106"/>
      <c r="VIN78" s="106"/>
      <c r="VIO78" s="106"/>
      <c r="VIP78" s="106"/>
      <c r="VIQ78" s="106"/>
      <c r="VIR78" s="106"/>
      <c r="VIS78" s="106"/>
      <c r="VIT78" s="106"/>
      <c r="VIU78" s="106"/>
      <c r="VIV78" s="106"/>
      <c r="VIW78" s="106"/>
      <c r="VIX78" s="106"/>
      <c r="VIY78" s="106"/>
      <c r="VIZ78" s="106"/>
      <c r="VJA78" s="106"/>
      <c r="VJB78" s="106"/>
      <c r="VJC78" s="106"/>
      <c r="VJD78" s="106"/>
      <c r="VJE78" s="106"/>
      <c r="VJF78" s="106"/>
      <c r="VJG78" s="106"/>
      <c r="VJH78" s="106"/>
      <c r="VJI78" s="106"/>
      <c r="VJJ78" s="106"/>
      <c r="VJK78" s="106"/>
      <c r="VJL78" s="106"/>
      <c r="VJM78" s="106"/>
      <c r="VJN78" s="106"/>
      <c r="VJO78" s="106"/>
      <c r="VJP78" s="106"/>
      <c r="VJQ78" s="106"/>
      <c r="VJR78" s="106"/>
      <c r="VJS78" s="106"/>
      <c r="VJT78" s="106"/>
      <c r="VJU78" s="106"/>
      <c r="VJV78" s="106"/>
      <c r="VJW78" s="106"/>
      <c r="VJX78" s="106"/>
      <c r="VJY78" s="106"/>
      <c r="VJZ78" s="106"/>
      <c r="VKA78" s="106"/>
      <c r="VKB78" s="106"/>
      <c r="VKC78" s="106"/>
      <c r="VKD78" s="106"/>
      <c r="VKE78" s="106"/>
      <c r="VKF78" s="106"/>
      <c r="VKG78" s="106"/>
      <c r="VKH78" s="106"/>
      <c r="VKI78" s="106"/>
      <c r="VKJ78" s="106"/>
      <c r="VKK78" s="106"/>
      <c r="VKL78" s="106"/>
      <c r="VKM78" s="106"/>
      <c r="VKN78" s="106"/>
      <c r="VKO78" s="106"/>
      <c r="VKP78" s="106"/>
      <c r="VKQ78" s="106"/>
      <c r="VKR78" s="106"/>
      <c r="VKS78" s="106"/>
      <c r="VKT78" s="106"/>
      <c r="VKU78" s="106"/>
      <c r="VKV78" s="106"/>
      <c r="VKW78" s="106"/>
      <c r="VKX78" s="106"/>
      <c r="VKY78" s="106"/>
      <c r="VKZ78" s="106"/>
      <c r="VLA78" s="106"/>
      <c r="VLB78" s="106"/>
      <c r="VLC78" s="106"/>
      <c r="VLD78" s="106"/>
      <c r="VLE78" s="106"/>
      <c r="VLF78" s="106"/>
      <c r="VLG78" s="106"/>
      <c r="VLH78" s="106"/>
      <c r="VLI78" s="106"/>
      <c r="VLJ78" s="106"/>
      <c r="VLK78" s="106"/>
      <c r="VLL78" s="106"/>
      <c r="VLM78" s="106"/>
      <c r="VLN78" s="106"/>
      <c r="VLO78" s="106"/>
      <c r="VLP78" s="106"/>
      <c r="VLQ78" s="106"/>
      <c r="VLR78" s="106"/>
      <c r="VLS78" s="106"/>
      <c r="VLT78" s="106"/>
      <c r="VLU78" s="106"/>
      <c r="VLV78" s="106"/>
      <c r="VLW78" s="106"/>
      <c r="VLX78" s="106"/>
      <c r="VLY78" s="106"/>
      <c r="VLZ78" s="106"/>
      <c r="VMA78" s="106"/>
      <c r="VMB78" s="106"/>
      <c r="VMC78" s="106"/>
      <c r="VMD78" s="106"/>
      <c r="VME78" s="106"/>
      <c r="VMF78" s="106"/>
      <c r="VMG78" s="106"/>
      <c r="VMH78" s="106"/>
      <c r="VMI78" s="106"/>
      <c r="VMJ78" s="106"/>
      <c r="VMK78" s="106"/>
      <c r="VML78" s="106"/>
      <c r="VMM78" s="106"/>
      <c r="VMN78" s="106"/>
      <c r="VMO78" s="106"/>
      <c r="VMP78" s="106"/>
      <c r="VMQ78" s="106"/>
      <c r="VMR78" s="106"/>
      <c r="VMS78" s="106"/>
      <c r="VMT78" s="106"/>
      <c r="VMU78" s="106"/>
      <c r="VMV78" s="106"/>
      <c r="VMW78" s="106"/>
      <c r="VMX78" s="106"/>
      <c r="VMY78" s="106"/>
      <c r="VMZ78" s="106"/>
      <c r="VNA78" s="106"/>
      <c r="VNB78" s="106"/>
      <c r="VNC78" s="106"/>
      <c r="VND78" s="106"/>
      <c r="VNE78" s="106"/>
      <c r="VNF78" s="106"/>
      <c r="VNG78" s="106"/>
      <c r="VNH78" s="106"/>
      <c r="VNI78" s="106"/>
      <c r="VNJ78" s="106"/>
      <c r="VNK78" s="106"/>
      <c r="VNL78" s="106"/>
      <c r="VNM78" s="106"/>
      <c r="VNN78" s="106"/>
      <c r="VNO78" s="106"/>
      <c r="VNP78" s="106"/>
      <c r="VNQ78" s="106"/>
      <c r="VNR78" s="106"/>
      <c r="VNS78" s="106"/>
      <c r="VNT78" s="106"/>
      <c r="VNU78" s="106"/>
      <c r="VNV78" s="106"/>
      <c r="VNW78" s="106"/>
      <c r="VNX78" s="106"/>
      <c r="VNY78" s="106"/>
      <c r="VNZ78" s="106"/>
      <c r="VOA78" s="106"/>
      <c r="VOB78" s="106"/>
      <c r="VOC78" s="106"/>
      <c r="VOD78" s="106"/>
      <c r="VOE78" s="106"/>
      <c r="VOF78" s="106"/>
      <c r="VOG78" s="106"/>
      <c r="VOH78" s="106"/>
      <c r="VOI78" s="106"/>
      <c r="VOJ78" s="106"/>
      <c r="VOK78" s="106"/>
      <c r="VOL78" s="106"/>
      <c r="VOM78" s="106"/>
      <c r="VON78" s="106"/>
      <c r="VOO78" s="106"/>
      <c r="VOP78" s="106"/>
      <c r="VOQ78" s="106"/>
      <c r="VOR78" s="106"/>
      <c r="VOS78" s="106"/>
      <c r="VOT78" s="106"/>
      <c r="VOU78" s="106"/>
      <c r="VOV78" s="106"/>
      <c r="VOW78" s="106"/>
      <c r="VOX78" s="106"/>
      <c r="VOY78" s="106"/>
      <c r="VOZ78" s="106"/>
      <c r="VPA78" s="106"/>
      <c r="VPB78" s="106"/>
      <c r="VPC78" s="106"/>
      <c r="VPD78" s="106"/>
      <c r="VPE78" s="106"/>
      <c r="VPF78" s="106"/>
      <c r="VPG78" s="106"/>
      <c r="VPH78" s="106"/>
      <c r="VPI78" s="106"/>
      <c r="VPJ78" s="106"/>
      <c r="VPK78" s="106"/>
      <c r="VPL78" s="106"/>
      <c r="VPM78" s="106"/>
      <c r="VPN78" s="106"/>
      <c r="VPO78" s="106"/>
      <c r="VPP78" s="106"/>
      <c r="VPQ78" s="106"/>
      <c r="VPR78" s="106"/>
      <c r="VPS78" s="106"/>
      <c r="VPT78" s="106"/>
      <c r="VPU78" s="106"/>
      <c r="VPV78" s="106"/>
      <c r="VPW78" s="106"/>
      <c r="VPX78" s="106"/>
      <c r="VPY78" s="106"/>
      <c r="VPZ78" s="106"/>
      <c r="VQA78" s="106"/>
      <c r="VQB78" s="106"/>
      <c r="VQC78" s="106"/>
      <c r="VQD78" s="106"/>
      <c r="VQE78" s="106"/>
      <c r="VQF78" s="106"/>
      <c r="VQG78" s="106"/>
      <c r="VQH78" s="106"/>
      <c r="VQI78" s="106"/>
      <c r="VQJ78" s="106"/>
      <c r="VQK78" s="106"/>
      <c r="VQL78" s="106"/>
      <c r="VQM78" s="106"/>
      <c r="VQN78" s="106"/>
      <c r="VQO78" s="106"/>
      <c r="VQP78" s="106"/>
      <c r="VQQ78" s="106"/>
      <c r="VQR78" s="106"/>
      <c r="VQS78" s="106"/>
      <c r="VQT78" s="106"/>
      <c r="VQU78" s="106"/>
      <c r="VQV78" s="106"/>
      <c r="VQW78" s="106"/>
      <c r="VQX78" s="106"/>
      <c r="VQY78" s="106"/>
      <c r="VQZ78" s="106"/>
      <c r="VRA78" s="106"/>
      <c r="VRB78" s="106"/>
      <c r="VRC78" s="106"/>
      <c r="VRD78" s="106"/>
      <c r="VRE78" s="106"/>
      <c r="VRF78" s="106"/>
      <c r="VRG78" s="106"/>
      <c r="VRH78" s="106"/>
      <c r="VRI78" s="106"/>
      <c r="VRJ78" s="106"/>
      <c r="VRK78" s="106"/>
      <c r="VRL78" s="106"/>
      <c r="VRM78" s="106"/>
      <c r="VRN78" s="106"/>
      <c r="VRO78" s="106"/>
      <c r="VRP78" s="106"/>
      <c r="VRQ78" s="106"/>
      <c r="VRR78" s="106"/>
      <c r="VRS78" s="106"/>
      <c r="VRT78" s="106"/>
      <c r="VRU78" s="106"/>
      <c r="VRV78" s="106"/>
      <c r="VRW78" s="106"/>
      <c r="VRX78" s="106"/>
      <c r="VRY78" s="106"/>
      <c r="VRZ78" s="106"/>
      <c r="VSA78" s="106"/>
      <c r="VSB78" s="106"/>
      <c r="VSC78" s="106"/>
      <c r="VSD78" s="106"/>
      <c r="VSE78" s="106"/>
      <c r="VSF78" s="106"/>
      <c r="VSG78" s="106"/>
      <c r="VSH78" s="106"/>
      <c r="VSI78" s="106"/>
      <c r="VSJ78" s="106"/>
      <c r="VSK78" s="106"/>
      <c r="VSL78" s="106"/>
      <c r="VSM78" s="106"/>
      <c r="VSN78" s="106"/>
      <c r="VSO78" s="106"/>
      <c r="VSP78" s="106"/>
      <c r="VSQ78" s="106"/>
      <c r="VSR78" s="106"/>
      <c r="VSS78" s="106"/>
      <c r="VST78" s="106"/>
      <c r="VSU78" s="106"/>
      <c r="VSV78" s="106"/>
      <c r="VSW78" s="106"/>
      <c r="VSX78" s="106"/>
      <c r="VSY78" s="106"/>
      <c r="VSZ78" s="106"/>
      <c r="VTA78" s="106"/>
      <c r="VTB78" s="106"/>
      <c r="VTC78" s="106"/>
      <c r="VTD78" s="106"/>
      <c r="VTE78" s="106"/>
      <c r="VTF78" s="106"/>
      <c r="VTG78" s="106"/>
      <c r="VTH78" s="106"/>
      <c r="VTI78" s="106"/>
      <c r="VTJ78" s="106"/>
      <c r="VTK78" s="106"/>
      <c r="VTL78" s="106"/>
      <c r="VTM78" s="106"/>
      <c r="VTN78" s="106"/>
      <c r="VTO78" s="106"/>
      <c r="VTP78" s="106"/>
      <c r="VTQ78" s="106"/>
      <c r="VTR78" s="106"/>
      <c r="VTS78" s="106"/>
      <c r="VTT78" s="106"/>
      <c r="VTU78" s="106"/>
      <c r="VTV78" s="106"/>
      <c r="VTW78" s="106"/>
      <c r="VTX78" s="106"/>
      <c r="VTY78" s="106"/>
      <c r="VTZ78" s="106"/>
      <c r="VUA78" s="106"/>
      <c r="VUB78" s="106"/>
      <c r="VUC78" s="106"/>
      <c r="VUD78" s="106"/>
      <c r="VUE78" s="106"/>
      <c r="VUF78" s="106"/>
      <c r="VUG78" s="106"/>
      <c r="VUH78" s="106"/>
      <c r="VUI78" s="106"/>
      <c r="VUJ78" s="106"/>
      <c r="VUK78" s="106"/>
      <c r="VUL78" s="106"/>
      <c r="VUM78" s="106"/>
      <c r="VUN78" s="106"/>
      <c r="VUO78" s="106"/>
      <c r="VUP78" s="106"/>
      <c r="VUQ78" s="106"/>
      <c r="VUR78" s="106"/>
      <c r="VUS78" s="106"/>
      <c r="VUT78" s="106"/>
      <c r="VUU78" s="106"/>
      <c r="VUV78" s="106"/>
      <c r="VUW78" s="106"/>
      <c r="VUX78" s="106"/>
      <c r="VUY78" s="106"/>
      <c r="VUZ78" s="106"/>
      <c r="VVA78" s="106"/>
      <c r="VVB78" s="106"/>
      <c r="VVC78" s="106"/>
      <c r="VVD78" s="106"/>
      <c r="VVE78" s="106"/>
      <c r="VVF78" s="106"/>
      <c r="VVG78" s="106"/>
      <c r="VVH78" s="106"/>
      <c r="VVI78" s="106"/>
      <c r="VVJ78" s="106"/>
      <c r="VVK78" s="106"/>
      <c r="VVL78" s="106"/>
      <c r="VVM78" s="106"/>
      <c r="VVN78" s="106"/>
      <c r="VVO78" s="106"/>
      <c r="VVP78" s="106"/>
      <c r="VVQ78" s="106"/>
      <c r="VVR78" s="106"/>
      <c r="VVS78" s="106"/>
      <c r="VVT78" s="106"/>
      <c r="VVU78" s="106"/>
      <c r="VVV78" s="106"/>
      <c r="VVW78" s="106"/>
      <c r="VVX78" s="106"/>
      <c r="VVY78" s="106"/>
      <c r="VVZ78" s="106"/>
      <c r="VWA78" s="106"/>
      <c r="VWB78" s="106"/>
      <c r="VWC78" s="106"/>
      <c r="VWD78" s="106"/>
      <c r="VWE78" s="106"/>
      <c r="VWF78" s="106"/>
      <c r="VWG78" s="106"/>
      <c r="VWH78" s="106"/>
      <c r="VWI78" s="106"/>
      <c r="VWJ78" s="106"/>
      <c r="VWK78" s="106"/>
      <c r="VWL78" s="106"/>
      <c r="VWM78" s="106"/>
      <c r="VWN78" s="106"/>
      <c r="VWO78" s="106"/>
      <c r="VWP78" s="106"/>
      <c r="VWQ78" s="106"/>
      <c r="VWR78" s="106"/>
      <c r="VWS78" s="106"/>
      <c r="VWT78" s="106"/>
      <c r="VWU78" s="106"/>
      <c r="VWV78" s="106"/>
      <c r="VWW78" s="106"/>
      <c r="VWX78" s="106"/>
      <c r="VWY78" s="106"/>
      <c r="VWZ78" s="106"/>
      <c r="VXA78" s="106"/>
      <c r="VXB78" s="106"/>
      <c r="VXC78" s="106"/>
      <c r="VXD78" s="106"/>
      <c r="VXE78" s="106"/>
      <c r="VXF78" s="106"/>
      <c r="VXG78" s="106"/>
      <c r="VXH78" s="106"/>
      <c r="VXI78" s="106"/>
      <c r="VXJ78" s="106"/>
      <c r="VXK78" s="106"/>
      <c r="VXL78" s="106"/>
      <c r="VXM78" s="106"/>
      <c r="VXN78" s="106"/>
      <c r="VXO78" s="106"/>
      <c r="VXP78" s="106"/>
      <c r="VXQ78" s="106"/>
      <c r="VXR78" s="106"/>
      <c r="VXS78" s="106"/>
      <c r="VXT78" s="106"/>
      <c r="VXU78" s="106"/>
      <c r="VXV78" s="106"/>
      <c r="VXW78" s="106"/>
      <c r="VXX78" s="106"/>
      <c r="VXY78" s="106"/>
      <c r="VXZ78" s="106"/>
      <c r="VYA78" s="106"/>
      <c r="VYB78" s="106"/>
      <c r="VYC78" s="106"/>
      <c r="VYD78" s="106"/>
      <c r="VYE78" s="106"/>
      <c r="VYF78" s="106"/>
      <c r="VYG78" s="106"/>
      <c r="VYH78" s="106"/>
      <c r="VYI78" s="106"/>
      <c r="VYJ78" s="106"/>
      <c r="VYK78" s="106"/>
      <c r="VYL78" s="106"/>
      <c r="VYM78" s="106"/>
      <c r="VYN78" s="106"/>
      <c r="VYO78" s="106"/>
      <c r="VYP78" s="106"/>
      <c r="VYQ78" s="106"/>
      <c r="VYR78" s="106"/>
      <c r="VYS78" s="106"/>
      <c r="VYT78" s="106"/>
      <c r="VYU78" s="106"/>
      <c r="VYV78" s="106"/>
      <c r="VYW78" s="106"/>
      <c r="VYX78" s="106"/>
      <c r="VYY78" s="106"/>
      <c r="VYZ78" s="106"/>
      <c r="VZA78" s="106"/>
      <c r="VZB78" s="106"/>
      <c r="VZC78" s="106"/>
      <c r="VZD78" s="106"/>
      <c r="VZE78" s="106"/>
      <c r="VZF78" s="106"/>
      <c r="VZG78" s="106"/>
      <c r="VZH78" s="106"/>
      <c r="VZI78" s="106"/>
      <c r="VZJ78" s="106"/>
      <c r="VZK78" s="106"/>
      <c r="VZL78" s="106"/>
      <c r="VZM78" s="106"/>
      <c r="VZN78" s="106"/>
      <c r="VZO78" s="106"/>
      <c r="VZP78" s="106"/>
      <c r="VZQ78" s="106"/>
      <c r="VZR78" s="106"/>
      <c r="VZS78" s="106"/>
      <c r="VZT78" s="106"/>
      <c r="VZU78" s="106"/>
      <c r="VZV78" s="106"/>
      <c r="VZW78" s="106"/>
      <c r="VZX78" s="106"/>
      <c r="VZY78" s="106"/>
      <c r="VZZ78" s="106"/>
      <c r="WAA78" s="106"/>
      <c r="WAB78" s="106"/>
      <c r="WAC78" s="106"/>
      <c r="WAD78" s="106"/>
      <c r="WAE78" s="106"/>
      <c r="WAF78" s="106"/>
      <c r="WAG78" s="106"/>
      <c r="WAH78" s="106"/>
      <c r="WAI78" s="106"/>
      <c r="WAJ78" s="106"/>
      <c r="WAK78" s="106"/>
      <c r="WAL78" s="106"/>
      <c r="WAM78" s="106"/>
      <c r="WAN78" s="106"/>
      <c r="WAO78" s="106"/>
      <c r="WAP78" s="106"/>
      <c r="WAQ78" s="106"/>
      <c r="WAR78" s="106"/>
      <c r="WAS78" s="106"/>
      <c r="WAT78" s="106"/>
      <c r="WAU78" s="106"/>
      <c r="WAV78" s="106"/>
      <c r="WAW78" s="106"/>
      <c r="WAX78" s="106"/>
      <c r="WAY78" s="106"/>
      <c r="WAZ78" s="106"/>
      <c r="WBA78" s="106"/>
      <c r="WBB78" s="106"/>
      <c r="WBC78" s="106"/>
      <c r="WBD78" s="106"/>
      <c r="WBE78" s="106"/>
      <c r="WBF78" s="106"/>
      <c r="WBG78" s="106"/>
      <c r="WBH78" s="106"/>
      <c r="WBI78" s="106"/>
      <c r="WBJ78" s="106"/>
      <c r="WBK78" s="106"/>
      <c r="WBL78" s="106"/>
      <c r="WBM78" s="106"/>
      <c r="WBN78" s="106"/>
      <c r="WBO78" s="106"/>
      <c r="WBP78" s="106"/>
      <c r="WBQ78" s="106"/>
      <c r="WBR78" s="106"/>
      <c r="WBS78" s="106"/>
      <c r="WBT78" s="106"/>
      <c r="WBU78" s="106"/>
      <c r="WBV78" s="106"/>
      <c r="WBW78" s="106"/>
      <c r="WBX78" s="106"/>
      <c r="WBY78" s="106"/>
      <c r="WBZ78" s="106"/>
      <c r="WCA78" s="106"/>
      <c r="WCB78" s="106"/>
      <c r="WCC78" s="106"/>
      <c r="WCD78" s="106"/>
      <c r="WCE78" s="106"/>
      <c r="WCF78" s="106"/>
      <c r="WCG78" s="106"/>
      <c r="WCH78" s="106"/>
      <c r="WCI78" s="106"/>
      <c r="WCJ78" s="106"/>
      <c r="WCK78" s="106"/>
      <c r="WCL78" s="106"/>
      <c r="WCM78" s="106"/>
      <c r="WCN78" s="106"/>
      <c r="WCO78" s="106"/>
      <c r="WCP78" s="106"/>
      <c r="WCQ78" s="106"/>
      <c r="WCR78" s="106"/>
      <c r="WCS78" s="106"/>
      <c r="WCT78" s="106"/>
      <c r="WCU78" s="106"/>
      <c r="WCV78" s="106"/>
      <c r="WCW78" s="106"/>
      <c r="WCX78" s="106"/>
      <c r="WCY78" s="106"/>
      <c r="WCZ78" s="106"/>
      <c r="WDA78" s="106"/>
      <c r="WDB78" s="106"/>
      <c r="WDC78" s="106"/>
      <c r="WDD78" s="106"/>
      <c r="WDE78" s="106"/>
      <c r="WDF78" s="106"/>
      <c r="WDG78" s="106"/>
      <c r="WDH78" s="106"/>
      <c r="WDI78" s="106"/>
      <c r="WDJ78" s="106"/>
      <c r="WDK78" s="106"/>
      <c r="WDL78" s="106"/>
      <c r="WDM78" s="106"/>
      <c r="WDN78" s="106"/>
      <c r="WDO78" s="106"/>
      <c r="WDP78" s="106"/>
      <c r="WDQ78" s="106"/>
      <c r="WDR78" s="106"/>
      <c r="WDS78" s="106"/>
      <c r="WDT78" s="106"/>
      <c r="WDU78" s="106"/>
      <c r="WDV78" s="106"/>
      <c r="WDW78" s="106"/>
      <c r="WDX78" s="106"/>
      <c r="WDY78" s="106"/>
      <c r="WDZ78" s="106"/>
      <c r="WEA78" s="106"/>
      <c r="WEB78" s="106"/>
      <c r="WEC78" s="106"/>
      <c r="WED78" s="106"/>
      <c r="WEE78" s="106"/>
      <c r="WEF78" s="106"/>
      <c r="WEG78" s="106"/>
      <c r="WEH78" s="106"/>
      <c r="WEI78" s="106"/>
      <c r="WEJ78" s="106"/>
      <c r="WEK78" s="106"/>
      <c r="WEL78" s="106"/>
      <c r="WEM78" s="106"/>
      <c r="WEN78" s="106"/>
      <c r="WEO78" s="106"/>
      <c r="WEP78" s="106"/>
      <c r="WEQ78" s="106"/>
      <c r="WER78" s="106"/>
      <c r="WES78" s="106"/>
      <c r="WET78" s="106"/>
      <c r="WEU78" s="106"/>
      <c r="WEV78" s="106"/>
      <c r="WEW78" s="106"/>
      <c r="WEX78" s="106"/>
      <c r="WEY78" s="106"/>
      <c r="WEZ78" s="106"/>
      <c r="WFA78" s="106"/>
      <c r="WFB78" s="106"/>
      <c r="WFC78" s="106"/>
      <c r="WFD78" s="106"/>
      <c r="WFE78" s="106"/>
      <c r="WFF78" s="106"/>
      <c r="WFG78" s="106"/>
      <c r="WFH78" s="106"/>
      <c r="WFI78" s="106"/>
      <c r="WFJ78" s="106"/>
      <c r="WFK78" s="106"/>
      <c r="WFL78" s="106"/>
      <c r="WFM78" s="106"/>
      <c r="WFN78" s="106"/>
      <c r="WFO78" s="106"/>
      <c r="WFP78" s="106"/>
      <c r="WFQ78" s="106"/>
      <c r="WFR78" s="106"/>
      <c r="WFS78" s="106"/>
      <c r="WFT78" s="106"/>
      <c r="WFU78" s="106"/>
      <c r="WFV78" s="106"/>
      <c r="WFW78" s="106"/>
      <c r="WFX78" s="106"/>
      <c r="WFY78" s="106"/>
      <c r="WFZ78" s="106"/>
      <c r="WGA78" s="106"/>
      <c r="WGB78" s="106"/>
      <c r="WGC78" s="106"/>
      <c r="WGD78" s="106"/>
      <c r="WGE78" s="106"/>
      <c r="WGF78" s="106"/>
      <c r="WGG78" s="106"/>
      <c r="WGH78" s="106"/>
      <c r="WGI78" s="106"/>
      <c r="WGJ78" s="106"/>
      <c r="WGK78" s="106"/>
      <c r="WGL78" s="106"/>
      <c r="WGM78" s="106"/>
      <c r="WGN78" s="106"/>
      <c r="WGO78" s="106"/>
      <c r="WGP78" s="106"/>
      <c r="WGQ78" s="106"/>
      <c r="WGR78" s="106"/>
      <c r="WGS78" s="106"/>
      <c r="WGT78" s="106"/>
      <c r="WGU78" s="106"/>
      <c r="WGV78" s="106"/>
      <c r="WGW78" s="106"/>
      <c r="WGX78" s="106"/>
      <c r="WGY78" s="106"/>
      <c r="WGZ78" s="106"/>
      <c r="WHA78" s="106"/>
      <c r="WHB78" s="106"/>
      <c r="WHC78" s="106"/>
      <c r="WHD78" s="106"/>
      <c r="WHE78" s="106"/>
      <c r="WHF78" s="106"/>
      <c r="WHG78" s="106"/>
      <c r="WHH78" s="106"/>
      <c r="WHI78" s="106"/>
      <c r="WHJ78" s="106"/>
      <c r="WHK78" s="106"/>
      <c r="WHL78" s="106"/>
      <c r="WHM78" s="106"/>
      <c r="WHN78" s="106"/>
      <c r="WHO78" s="106"/>
      <c r="WHP78" s="106"/>
      <c r="WHQ78" s="106"/>
      <c r="WHR78" s="106"/>
      <c r="WHS78" s="106"/>
      <c r="WHT78" s="106"/>
      <c r="WHU78" s="106"/>
      <c r="WHV78" s="106"/>
      <c r="WHW78" s="106"/>
      <c r="WHX78" s="106"/>
      <c r="WHY78" s="106"/>
      <c r="WHZ78" s="106"/>
      <c r="WIA78" s="106"/>
      <c r="WIB78" s="106"/>
      <c r="WIC78" s="106"/>
      <c r="WID78" s="106"/>
      <c r="WIE78" s="106"/>
      <c r="WIF78" s="106"/>
      <c r="WIG78" s="106"/>
      <c r="WIH78" s="106"/>
      <c r="WII78" s="106"/>
      <c r="WIJ78" s="106"/>
      <c r="WIK78" s="106"/>
      <c r="WIL78" s="106"/>
      <c r="WIM78" s="106"/>
      <c r="WIN78" s="106"/>
      <c r="WIO78" s="106"/>
      <c r="WIP78" s="106"/>
      <c r="WIQ78" s="106"/>
      <c r="WIR78" s="106"/>
      <c r="WIS78" s="106"/>
      <c r="WIT78" s="106"/>
      <c r="WIU78" s="106"/>
      <c r="WIV78" s="106"/>
      <c r="WIW78" s="106"/>
      <c r="WIX78" s="106"/>
      <c r="WIY78" s="106"/>
      <c r="WIZ78" s="106"/>
      <c r="WJA78" s="106"/>
      <c r="WJB78" s="106"/>
      <c r="WJC78" s="106"/>
      <c r="WJD78" s="106"/>
      <c r="WJE78" s="106"/>
      <c r="WJF78" s="106"/>
      <c r="WJG78" s="106"/>
      <c r="WJH78" s="106"/>
      <c r="WJI78" s="106"/>
      <c r="WJJ78" s="106"/>
      <c r="WJK78" s="106"/>
      <c r="WJL78" s="106"/>
      <c r="WJM78" s="106"/>
      <c r="WJN78" s="106"/>
      <c r="WJO78" s="106"/>
      <c r="WJP78" s="106"/>
      <c r="WJQ78" s="106"/>
      <c r="WJR78" s="106"/>
      <c r="WJS78" s="106"/>
      <c r="WJT78" s="106"/>
      <c r="WJU78" s="106"/>
      <c r="WJV78" s="106"/>
      <c r="WJW78" s="106"/>
      <c r="WJX78" s="106"/>
      <c r="WJY78" s="106"/>
      <c r="WJZ78" s="106"/>
      <c r="WKA78" s="106"/>
      <c r="WKB78" s="106"/>
      <c r="WKC78" s="106"/>
      <c r="WKD78" s="106"/>
      <c r="WKE78" s="106"/>
      <c r="WKF78" s="106"/>
      <c r="WKG78" s="106"/>
      <c r="WKH78" s="106"/>
      <c r="WKI78" s="106"/>
      <c r="WKJ78" s="106"/>
      <c r="WKK78" s="106"/>
      <c r="WKL78" s="106"/>
      <c r="WKM78" s="106"/>
      <c r="WKN78" s="106"/>
      <c r="WKO78" s="106"/>
      <c r="WKP78" s="106"/>
      <c r="WKQ78" s="106"/>
      <c r="WKR78" s="106"/>
      <c r="WKS78" s="106"/>
      <c r="WKT78" s="106"/>
      <c r="WKU78" s="106"/>
      <c r="WKV78" s="106"/>
      <c r="WKW78" s="106"/>
      <c r="WKX78" s="106"/>
      <c r="WKY78" s="106"/>
      <c r="WKZ78" s="106"/>
      <c r="WLA78" s="106"/>
      <c r="WLB78" s="106"/>
      <c r="WLC78" s="106"/>
      <c r="WLD78" s="106"/>
      <c r="WLE78" s="106"/>
      <c r="WLF78" s="106"/>
      <c r="WLG78" s="106"/>
      <c r="WLH78" s="106"/>
      <c r="WLI78" s="106"/>
      <c r="WLJ78" s="106"/>
      <c r="WLK78" s="106"/>
      <c r="WLL78" s="106"/>
      <c r="WLM78" s="106"/>
      <c r="WLN78" s="106"/>
      <c r="WLO78" s="106"/>
      <c r="WLP78" s="106"/>
      <c r="WLQ78" s="106"/>
      <c r="WLR78" s="106"/>
      <c r="WLS78" s="106"/>
      <c r="WLT78" s="106"/>
      <c r="WLU78" s="106"/>
      <c r="WLV78" s="106"/>
      <c r="WLW78" s="106"/>
      <c r="WLX78" s="106"/>
      <c r="WLY78" s="106"/>
      <c r="WLZ78" s="106"/>
      <c r="WMA78" s="106"/>
      <c r="WMB78" s="106"/>
      <c r="WMC78" s="106"/>
      <c r="WMD78" s="106"/>
      <c r="WME78" s="106"/>
      <c r="WMF78" s="106"/>
      <c r="WMG78" s="106"/>
      <c r="WMH78" s="106"/>
      <c r="WMI78" s="106"/>
      <c r="WMJ78" s="106"/>
      <c r="WMK78" s="106"/>
      <c r="WML78" s="106"/>
      <c r="WMM78" s="106"/>
      <c r="WMN78" s="106"/>
      <c r="WMO78" s="106"/>
      <c r="WMP78" s="106"/>
      <c r="WMQ78" s="106"/>
      <c r="WMR78" s="106"/>
      <c r="WMS78" s="106"/>
      <c r="WMT78" s="106"/>
      <c r="WMU78" s="106"/>
      <c r="WMV78" s="106"/>
      <c r="WMW78" s="106"/>
      <c r="WMX78" s="106"/>
      <c r="WMY78" s="106"/>
      <c r="WMZ78" s="106"/>
      <c r="WNA78" s="106"/>
      <c r="WNB78" s="106"/>
      <c r="WNC78" s="106"/>
      <c r="WND78" s="106"/>
      <c r="WNE78" s="106"/>
      <c r="WNF78" s="106"/>
      <c r="WNG78" s="106"/>
      <c r="WNH78" s="106"/>
      <c r="WNI78" s="106"/>
      <c r="WNJ78" s="106"/>
      <c r="WNK78" s="106"/>
      <c r="WNL78" s="106"/>
      <c r="WNM78" s="106"/>
      <c r="WNN78" s="106"/>
      <c r="WNO78" s="106"/>
      <c r="WNP78" s="106"/>
      <c r="WNQ78" s="106"/>
      <c r="WNR78" s="106"/>
      <c r="WNS78" s="106"/>
      <c r="WNT78" s="106"/>
      <c r="WNU78" s="106"/>
      <c r="WNV78" s="106"/>
      <c r="WNW78" s="106"/>
      <c r="WNX78" s="106"/>
      <c r="WNY78" s="106"/>
      <c r="WNZ78" s="106"/>
      <c r="WOA78" s="106"/>
      <c r="WOB78" s="106"/>
      <c r="WOC78" s="106"/>
      <c r="WOD78" s="106"/>
      <c r="WOE78" s="106"/>
      <c r="WOF78" s="106"/>
      <c r="WOG78" s="106"/>
      <c r="WOH78" s="106"/>
      <c r="WOI78" s="106"/>
      <c r="WOJ78" s="106"/>
      <c r="WOK78" s="106"/>
      <c r="WOL78" s="106"/>
      <c r="WOM78" s="106"/>
      <c r="WON78" s="106"/>
      <c r="WOO78" s="106"/>
      <c r="WOP78" s="106"/>
      <c r="WOQ78" s="106"/>
      <c r="WOR78" s="106"/>
      <c r="WOS78" s="106"/>
      <c r="WOT78" s="106"/>
      <c r="WOU78" s="106"/>
      <c r="WOV78" s="106"/>
      <c r="WOW78" s="106"/>
      <c r="WOX78" s="106"/>
      <c r="WOY78" s="106"/>
      <c r="WOZ78" s="106"/>
      <c r="WPA78" s="106"/>
      <c r="WPB78" s="106"/>
      <c r="WPC78" s="106"/>
      <c r="WPD78" s="106"/>
      <c r="WPE78" s="106"/>
      <c r="WPF78" s="106"/>
      <c r="WPG78" s="106"/>
      <c r="WPH78" s="106"/>
      <c r="WPI78" s="106"/>
      <c r="WPJ78" s="106"/>
      <c r="WPK78" s="106"/>
      <c r="WPL78" s="106"/>
      <c r="WPM78" s="106"/>
      <c r="WPN78" s="106"/>
      <c r="WPO78" s="106"/>
      <c r="WPP78" s="106"/>
      <c r="WPQ78" s="106"/>
      <c r="WPR78" s="106"/>
      <c r="WPS78" s="106"/>
      <c r="WPT78" s="106"/>
      <c r="WPU78" s="106"/>
      <c r="WPV78" s="106"/>
      <c r="WPW78" s="106"/>
      <c r="WPX78" s="106"/>
      <c r="WPY78" s="106"/>
      <c r="WPZ78" s="106"/>
      <c r="WQA78" s="106"/>
      <c r="WQB78" s="106"/>
      <c r="WQC78" s="106"/>
      <c r="WQD78" s="106"/>
      <c r="WQE78" s="106"/>
      <c r="WQF78" s="106"/>
      <c r="WQG78" s="106"/>
      <c r="WQH78" s="106"/>
      <c r="WQI78" s="106"/>
      <c r="WQJ78" s="106"/>
      <c r="WQK78" s="106"/>
      <c r="WQL78" s="106"/>
      <c r="WQM78" s="106"/>
      <c r="WQN78" s="106"/>
      <c r="WQO78" s="106"/>
      <c r="WQP78" s="106"/>
      <c r="WQQ78" s="106"/>
      <c r="WQR78" s="106"/>
      <c r="WQS78" s="106"/>
      <c r="WQT78" s="106"/>
      <c r="WQU78" s="106"/>
      <c r="WQV78" s="106"/>
      <c r="WQW78" s="106"/>
      <c r="WQX78" s="106"/>
      <c r="WQY78" s="106"/>
      <c r="WQZ78" s="106"/>
      <c r="WRA78" s="106"/>
      <c r="WRB78" s="106"/>
      <c r="WRC78" s="106"/>
      <c r="WRD78" s="106"/>
      <c r="WRE78" s="106"/>
      <c r="WRF78" s="106"/>
      <c r="WRG78" s="106"/>
      <c r="WRH78" s="106"/>
      <c r="WRI78" s="106"/>
      <c r="WRJ78" s="106"/>
      <c r="WRK78" s="106"/>
      <c r="WRL78" s="106"/>
      <c r="WRM78" s="106"/>
      <c r="WRN78" s="106"/>
      <c r="WRO78" s="106"/>
      <c r="WRP78" s="106"/>
      <c r="WRQ78" s="106"/>
      <c r="WRR78" s="106"/>
      <c r="WRS78" s="106"/>
      <c r="WRT78" s="106"/>
      <c r="WRU78" s="106"/>
      <c r="WRV78" s="106"/>
      <c r="WRW78" s="106"/>
      <c r="WRX78" s="106"/>
      <c r="WRY78" s="106"/>
      <c r="WRZ78" s="106"/>
      <c r="WSA78" s="106"/>
      <c r="WSB78" s="106"/>
      <c r="WSC78" s="106"/>
      <c r="WSD78" s="106"/>
      <c r="WSE78" s="106"/>
      <c r="WSF78" s="106"/>
      <c r="WSG78" s="106"/>
      <c r="WSH78" s="106"/>
      <c r="WSI78" s="106"/>
      <c r="WSJ78" s="106"/>
      <c r="WSK78" s="106"/>
      <c r="WSL78" s="106"/>
      <c r="WSM78" s="106"/>
      <c r="WSN78" s="106"/>
      <c r="WSO78" s="106"/>
      <c r="WSP78" s="106"/>
      <c r="WSQ78" s="106"/>
      <c r="WSR78" s="106"/>
      <c r="WSS78" s="106"/>
      <c r="WST78" s="106"/>
      <c r="WSU78" s="106"/>
      <c r="WSV78" s="106"/>
      <c r="WSW78" s="106"/>
      <c r="WSX78" s="106"/>
      <c r="WSY78" s="106"/>
      <c r="WSZ78" s="106"/>
      <c r="WTA78" s="106"/>
      <c r="WTB78" s="106"/>
      <c r="WTC78" s="106"/>
      <c r="WTD78" s="106"/>
      <c r="WTE78" s="106"/>
      <c r="WTF78" s="106"/>
      <c r="WTG78" s="106"/>
      <c r="WTH78" s="106"/>
      <c r="WTI78" s="106"/>
      <c r="WTJ78" s="106"/>
      <c r="WTK78" s="106"/>
      <c r="WTL78" s="106"/>
      <c r="WTM78" s="106"/>
      <c r="WTN78" s="106"/>
      <c r="WTO78" s="106"/>
      <c r="WTP78" s="106"/>
      <c r="WTQ78" s="106"/>
      <c r="WTR78" s="106"/>
      <c r="WTS78" s="106"/>
      <c r="WTT78" s="106"/>
      <c r="WTU78" s="106"/>
      <c r="WTV78" s="106"/>
      <c r="WTW78" s="106"/>
      <c r="WTX78" s="106"/>
      <c r="WTY78" s="106"/>
      <c r="WTZ78" s="106"/>
      <c r="WUA78" s="106"/>
      <c r="WUB78" s="106"/>
      <c r="WUC78" s="106"/>
      <c r="WUD78" s="106"/>
      <c r="WUE78" s="106"/>
      <c r="WUF78" s="106"/>
      <c r="WUG78" s="106"/>
      <c r="WUH78" s="106"/>
      <c r="WUI78" s="106"/>
      <c r="WUJ78" s="106"/>
      <c r="WUK78" s="106"/>
      <c r="WUL78" s="106"/>
      <c r="WUM78" s="106"/>
      <c r="WUN78" s="106"/>
      <c r="WUO78" s="106"/>
      <c r="WUP78" s="106"/>
      <c r="WUQ78" s="106"/>
      <c r="WUR78" s="106"/>
      <c r="WUS78" s="106"/>
      <c r="WUT78" s="106"/>
      <c r="WUU78" s="106"/>
      <c r="WUV78" s="106"/>
      <c r="WUW78" s="106"/>
      <c r="WUX78" s="106"/>
      <c r="WUY78" s="106"/>
      <c r="WUZ78" s="106"/>
      <c r="WVA78" s="106"/>
      <c r="WVB78" s="106"/>
      <c r="WVC78" s="106"/>
      <c r="WVD78" s="106"/>
      <c r="WVE78" s="106"/>
      <c r="WVF78" s="106"/>
      <c r="WVG78" s="106"/>
      <c r="WVH78" s="106"/>
      <c r="WVI78" s="106"/>
      <c r="WVJ78" s="106"/>
      <c r="WVK78" s="106"/>
      <c r="WVL78" s="106"/>
      <c r="WVM78" s="106"/>
      <c r="WVN78" s="106"/>
      <c r="WVO78" s="106"/>
      <c r="WVP78" s="106"/>
      <c r="WVQ78" s="106"/>
      <c r="WVR78" s="106"/>
      <c r="WVS78" s="106"/>
      <c r="WVT78" s="106"/>
      <c r="WVU78" s="106"/>
      <c r="WVV78" s="106"/>
      <c r="WVW78" s="106"/>
      <c r="WVX78" s="106"/>
      <c r="WVY78" s="106"/>
      <c r="WVZ78" s="106"/>
      <c r="WWA78" s="106"/>
      <c r="WWB78" s="106"/>
      <c r="WWC78" s="106"/>
      <c r="WWD78" s="106"/>
      <c r="WWE78" s="106"/>
      <c r="WWF78" s="106"/>
      <c r="WWG78" s="106"/>
      <c r="WWH78" s="106"/>
      <c r="WWI78" s="106"/>
      <c r="WWJ78" s="106"/>
      <c r="WWK78" s="106"/>
      <c r="WWL78" s="106"/>
      <c r="WWM78" s="106"/>
      <c r="WWN78" s="106"/>
      <c r="WWO78" s="106"/>
      <c r="WWP78" s="106"/>
      <c r="WWQ78" s="106"/>
      <c r="WWR78" s="106"/>
      <c r="WWS78" s="106"/>
      <c r="WWT78" s="106"/>
      <c r="WWU78" s="106"/>
      <c r="WWV78" s="106"/>
      <c r="WWW78" s="106"/>
      <c r="WWX78" s="106"/>
      <c r="WWY78" s="106"/>
      <c r="WWZ78" s="106"/>
      <c r="WXA78" s="106"/>
      <c r="WXB78" s="106"/>
      <c r="WXC78" s="106"/>
      <c r="WXD78" s="106"/>
      <c r="WXE78" s="106"/>
      <c r="WXF78" s="106"/>
      <c r="WXG78" s="106"/>
      <c r="WXH78" s="106"/>
      <c r="WXI78" s="106"/>
      <c r="WXJ78" s="106"/>
      <c r="WXK78" s="106"/>
      <c r="WXL78" s="106"/>
      <c r="WXM78" s="106"/>
      <c r="WXN78" s="106"/>
      <c r="WXO78" s="106"/>
      <c r="WXP78" s="106"/>
      <c r="WXQ78" s="106"/>
      <c r="WXR78" s="106"/>
      <c r="WXS78" s="106"/>
      <c r="WXT78" s="106"/>
      <c r="WXU78" s="106"/>
      <c r="WXV78" s="106"/>
      <c r="WXW78" s="106"/>
      <c r="WXX78" s="106"/>
      <c r="WXY78" s="106"/>
      <c r="WXZ78" s="106"/>
      <c r="WYA78" s="106"/>
      <c r="WYB78" s="106"/>
      <c r="WYC78" s="106"/>
      <c r="WYD78" s="106"/>
      <c r="WYE78" s="106"/>
      <c r="WYF78" s="106"/>
      <c r="WYG78" s="106"/>
      <c r="WYH78" s="106"/>
      <c r="WYI78" s="106"/>
      <c r="WYJ78" s="106"/>
      <c r="WYK78" s="106"/>
      <c r="WYL78" s="106"/>
      <c r="WYM78" s="106"/>
      <c r="WYN78" s="106"/>
      <c r="WYO78" s="106"/>
      <c r="WYP78" s="106"/>
      <c r="WYQ78" s="106"/>
      <c r="WYR78" s="106"/>
      <c r="WYS78" s="106"/>
      <c r="WYT78" s="106"/>
      <c r="WYU78" s="106"/>
      <c r="WYV78" s="106"/>
      <c r="WYW78" s="106"/>
      <c r="WYX78" s="106"/>
      <c r="WYY78" s="106"/>
      <c r="WYZ78" s="106"/>
      <c r="WZA78" s="106"/>
      <c r="WZB78" s="106"/>
      <c r="WZC78" s="106"/>
      <c r="WZD78" s="106"/>
      <c r="WZE78" s="106"/>
      <c r="WZF78" s="106"/>
      <c r="WZG78" s="106"/>
      <c r="WZH78" s="106"/>
      <c r="WZI78" s="106"/>
      <c r="WZJ78" s="106"/>
      <c r="WZK78" s="106"/>
      <c r="WZL78" s="106"/>
      <c r="WZM78" s="106"/>
      <c r="WZN78" s="106"/>
      <c r="WZO78" s="106"/>
      <c r="WZP78" s="106"/>
      <c r="WZQ78" s="106"/>
      <c r="WZR78" s="106"/>
      <c r="WZS78" s="106"/>
      <c r="WZT78" s="106"/>
      <c r="WZU78" s="106"/>
      <c r="WZV78" s="106"/>
      <c r="WZW78" s="106"/>
      <c r="WZX78" s="106"/>
      <c r="WZY78" s="106"/>
      <c r="WZZ78" s="106"/>
      <c r="XAA78" s="106"/>
      <c r="XAB78" s="106"/>
      <c r="XAC78" s="106"/>
      <c r="XAD78" s="106"/>
      <c r="XAE78" s="106"/>
      <c r="XAF78" s="106"/>
      <c r="XAG78" s="106"/>
      <c r="XAH78" s="106"/>
      <c r="XAI78" s="106"/>
      <c r="XAJ78" s="106"/>
      <c r="XAK78" s="106"/>
      <c r="XAL78" s="106"/>
      <c r="XAM78" s="106"/>
      <c r="XAN78" s="106"/>
      <c r="XAO78" s="106"/>
      <c r="XAP78" s="106"/>
      <c r="XAQ78" s="106"/>
      <c r="XAR78" s="106"/>
      <c r="XAS78" s="106"/>
      <c r="XAT78" s="106"/>
      <c r="XAU78" s="106"/>
      <c r="XAV78" s="106"/>
      <c r="XAW78" s="106"/>
      <c r="XAX78" s="106"/>
      <c r="XAY78" s="106"/>
      <c r="XAZ78" s="106"/>
      <c r="XBA78" s="106"/>
      <c r="XBB78" s="106"/>
      <c r="XBC78" s="106"/>
      <c r="XBD78" s="106"/>
      <c r="XBE78" s="106"/>
      <c r="XBF78" s="106"/>
      <c r="XBG78" s="106"/>
      <c r="XBH78" s="106"/>
      <c r="XBI78" s="106"/>
      <c r="XBJ78" s="106"/>
      <c r="XBK78" s="106"/>
      <c r="XBL78" s="106"/>
      <c r="XBM78" s="106"/>
      <c r="XBN78" s="106"/>
      <c r="XBO78" s="106"/>
      <c r="XBP78" s="106"/>
      <c r="XBQ78" s="106"/>
      <c r="XBR78" s="106"/>
      <c r="XBS78" s="106"/>
      <c r="XBT78" s="106"/>
      <c r="XBU78" s="106"/>
      <c r="XBV78" s="106"/>
      <c r="XBW78" s="106"/>
      <c r="XBX78" s="106"/>
      <c r="XBY78" s="106"/>
      <c r="XBZ78" s="106"/>
      <c r="XCA78" s="106"/>
      <c r="XCB78" s="106"/>
      <c r="XCC78" s="106"/>
      <c r="XCD78" s="106"/>
      <c r="XCE78" s="106"/>
      <c r="XCF78" s="106"/>
      <c r="XCG78" s="106"/>
      <c r="XCH78" s="106"/>
      <c r="XCI78" s="106"/>
      <c r="XCJ78" s="106"/>
      <c r="XCK78" s="106"/>
      <c r="XCL78" s="106"/>
      <c r="XCM78" s="106"/>
      <c r="XCN78" s="106"/>
      <c r="XCO78" s="106"/>
      <c r="XCP78" s="106"/>
      <c r="XCQ78" s="106"/>
      <c r="XCR78" s="106"/>
      <c r="XCS78" s="106"/>
      <c r="XCT78" s="106"/>
      <c r="XCU78" s="106"/>
      <c r="XCV78" s="106"/>
      <c r="XCW78" s="106"/>
      <c r="XCX78" s="106"/>
      <c r="XCY78" s="106"/>
      <c r="XCZ78" s="106"/>
      <c r="XDA78" s="106"/>
      <c r="XDB78" s="106"/>
      <c r="XDC78" s="106"/>
      <c r="XDD78" s="106"/>
      <c r="XDE78" s="106"/>
      <c r="XDF78" s="106"/>
      <c r="XDG78" s="106"/>
      <c r="XDH78" s="106"/>
      <c r="XDI78" s="106"/>
      <c r="XDJ78" s="106"/>
      <c r="XDK78" s="106"/>
      <c r="XDL78" s="106"/>
      <c r="XDM78" s="106"/>
      <c r="XDN78" s="106"/>
      <c r="XDO78" s="106"/>
      <c r="XDP78" s="106"/>
      <c r="XDQ78" s="106"/>
      <c r="XDR78" s="106"/>
      <c r="XDS78" s="106"/>
      <c r="XDT78" s="106"/>
      <c r="XDU78" s="106"/>
      <c r="XDV78" s="106"/>
      <c r="XDW78" s="106"/>
      <c r="XDX78" s="106"/>
      <c r="XDY78" s="106"/>
      <c r="XDZ78" s="106"/>
      <c r="XEA78" s="106"/>
      <c r="XEB78" s="106"/>
      <c r="XEC78" s="106"/>
      <c r="XED78" s="106"/>
      <c r="XEE78" s="106"/>
      <c r="XEF78" s="106"/>
      <c r="XEG78" s="106"/>
      <c r="XEH78" s="106"/>
      <c r="XEI78" s="106"/>
      <c r="XEJ78" s="106"/>
      <c r="XEK78" s="106"/>
      <c r="XEL78" s="106"/>
      <c r="XEM78" s="106"/>
      <c r="XEN78" s="106"/>
      <c r="XEO78" s="106"/>
      <c r="XEP78" s="106"/>
      <c r="XEQ78" s="106"/>
      <c r="XER78" s="106"/>
      <c r="XES78" s="106"/>
      <c r="XET78" s="106"/>
      <c r="XEU78" s="106"/>
      <c r="XEV78" s="106"/>
      <c r="XEW78" s="106"/>
      <c r="XEX78" s="106"/>
      <c r="XEY78" s="106"/>
      <c r="XEZ78" s="106"/>
      <c r="XFA78" s="106"/>
      <c r="XFB78" s="106"/>
    </row>
    <row r="79" spans="1:16382" s="72" customFormat="1" ht="21.75" customHeight="1" x14ac:dyDescent="0.3">
      <c r="A79" s="87">
        <f t="shared" si="1"/>
        <v>73</v>
      </c>
      <c r="B79" s="51" t="s">
        <v>14</v>
      </c>
      <c r="C79" s="88" t="s">
        <v>6202</v>
      </c>
      <c r="D79" s="89" t="s">
        <v>2772</v>
      </c>
      <c r="E79" s="90" t="s">
        <v>2773</v>
      </c>
      <c r="F79" s="91">
        <v>14300595</v>
      </c>
      <c r="G79" s="92">
        <v>0</v>
      </c>
      <c r="H79" s="92">
        <v>14300595</v>
      </c>
      <c r="I79" s="87" t="s">
        <v>20</v>
      </c>
      <c r="J79" s="93">
        <v>44377</v>
      </c>
      <c r="K79" s="87" t="s">
        <v>12</v>
      </c>
      <c r="L79" s="94" t="s">
        <v>2774</v>
      </c>
      <c r="M79" s="87" t="s">
        <v>11</v>
      </c>
      <c r="N79" s="87" t="s">
        <v>2449</v>
      </c>
      <c r="O79" s="66">
        <v>44550</v>
      </c>
      <c r="P79" s="4"/>
      <c r="Q79" s="95"/>
    </row>
    <row r="80" spans="1:16382" s="72" customFormat="1" ht="21.75" customHeight="1" x14ac:dyDescent="0.3">
      <c r="A80" s="87">
        <f t="shared" si="1"/>
        <v>74</v>
      </c>
      <c r="B80" s="51" t="s">
        <v>14</v>
      </c>
      <c r="C80" s="88" t="s">
        <v>3017</v>
      </c>
      <c r="D80" s="107" t="s">
        <v>3018</v>
      </c>
      <c r="E80" s="90" t="s">
        <v>2817</v>
      </c>
      <c r="F80" s="108">
        <v>23429628</v>
      </c>
      <c r="G80" s="92">
        <v>0</v>
      </c>
      <c r="H80" s="92">
        <v>23429628</v>
      </c>
      <c r="I80" s="87" t="s">
        <v>20</v>
      </c>
      <c r="J80" s="109">
        <v>44561</v>
      </c>
      <c r="K80" s="87" t="s">
        <v>12</v>
      </c>
      <c r="L80" s="94" t="s">
        <v>2818</v>
      </c>
      <c r="M80" s="87" t="s">
        <v>11</v>
      </c>
      <c r="N80" s="87" t="s">
        <v>2449</v>
      </c>
      <c r="O80" s="66">
        <v>44550</v>
      </c>
      <c r="P80" s="4"/>
      <c r="Q80" s="95"/>
    </row>
    <row r="81" spans="1:17" s="121" customFormat="1" ht="21.75" customHeight="1" x14ac:dyDescent="0.3">
      <c r="A81" s="87">
        <f t="shared" si="1"/>
        <v>75</v>
      </c>
      <c r="B81" s="51" t="s">
        <v>14</v>
      </c>
      <c r="C81" s="88" t="s">
        <v>3034</v>
      </c>
      <c r="D81" s="89" t="s">
        <v>3035</v>
      </c>
      <c r="E81" s="90" t="s">
        <v>3036</v>
      </c>
      <c r="F81" s="108">
        <v>10548070</v>
      </c>
      <c r="G81" s="92">
        <v>0</v>
      </c>
      <c r="H81" s="92">
        <v>10548070</v>
      </c>
      <c r="I81" s="87" t="s">
        <v>20</v>
      </c>
      <c r="J81" s="109">
        <v>44561</v>
      </c>
      <c r="K81" s="87" t="s">
        <v>12</v>
      </c>
      <c r="L81" s="94" t="s">
        <v>2822</v>
      </c>
      <c r="M81" s="87" t="s">
        <v>11</v>
      </c>
      <c r="N81" s="87" t="s">
        <v>2449</v>
      </c>
      <c r="O81" s="66">
        <v>44550</v>
      </c>
      <c r="P81" s="4"/>
      <c r="Q81" s="95"/>
    </row>
    <row r="82" spans="1:17" s="121" customFormat="1" ht="21.75" customHeight="1" x14ac:dyDescent="0.3">
      <c r="A82" s="87">
        <f t="shared" si="1"/>
        <v>76</v>
      </c>
      <c r="B82" s="51" t="s">
        <v>14</v>
      </c>
      <c r="C82" s="88" t="s">
        <v>3021</v>
      </c>
      <c r="D82" s="107" t="s">
        <v>3022</v>
      </c>
      <c r="E82" s="90" t="s">
        <v>3023</v>
      </c>
      <c r="F82" s="108">
        <v>17440500</v>
      </c>
      <c r="G82" s="92">
        <v>0</v>
      </c>
      <c r="H82" s="92">
        <v>17440500</v>
      </c>
      <c r="I82" s="87" t="s">
        <v>20</v>
      </c>
      <c r="J82" s="109">
        <v>44561</v>
      </c>
      <c r="K82" s="87" t="s">
        <v>12</v>
      </c>
      <c r="L82" s="94" t="s">
        <v>3024</v>
      </c>
      <c r="M82" s="87" t="s">
        <v>11</v>
      </c>
      <c r="N82" s="87" t="s">
        <v>2449</v>
      </c>
      <c r="O82" s="66">
        <v>44550</v>
      </c>
      <c r="P82" s="4"/>
      <c r="Q82" s="95"/>
    </row>
    <row r="83" spans="1:17" s="121" customFormat="1" ht="21.75" customHeight="1" x14ac:dyDescent="0.3">
      <c r="A83" s="87">
        <f t="shared" si="1"/>
        <v>77</v>
      </c>
      <c r="B83" s="51" t="s">
        <v>14</v>
      </c>
      <c r="C83" s="88" t="s">
        <v>3048</v>
      </c>
      <c r="D83" s="107" t="s">
        <v>3049</v>
      </c>
      <c r="E83" s="111" t="s">
        <v>3050</v>
      </c>
      <c r="F83" s="108">
        <v>14994000</v>
      </c>
      <c r="G83" s="92">
        <v>0</v>
      </c>
      <c r="H83" s="92">
        <v>14994000</v>
      </c>
      <c r="I83" s="87" t="s">
        <v>20</v>
      </c>
      <c r="J83" s="122">
        <v>44561</v>
      </c>
      <c r="K83" s="87" t="s">
        <v>2004</v>
      </c>
      <c r="L83" s="94" t="s">
        <v>3051</v>
      </c>
      <c r="M83" s="87" t="s">
        <v>11</v>
      </c>
      <c r="N83" s="87" t="s">
        <v>2449</v>
      </c>
      <c r="O83" s="66">
        <v>44550</v>
      </c>
      <c r="P83" s="4"/>
      <c r="Q83" s="95"/>
    </row>
    <row r="84" spans="1:17" s="121" customFormat="1" ht="21.75" customHeight="1" x14ac:dyDescent="0.3">
      <c r="A84" s="87">
        <f t="shared" si="1"/>
        <v>78</v>
      </c>
      <c r="B84" s="51" t="s">
        <v>14</v>
      </c>
      <c r="C84" s="88" t="s">
        <v>2990</v>
      </c>
      <c r="D84" s="107" t="s">
        <v>2991</v>
      </c>
      <c r="E84" s="112" t="s">
        <v>2992</v>
      </c>
      <c r="F84" s="117">
        <v>19026132</v>
      </c>
      <c r="G84" s="92">
        <v>0</v>
      </c>
      <c r="H84" s="92">
        <v>19026132</v>
      </c>
      <c r="I84" s="51" t="s">
        <v>20</v>
      </c>
      <c r="J84" s="109">
        <v>44561</v>
      </c>
      <c r="K84" s="51" t="s">
        <v>12</v>
      </c>
      <c r="L84" s="94" t="s">
        <v>2732</v>
      </c>
      <c r="M84" s="51" t="s">
        <v>11</v>
      </c>
      <c r="N84" s="51" t="s">
        <v>2449</v>
      </c>
      <c r="O84" s="66">
        <v>44550</v>
      </c>
      <c r="P84" s="4"/>
      <c r="Q84" s="95"/>
    </row>
    <row r="85" spans="1:17" ht="21.75" customHeight="1" x14ac:dyDescent="0.3">
      <c r="A85" s="87">
        <f t="shared" si="1"/>
        <v>79</v>
      </c>
      <c r="B85" s="87" t="s">
        <v>14</v>
      </c>
      <c r="C85" s="88" t="s">
        <v>3009</v>
      </c>
      <c r="D85" s="107" t="s">
        <v>3010</v>
      </c>
      <c r="E85" s="90" t="s">
        <v>3011</v>
      </c>
      <c r="F85" s="108">
        <v>16673919</v>
      </c>
      <c r="G85" s="92">
        <v>16673919</v>
      </c>
      <c r="H85" s="92">
        <v>33347838</v>
      </c>
      <c r="I85" s="87" t="s">
        <v>20</v>
      </c>
      <c r="J85" s="93">
        <v>44561</v>
      </c>
      <c r="K85" s="87" t="s">
        <v>12</v>
      </c>
      <c r="L85" s="94" t="s">
        <v>3012</v>
      </c>
      <c r="M85" s="87" t="s">
        <v>11</v>
      </c>
      <c r="N85" s="87" t="s">
        <v>2449</v>
      </c>
      <c r="O85" s="66">
        <v>44550</v>
      </c>
      <c r="P85" s="4"/>
      <c r="Q85" s="95"/>
    </row>
    <row r="86" spans="1:17" ht="21.75" customHeight="1" x14ac:dyDescent="0.3">
      <c r="A86" s="87">
        <f t="shared" si="1"/>
        <v>80</v>
      </c>
      <c r="B86" s="87" t="s">
        <v>14</v>
      </c>
      <c r="C86" s="88" t="s">
        <v>2993</v>
      </c>
      <c r="D86" s="107" t="s">
        <v>2994</v>
      </c>
      <c r="E86" s="115" t="s">
        <v>2995</v>
      </c>
      <c r="F86" s="117">
        <v>16673919</v>
      </c>
      <c r="G86" s="92">
        <v>16673919</v>
      </c>
      <c r="H86" s="92">
        <v>33347838</v>
      </c>
      <c r="I86" s="51" t="s">
        <v>20</v>
      </c>
      <c r="J86" s="93">
        <v>44561</v>
      </c>
      <c r="K86" s="51" t="s">
        <v>12</v>
      </c>
      <c r="L86" s="94" t="s">
        <v>2829</v>
      </c>
      <c r="M86" s="51" t="s">
        <v>11</v>
      </c>
      <c r="N86" s="51" t="s">
        <v>2449</v>
      </c>
      <c r="O86" s="66">
        <v>44550</v>
      </c>
      <c r="P86" s="4"/>
      <c r="Q86" s="95"/>
    </row>
    <row r="87" spans="1:17" ht="21.75" customHeight="1" x14ac:dyDescent="0.3">
      <c r="A87" s="87">
        <f t="shared" si="1"/>
        <v>81</v>
      </c>
      <c r="B87" s="87" t="s">
        <v>14</v>
      </c>
      <c r="C87" s="88" t="s">
        <v>2996</v>
      </c>
      <c r="D87" s="107" t="s">
        <v>2997</v>
      </c>
      <c r="E87" s="115" t="s">
        <v>2998</v>
      </c>
      <c r="F87" s="117">
        <v>16673919</v>
      </c>
      <c r="G87" s="92">
        <v>16673919</v>
      </c>
      <c r="H87" s="92">
        <v>33347838</v>
      </c>
      <c r="I87" s="51" t="s">
        <v>20</v>
      </c>
      <c r="J87" s="93">
        <v>44561</v>
      </c>
      <c r="K87" s="51" t="s">
        <v>12</v>
      </c>
      <c r="L87" s="94" t="s">
        <v>2832</v>
      </c>
      <c r="M87" s="51" t="s">
        <v>11</v>
      </c>
      <c r="N87" s="51" t="s">
        <v>2449</v>
      </c>
      <c r="O87" s="66">
        <v>44550</v>
      </c>
      <c r="P87" s="4"/>
      <c r="Q87" s="95"/>
    </row>
    <row r="88" spans="1:17" ht="21.75" customHeight="1" x14ac:dyDescent="0.3">
      <c r="A88" s="87">
        <f t="shared" si="1"/>
        <v>82</v>
      </c>
      <c r="B88" s="87" t="s">
        <v>14</v>
      </c>
      <c r="C88" s="88" t="s">
        <v>2978</v>
      </c>
      <c r="D88" s="107" t="s">
        <v>2979</v>
      </c>
      <c r="E88" s="115" t="s">
        <v>2980</v>
      </c>
      <c r="F88" s="117">
        <v>6328842</v>
      </c>
      <c r="G88" s="92">
        <v>6328842</v>
      </c>
      <c r="H88" s="92">
        <v>12657684</v>
      </c>
      <c r="I88" s="51" t="s">
        <v>20</v>
      </c>
      <c r="J88" s="93">
        <v>44561</v>
      </c>
      <c r="K88" s="51" t="s">
        <v>12</v>
      </c>
      <c r="L88" s="94" t="s">
        <v>2835</v>
      </c>
      <c r="M88" s="51" t="s">
        <v>11</v>
      </c>
      <c r="N88" s="51" t="s">
        <v>2449</v>
      </c>
      <c r="O88" s="66">
        <v>44550</v>
      </c>
      <c r="P88" s="4"/>
      <c r="Q88" s="95"/>
    </row>
    <row r="89" spans="1:17" ht="21.75" customHeight="1" x14ac:dyDescent="0.3">
      <c r="A89" s="87">
        <f t="shared" si="1"/>
        <v>83</v>
      </c>
      <c r="B89" s="87" t="s">
        <v>14</v>
      </c>
      <c r="C89" s="88" t="s">
        <v>2999</v>
      </c>
      <c r="D89" s="107" t="s">
        <v>3000</v>
      </c>
      <c r="E89" s="111" t="s">
        <v>2995</v>
      </c>
      <c r="F89" s="108">
        <v>16673919</v>
      </c>
      <c r="G89" s="92">
        <v>16673919</v>
      </c>
      <c r="H89" s="92">
        <v>33347838</v>
      </c>
      <c r="I89" s="87" t="s">
        <v>20</v>
      </c>
      <c r="J89" s="93">
        <v>44561</v>
      </c>
      <c r="K89" s="87" t="s">
        <v>12</v>
      </c>
      <c r="L89" s="94" t="s">
        <v>3001</v>
      </c>
      <c r="M89" s="87" t="s">
        <v>11</v>
      </c>
      <c r="N89" s="87" t="s">
        <v>2449</v>
      </c>
      <c r="O89" s="66">
        <v>44550</v>
      </c>
      <c r="P89" s="4"/>
      <c r="Q89" s="95"/>
    </row>
    <row r="90" spans="1:17" ht="21.75" customHeight="1" x14ac:dyDescent="0.3">
      <c r="A90" s="87">
        <f t="shared" si="1"/>
        <v>84</v>
      </c>
      <c r="B90" s="87" t="s">
        <v>14</v>
      </c>
      <c r="C90" s="88" t="s">
        <v>3030</v>
      </c>
      <c r="D90" s="107" t="s">
        <v>3031</v>
      </c>
      <c r="E90" s="90" t="s">
        <v>3032</v>
      </c>
      <c r="F90" s="108">
        <v>30568851</v>
      </c>
      <c r="G90" s="92">
        <v>0</v>
      </c>
      <c r="H90" s="92">
        <v>30568851</v>
      </c>
      <c r="I90" s="87" t="s">
        <v>20</v>
      </c>
      <c r="J90" s="109">
        <v>44561</v>
      </c>
      <c r="K90" s="87" t="s">
        <v>12</v>
      </c>
      <c r="L90" s="94" t="s">
        <v>3033</v>
      </c>
      <c r="M90" s="87" t="s">
        <v>11</v>
      </c>
      <c r="N90" s="87" t="s">
        <v>2449</v>
      </c>
      <c r="O90" s="66">
        <v>44550</v>
      </c>
      <c r="P90" s="4"/>
      <c r="Q90" s="95"/>
    </row>
    <row r="91" spans="1:17" ht="21.75" customHeight="1" x14ac:dyDescent="0.3">
      <c r="A91" s="87">
        <f t="shared" si="1"/>
        <v>85</v>
      </c>
      <c r="B91" s="87" t="s">
        <v>14</v>
      </c>
      <c r="C91" s="88" t="s">
        <v>3025</v>
      </c>
      <c r="D91" s="107" t="s">
        <v>3026</v>
      </c>
      <c r="E91" s="90" t="s">
        <v>2813</v>
      </c>
      <c r="F91" s="108">
        <v>17160714</v>
      </c>
      <c r="G91" s="92">
        <v>0</v>
      </c>
      <c r="H91" s="92">
        <v>17160714</v>
      </c>
      <c r="I91" s="87" t="s">
        <v>20</v>
      </c>
      <c r="J91" s="109">
        <v>44561</v>
      </c>
      <c r="K91" s="87" t="s">
        <v>12</v>
      </c>
      <c r="L91" s="94" t="s">
        <v>2814</v>
      </c>
      <c r="M91" s="87" t="s">
        <v>11</v>
      </c>
      <c r="N91" s="87" t="s">
        <v>2449</v>
      </c>
      <c r="O91" s="66">
        <v>44550</v>
      </c>
      <c r="P91" s="4"/>
      <c r="Q91" s="95"/>
    </row>
    <row r="92" spans="1:17" ht="21.75" customHeight="1" x14ac:dyDescent="0.3">
      <c r="A92" s="87">
        <f t="shared" si="1"/>
        <v>86</v>
      </c>
      <c r="B92" s="87" t="s">
        <v>14</v>
      </c>
      <c r="C92" s="88" t="s">
        <v>3002</v>
      </c>
      <c r="D92" s="107" t="s">
        <v>3003</v>
      </c>
      <c r="E92" s="111" t="s">
        <v>3004</v>
      </c>
      <c r="F92" s="108">
        <v>33347838</v>
      </c>
      <c r="G92" s="92">
        <v>0</v>
      </c>
      <c r="H92" s="92">
        <v>33347838</v>
      </c>
      <c r="I92" s="87" t="s">
        <v>20</v>
      </c>
      <c r="J92" s="109">
        <v>44561</v>
      </c>
      <c r="K92" s="87" t="s">
        <v>12</v>
      </c>
      <c r="L92" s="94" t="s">
        <v>3005</v>
      </c>
      <c r="M92" s="87" t="s">
        <v>11</v>
      </c>
      <c r="N92" s="87" t="s">
        <v>2449</v>
      </c>
      <c r="O92" s="66">
        <v>44550</v>
      </c>
      <c r="P92" s="4"/>
      <c r="Q92" s="95"/>
    </row>
    <row r="93" spans="1:17" ht="21.75" customHeight="1" x14ac:dyDescent="0.3">
      <c r="A93" s="87">
        <f t="shared" si="1"/>
        <v>87</v>
      </c>
      <c r="B93" s="87" t="s">
        <v>14</v>
      </c>
      <c r="C93" s="88" t="s">
        <v>3015</v>
      </c>
      <c r="D93" s="107" t="s">
        <v>3016</v>
      </c>
      <c r="E93" s="90" t="s">
        <v>2869</v>
      </c>
      <c r="F93" s="108">
        <v>18265644</v>
      </c>
      <c r="G93" s="92">
        <v>0</v>
      </c>
      <c r="H93" s="92">
        <v>18265644</v>
      </c>
      <c r="I93" s="87" t="s">
        <v>20</v>
      </c>
      <c r="J93" s="109">
        <v>44561</v>
      </c>
      <c r="K93" s="87" t="s">
        <v>12</v>
      </c>
      <c r="L93" s="94" t="s">
        <v>2782</v>
      </c>
      <c r="M93" s="87" t="s">
        <v>11</v>
      </c>
      <c r="N93" s="87" t="s">
        <v>2449</v>
      </c>
      <c r="O93" s="66">
        <v>44550</v>
      </c>
      <c r="P93" s="4"/>
      <c r="Q93" s="95"/>
    </row>
    <row r="94" spans="1:17" ht="21.75" customHeight="1" x14ac:dyDescent="0.3">
      <c r="A94" s="87">
        <f t="shared" si="1"/>
        <v>88</v>
      </c>
      <c r="B94" s="87" t="s">
        <v>14</v>
      </c>
      <c r="C94" s="88" t="s">
        <v>3019</v>
      </c>
      <c r="D94" s="107" t="s">
        <v>3020</v>
      </c>
      <c r="E94" s="90" t="s">
        <v>2869</v>
      </c>
      <c r="F94" s="108">
        <v>33000000</v>
      </c>
      <c r="G94" s="92">
        <v>0</v>
      </c>
      <c r="H94" s="92">
        <v>33000000</v>
      </c>
      <c r="I94" s="87" t="s">
        <v>20</v>
      </c>
      <c r="J94" s="109">
        <v>44561</v>
      </c>
      <c r="K94" s="87" t="s">
        <v>12</v>
      </c>
      <c r="L94" s="94" t="s">
        <v>2870</v>
      </c>
      <c r="M94" s="87" t="s">
        <v>11</v>
      </c>
      <c r="N94" s="87" t="s">
        <v>2449</v>
      </c>
      <c r="O94" s="66">
        <v>44550</v>
      </c>
      <c r="P94" s="4"/>
      <c r="Q94" s="95"/>
    </row>
    <row r="95" spans="1:17" ht="21.75" customHeight="1" x14ac:dyDescent="0.3">
      <c r="A95" s="87">
        <f t="shared" si="1"/>
        <v>89</v>
      </c>
      <c r="B95" s="87" t="s">
        <v>14</v>
      </c>
      <c r="C95" s="88" t="s">
        <v>2855</v>
      </c>
      <c r="D95" s="107" t="s">
        <v>2856</v>
      </c>
      <c r="E95" s="90" t="s">
        <v>2857</v>
      </c>
      <c r="F95" s="108">
        <v>27789865</v>
      </c>
      <c r="G95" s="92"/>
      <c r="H95" s="92">
        <v>27789865</v>
      </c>
      <c r="I95" s="87" t="s">
        <v>20</v>
      </c>
      <c r="J95" s="109">
        <v>44561</v>
      </c>
      <c r="K95" s="94" t="s">
        <v>2004</v>
      </c>
      <c r="L95" s="87" t="s">
        <v>2858</v>
      </c>
      <c r="M95" s="70" t="s">
        <v>11</v>
      </c>
      <c r="N95" s="247" t="s">
        <v>2449</v>
      </c>
      <c r="O95" s="66">
        <v>44550</v>
      </c>
      <c r="P95" s="4"/>
      <c r="Q95" s="95"/>
    </row>
    <row r="96" spans="1:17" ht="21.75" customHeight="1" x14ac:dyDescent="0.3">
      <c r="A96" s="87">
        <f t="shared" si="1"/>
        <v>90</v>
      </c>
      <c r="B96" s="87" t="s">
        <v>14</v>
      </c>
      <c r="C96" s="88" t="s">
        <v>3006</v>
      </c>
      <c r="D96" s="107" t="s">
        <v>3007</v>
      </c>
      <c r="E96" s="90" t="s">
        <v>3008</v>
      </c>
      <c r="F96" s="108">
        <v>22000000</v>
      </c>
      <c r="G96" s="92">
        <v>0</v>
      </c>
      <c r="H96" s="92">
        <v>22000000</v>
      </c>
      <c r="I96" s="87" t="s">
        <v>20</v>
      </c>
      <c r="J96" s="109">
        <v>44561</v>
      </c>
      <c r="K96" s="87" t="s">
        <v>12</v>
      </c>
      <c r="L96" s="94" t="s">
        <v>2919</v>
      </c>
      <c r="M96" s="87" t="s">
        <v>11</v>
      </c>
      <c r="N96" s="87" t="s">
        <v>2449</v>
      </c>
      <c r="O96" s="66">
        <v>44550</v>
      </c>
      <c r="P96" s="4"/>
      <c r="Q96" s="95"/>
    </row>
    <row r="97" spans="1:16382" ht="21.75" customHeight="1" x14ac:dyDescent="0.3">
      <c r="A97" s="87">
        <f t="shared" si="1"/>
        <v>91</v>
      </c>
      <c r="B97" s="87" t="s">
        <v>14</v>
      </c>
      <c r="C97" s="97" t="s">
        <v>3079</v>
      </c>
      <c r="D97" s="98" t="s">
        <v>3080</v>
      </c>
      <c r="E97" s="99" t="s">
        <v>3081</v>
      </c>
      <c r="F97" s="100">
        <v>40657800</v>
      </c>
      <c r="G97" s="101">
        <v>0</v>
      </c>
      <c r="H97" s="100">
        <v>40657800</v>
      </c>
      <c r="I97" s="96" t="s">
        <v>20</v>
      </c>
      <c r="J97" s="102">
        <v>44554</v>
      </c>
      <c r="K97" s="242" t="s">
        <v>2004</v>
      </c>
      <c r="L97" s="244" t="s">
        <v>2931</v>
      </c>
      <c r="M97" s="244" t="s">
        <v>11</v>
      </c>
      <c r="N97" s="244" t="s">
        <v>2449</v>
      </c>
      <c r="O97" s="66">
        <v>44550</v>
      </c>
      <c r="P97" s="4"/>
      <c r="Q97" s="95"/>
    </row>
    <row r="98" spans="1:16382" ht="21.75" customHeight="1" x14ac:dyDescent="0.3">
      <c r="A98" s="87">
        <f t="shared" si="1"/>
        <v>92</v>
      </c>
      <c r="B98" s="87" t="s">
        <v>14</v>
      </c>
      <c r="C98" s="88" t="s">
        <v>3041</v>
      </c>
      <c r="D98" s="89" t="s">
        <v>3042</v>
      </c>
      <c r="E98" s="90" t="s">
        <v>3039</v>
      </c>
      <c r="F98" s="108">
        <v>27789865</v>
      </c>
      <c r="G98" s="92">
        <v>0</v>
      </c>
      <c r="H98" s="92">
        <v>27789865</v>
      </c>
      <c r="I98" s="87" t="s">
        <v>20</v>
      </c>
      <c r="J98" s="109">
        <v>44561</v>
      </c>
      <c r="K98" s="87" t="s">
        <v>12</v>
      </c>
      <c r="L98" s="94" t="s">
        <v>3043</v>
      </c>
      <c r="M98" s="87" t="s">
        <v>11</v>
      </c>
      <c r="N98" s="87" t="s">
        <v>2449</v>
      </c>
      <c r="O98" s="66">
        <v>44550</v>
      </c>
      <c r="P98" s="4"/>
      <c r="Q98" s="95"/>
    </row>
    <row r="99" spans="1:16382" ht="21.75" customHeight="1" x14ac:dyDescent="0.3">
      <c r="A99" s="87">
        <f t="shared" si="1"/>
        <v>93</v>
      </c>
      <c r="B99" s="87" t="s">
        <v>14</v>
      </c>
      <c r="C99" s="88" t="s">
        <v>3056</v>
      </c>
      <c r="D99" s="107" t="s">
        <v>3057</v>
      </c>
      <c r="E99" s="111" t="s">
        <v>2869</v>
      </c>
      <c r="F99" s="108">
        <v>22500000</v>
      </c>
      <c r="G99" s="92">
        <v>0</v>
      </c>
      <c r="H99" s="92">
        <v>22500000</v>
      </c>
      <c r="I99" s="87" t="s">
        <v>20</v>
      </c>
      <c r="J99" s="109">
        <v>44561</v>
      </c>
      <c r="K99" s="87" t="s">
        <v>12</v>
      </c>
      <c r="L99" s="94" t="s">
        <v>3058</v>
      </c>
      <c r="M99" s="87" t="s">
        <v>11</v>
      </c>
      <c r="N99" s="87" t="s">
        <v>2449</v>
      </c>
      <c r="O99" s="66">
        <v>44550</v>
      </c>
      <c r="P99" s="4"/>
      <c r="Q99" s="95"/>
    </row>
    <row r="100" spans="1:16382" ht="21.75" customHeight="1" x14ac:dyDescent="0.3">
      <c r="A100" s="87">
        <f t="shared" si="1"/>
        <v>94</v>
      </c>
      <c r="B100" s="87" t="s">
        <v>14</v>
      </c>
      <c r="C100" s="88" t="s">
        <v>3052</v>
      </c>
      <c r="D100" s="107" t="s">
        <v>3053</v>
      </c>
      <c r="E100" s="111" t="s">
        <v>3054</v>
      </c>
      <c r="F100" s="108">
        <v>15220000</v>
      </c>
      <c r="G100" s="92">
        <v>0</v>
      </c>
      <c r="H100" s="92">
        <v>15220000</v>
      </c>
      <c r="I100" s="87" t="s">
        <v>20</v>
      </c>
      <c r="J100" s="109">
        <v>44561</v>
      </c>
      <c r="K100" s="87" t="s">
        <v>12</v>
      </c>
      <c r="L100" s="94" t="s">
        <v>3055</v>
      </c>
      <c r="M100" s="87" t="s">
        <v>11</v>
      </c>
      <c r="N100" s="87" t="s">
        <v>2449</v>
      </c>
      <c r="O100" s="66">
        <v>44550</v>
      </c>
      <c r="P100" s="4"/>
      <c r="Q100" s="95"/>
    </row>
    <row r="101" spans="1:16382" ht="21.75" customHeight="1" x14ac:dyDescent="0.3">
      <c r="A101" s="87">
        <f t="shared" si="1"/>
        <v>95</v>
      </c>
      <c r="B101" s="87" t="s">
        <v>14</v>
      </c>
      <c r="C101" s="88" t="s">
        <v>3037</v>
      </c>
      <c r="D101" s="89" t="s">
        <v>3038</v>
      </c>
      <c r="E101" s="90" t="s">
        <v>3039</v>
      </c>
      <c r="F101" s="108">
        <v>33800550</v>
      </c>
      <c r="G101" s="92">
        <v>0</v>
      </c>
      <c r="H101" s="92">
        <v>33800550</v>
      </c>
      <c r="I101" s="87" t="s">
        <v>20</v>
      </c>
      <c r="J101" s="109">
        <v>44561</v>
      </c>
      <c r="K101" s="87" t="s">
        <v>12</v>
      </c>
      <c r="L101" s="94" t="s">
        <v>3040</v>
      </c>
      <c r="M101" s="87" t="s">
        <v>11</v>
      </c>
      <c r="N101" s="87" t="s">
        <v>2449</v>
      </c>
      <c r="O101" s="66">
        <v>44550</v>
      </c>
      <c r="P101" s="4"/>
      <c r="Q101" s="95"/>
    </row>
    <row r="102" spans="1:16382" ht="21.75" customHeight="1" x14ac:dyDescent="0.3">
      <c r="A102" s="87">
        <f t="shared" si="1"/>
        <v>96</v>
      </c>
      <c r="B102" s="87" t="s">
        <v>14</v>
      </c>
      <c r="C102" s="88" t="s">
        <v>3072</v>
      </c>
      <c r="D102" s="107" t="s">
        <v>3073</v>
      </c>
      <c r="E102" s="111" t="s">
        <v>3074</v>
      </c>
      <c r="F102" s="108">
        <v>60000000</v>
      </c>
      <c r="G102" s="92">
        <v>0</v>
      </c>
      <c r="H102" s="92">
        <v>60000000</v>
      </c>
      <c r="I102" s="87" t="s">
        <v>20</v>
      </c>
      <c r="J102" s="109">
        <v>44561</v>
      </c>
      <c r="K102" s="87" t="s">
        <v>2004</v>
      </c>
      <c r="L102" s="94" t="s">
        <v>3075</v>
      </c>
      <c r="M102" s="87" t="s">
        <v>11</v>
      </c>
      <c r="N102" s="87" t="s">
        <v>2449</v>
      </c>
      <c r="O102" s="66">
        <v>44550</v>
      </c>
      <c r="P102" s="4"/>
      <c r="Q102" s="95"/>
    </row>
    <row r="103" spans="1:16382" ht="21.75" customHeight="1" x14ac:dyDescent="0.3">
      <c r="A103" s="87">
        <f t="shared" si="1"/>
        <v>97</v>
      </c>
      <c r="B103" s="87" t="s">
        <v>14</v>
      </c>
      <c r="C103" s="88" t="s">
        <v>3044</v>
      </c>
      <c r="D103" s="89" t="s">
        <v>3045</v>
      </c>
      <c r="E103" s="111" t="s">
        <v>3046</v>
      </c>
      <c r="F103" s="108">
        <v>306000000</v>
      </c>
      <c r="G103" s="92">
        <v>0</v>
      </c>
      <c r="H103" s="92">
        <v>306000000</v>
      </c>
      <c r="I103" s="87" t="s">
        <v>20</v>
      </c>
      <c r="J103" s="122">
        <v>45291</v>
      </c>
      <c r="K103" s="87" t="s">
        <v>2004</v>
      </c>
      <c r="L103" s="94" t="s">
        <v>3047</v>
      </c>
      <c r="M103" s="87" t="s">
        <v>11</v>
      </c>
      <c r="N103" s="87" t="s">
        <v>2449</v>
      </c>
      <c r="O103" s="66">
        <v>44550</v>
      </c>
      <c r="P103" s="4"/>
      <c r="Q103" s="95"/>
    </row>
    <row r="104" spans="1:16382" s="123" customFormat="1" ht="21.75" customHeight="1" x14ac:dyDescent="0.3">
      <c r="A104" s="87">
        <f t="shared" si="1"/>
        <v>98</v>
      </c>
      <c r="B104" s="96" t="s">
        <v>14</v>
      </c>
      <c r="C104" s="88" t="s">
        <v>3061</v>
      </c>
      <c r="D104" s="107" t="s">
        <v>3062</v>
      </c>
      <c r="E104" s="111" t="s">
        <v>3063</v>
      </c>
      <c r="F104" s="108">
        <v>27040440</v>
      </c>
      <c r="G104" s="92">
        <v>0</v>
      </c>
      <c r="H104" s="92">
        <v>27040440</v>
      </c>
      <c r="I104" s="87" t="s">
        <v>20</v>
      </c>
      <c r="J104" s="109">
        <v>44561</v>
      </c>
      <c r="K104" s="87" t="s">
        <v>12</v>
      </c>
      <c r="L104" s="245" t="s">
        <v>3064</v>
      </c>
      <c r="M104" s="246" t="s">
        <v>11</v>
      </c>
      <c r="N104" s="246" t="s">
        <v>2449</v>
      </c>
      <c r="O104" s="66">
        <v>44550</v>
      </c>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6"/>
      <c r="BA104" s="106"/>
      <c r="BB104" s="106"/>
      <c r="BC104" s="106"/>
      <c r="BD104" s="106"/>
      <c r="BE104" s="106"/>
      <c r="BF104" s="106"/>
      <c r="BG104" s="106"/>
      <c r="BH104" s="106"/>
      <c r="BI104" s="106"/>
      <c r="BJ104" s="106"/>
      <c r="BK104" s="106"/>
      <c r="BL104" s="106"/>
      <c r="BM104" s="106"/>
      <c r="BN104" s="106"/>
      <c r="BO104" s="106"/>
      <c r="BP104" s="106"/>
      <c r="BQ104" s="106"/>
      <c r="BR104" s="106"/>
      <c r="BS104" s="106"/>
      <c r="BT104" s="106"/>
      <c r="BU104" s="106"/>
      <c r="BV104" s="106"/>
      <c r="BW104" s="106"/>
      <c r="BX104" s="106"/>
      <c r="BY104" s="106"/>
      <c r="BZ104" s="106"/>
      <c r="CA104" s="106"/>
      <c r="CB104" s="106"/>
      <c r="CC104" s="106"/>
      <c r="CD104" s="106"/>
      <c r="CE104" s="106"/>
      <c r="CF104" s="106"/>
      <c r="CG104" s="106"/>
      <c r="CH104" s="106"/>
      <c r="CI104" s="106"/>
      <c r="CJ104" s="106"/>
      <c r="CK104" s="106"/>
      <c r="CL104" s="106"/>
      <c r="CM104" s="106"/>
      <c r="CN104" s="106"/>
      <c r="CO104" s="106"/>
      <c r="CP104" s="106"/>
      <c r="CQ104" s="106"/>
      <c r="CR104" s="106"/>
      <c r="CS104" s="106"/>
      <c r="CT104" s="106"/>
      <c r="CU104" s="106"/>
      <c r="CV104" s="106"/>
      <c r="CW104" s="106"/>
      <c r="CX104" s="106"/>
      <c r="CY104" s="106"/>
      <c r="CZ104" s="106"/>
      <c r="DA104" s="106"/>
      <c r="DB104" s="106"/>
      <c r="DC104" s="106"/>
      <c r="DD104" s="106"/>
      <c r="DE104" s="106"/>
      <c r="DF104" s="106"/>
      <c r="DG104" s="106"/>
      <c r="DH104" s="106"/>
      <c r="DI104" s="106"/>
      <c r="DJ104" s="106"/>
      <c r="DK104" s="106"/>
      <c r="DL104" s="106"/>
      <c r="DM104" s="106"/>
      <c r="DN104" s="106"/>
      <c r="DO104" s="106"/>
      <c r="DP104" s="106"/>
      <c r="DQ104" s="106"/>
      <c r="DR104" s="106"/>
      <c r="DS104" s="106"/>
      <c r="DT104" s="106"/>
      <c r="DU104" s="106"/>
      <c r="DV104" s="106"/>
      <c r="DW104" s="106"/>
      <c r="DX104" s="106"/>
      <c r="DY104" s="106"/>
      <c r="DZ104" s="106"/>
      <c r="EA104" s="106"/>
      <c r="EB104" s="106"/>
      <c r="EC104" s="106"/>
      <c r="ED104" s="106"/>
      <c r="EE104" s="106"/>
      <c r="EF104" s="106"/>
      <c r="EG104" s="106"/>
      <c r="EH104" s="106"/>
      <c r="EI104" s="106"/>
      <c r="EJ104" s="106"/>
      <c r="EK104" s="106"/>
      <c r="EL104" s="106"/>
      <c r="EM104" s="106"/>
      <c r="EN104" s="106"/>
      <c r="EO104" s="106"/>
      <c r="EP104" s="106"/>
      <c r="EQ104" s="106"/>
      <c r="ER104" s="106"/>
      <c r="ES104" s="106"/>
      <c r="ET104" s="106"/>
      <c r="EU104" s="106"/>
      <c r="EV104" s="106"/>
      <c r="EW104" s="106"/>
      <c r="EX104" s="106"/>
      <c r="EY104" s="106"/>
      <c r="EZ104" s="106"/>
      <c r="FA104" s="106"/>
      <c r="FB104" s="106"/>
      <c r="FC104" s="106"/>
      <c r="FD104" s="106"/>
      <c r="FE104" s="106"/>
      <c r="FF104" s="106"/>
      <c r="FG104" s="106"/>
      <c r="FH104" s="106"/>
      <c r="FI104" s="106"/>
      <c r="FJ104" s="106"/>
      <c r="FK104" s="106"/>
      <c r="FL104" s="106"/>
      <c r="FM104" s="106"/>
      <c r="FN104" s="106"/>
      <c r="FO104" s="106"/>
      <c r="FP104" s="106"/>
      <c r="FQ104" s="106"/>
      <c r="FR104" s="106"/>
      <c r="FS104" s="106"/>
      <c r="FT104" s="106"/>
      <c r="FU104" s="106"/>
      <c r="FV104" s="106"/>
      <c r="FW104" s="106"/>
      <c r="FX104" s="106"/>
      <c r="FY104" s="106"/>
      <c r="FZ104" s="106"/>
      <c r="GA104" s="106"/>
      <c r="GB104" s="106"/>
      <c r="GC104" s="106"/>
      <c r="GD104" s="106"/>
      <c r="GE104" s="106"/>
      <c r="GF104" s="106"/>
      <c r="GG104" s="106"/>
      <c r="GH104" s="106"/>
      <c r="GI104" s="106"/>
      <c r="GJ104" s="106"/>
      <c r="GK104" s="106"/>
      <c r="GL104" s="106"/>
      <c r="GM104" s="106"/>
      <c r="GN104" s="106"/>
      <c r="GO104" s="106"/>
      <c r="GP104" s="106"/>
      <c r="GQ104" s="106"/>
      <c r="GR104" s="106"/>
      <c r="GS104" s="106"/>
      <c r="GT104" s="106"/>
      <c r="GU104" s="106"/>
      <c r="GV104" s="106"/>
      <c r="GW104" s="106"/>
      <c r="GX104" s="106"/>
      <c r="GY104" s="106"/>
      <c r="GZ104" s="106"/>
      <c r="HA104" s="106"/>
      <c r="HB104" s="106"/>
      <c r="HC104" s="106"/>
      <c r="HD104" s="106"/>
      <c r="HE104" s="106"/>
      <c r="HF104" s="106"/>
      <c r="HG104" s="106"/>
      <c r="HH104" s="106"/>
      <c r="HI104" s="106"/>
      <c r="HJ104" s="106"/>
      <c r="HK104" s="106"/>
      <c r="HL104" s="106"/>
      <c r="HM104" s="106"/>
      <c r="HN104" s="106"/>
      <c r="HO104" s="106"/>
      <c r="HP104" s="106"/>
      <c r="HQ104" s="106"/>
      <c r="HR104" s="106"/>
      <c r="HS104" s="106"/>
      <c r="HT104" s="106"/>
      <c r="HU104" s="106"/>
      <c r="HV104" s="106"/>
      <c r="HW104" s="106"/>
      <c r="HX104" s="106"/>
      <c r="HY104" s="106"/>
      <c r="HZ104" s="106"/>
      <c r="IA104" s="106"/>
      <c r="IB104" s="106"/>
      <c r="IC104" s="106"/>
      <c r="ID104" s="106"/>
      <c r="IE104" s="106"/>
      <c r="IF104" s="106"/>
      <c r="IG104" s="106"/>
      <c r="IH104" s="106"/>
      <c r="II104" s="106"/>
      <c r="IJ104" s="106"/>
      <c r="IK104" s="106"/>
      <c r="IL104" s="106"/>
      <c r="IM104" s="106"/>
      <c r="IN104" s="106"/>
      <c r="IO104" s="106"/>
      <c r="IP104" s="106"/>
      <c r="IQ104" s="106"/>
      <c r="IR104" s="106"/>
      <c r="IS104" s="106"/>
      <c r="IT104" s="106"/>
      <c r="IU104" s="106"/>
      <c r="IV104" s="106"/>
      <c r="IW104" s="106"/>
      <c r="IX104" s="106"/>
      <c r="IY104" s="106"/>
      <c r="IZ104" s="106"/>
      <c r="JA104" s="106"/>
      <c r="JB104" s="106"/>
      <c r="JC104" s="106"/>
      <c r="JD104" s="106"/>
      <c r="JE104" s="106"/>
      <c r="JF104" s="106"/>
      <c r="JG104" s="106"/>
      <c r="JH104" s="106"/>
      <c r="JI104" s="106"/>
      <c r="JJ104" s="106"/>
      <c r="JK104" s="106"/>
      <c r="JL104" s="106"/>
      <c r="JM104" s="106"/>
      <c r="JN104" s="106"/>
      <c r="JO104" s="106"/>
      <c r="JP104" s="106"/>
      <c r="JQ104" s="106"/>
      <c r="JR104" s="106"/>
      <c r="JS104" s="106"/>
      <c r="JT104" s="106"/>
      <c r="JU104" s="106"/>
      <c r="JV104" s="106"/>
      <c r="JW104" s="106"/>
      <c r="JX104" s="106"/>
      <c r="JY104" s="106"/>
      <c r="JZ104" s="106"/>
      <c r="KA104" s="106"/>
      <c r="KB104" s="106"/>
      <c r="KC104" s="106"/>
      <c r="KD104" s="106"/>
      <c r="KE104" s="106"/>
      <c r="KF104" s="106"/>
      <c r="KG104" s="106"/>
      <c r="KH104" s="106"/>
      <c r="KI104" s="106"/>
      <c r="KJ104" s="106"/>
      <c r="KK104" s="106"/>
      <c r="KL104" s="106"/>
      <c r="KM104" s="106"/>
      <c r="KN104" s="106"/>
      <c r="KO104" s="106"/>
      <c r="KP104" s="106"/>
      <c r="KQ104" s="106"/>
      <c r="KR104" s="106"/>
      <c r="KS104" s="106"/>
      <c r="KT104" s="106"/>
      <c r="KU104" s="106"/>
      <c r="KV104" s="106"/>
      <c r="KW104" s="106"/>
      <c r="KX104" s="106"/>
      <c r="KY104" s="106"/>
      <c r="KZ104" s="106"/>
      <c r="LA104" s="106"/>
      <c r="LB104" s="106"/>
      <c r="LC104" s="106"/>
      <c r="LD104" s="106"/>
      <c r="LE104" s="106"/>
      <c r="LF104" s="106"/>
      <c r="LG104" s="106"/>
      <c r="LH104" s="106"/>
      <c r="LI104" s="106"/>
      <c r="LJ104" s="106"/>
      <c r="LK104" s="106"/>
      <c r="LL104" s="106"/>
      <c r="LM104" s="106"/>
      <c r="LN104" s="106"/>
      <c r="LO104" s="106"/>
      <c r="LP104" s="106"/>
      <c r="LQ104" s="106"/>
      <c r="LR104" s="106"/>
      <c r="LS104" s="106"/>
      <c r="LT104" s="106"/>
      <c r="LU104" s="106"/>
      <c r="LV104" s="106"/>
      <c r="LW104" s="106"/>
      <c r="LX104" s="106"/>
      <c r="LY104" s="106"/>
      <c r="LZ104" s="106"/>
      <c r="MA104" s="106"/>
      <c r="MB104" s="106"/>
      <c r="MC104" s="106"/>
      <c r="MD104" s="106"/>
      <c r="ME104" s="106"/>
      <c r="MF104" s="106"/>
      <c r="MG104" s="106"/>
      <c r="MH104" s="106"/>
      <c r="MI104" s="106"/>
      <c r="MJ104" s="106"/>
      <c r="MK104" s="106"/>
      <c r="ML104" s="106"/>
      <c r="MM104" s="106"/>
      <c r="MN104" s="106"/>
      <c r="MO104" s="106"/>
      <c r="MP104" s="106"/>
      <c r="MQ104" s="106"/>
      <c r="MR104" s="106"/>
      <c r="MS104" s="106"/>
      <c r="MT104" s="106"/>
      <c r="MU104" s="106"/>
      <c r="MV104" s="106"/>
      <c r="MW104" s="106"/>
      <c r="MX104" s="106"/>
      <c r="MY104" s="106"/>
      <c r="MZ104" s="106"/>
      <c r="NA104" s="106"/>
      <c r="NB104" s="106"/>
      <c r="NC104" s="106"/>
      <c r="ND104" s="106"/>
      <c r="NE104" s="106"/>
      <c r="NF104" s="106"/>
      <c r="NG104" s="106"/>
      <c r="NH104" s="106"/>
      <c r="NI104" s="106"/>
      <c r="NJ104" s="106"/>
      <c r="NK104" s="106"/>
      <c r="NL104" s="106"/>
      <c r="NM104" s="106"/>
      <c r="NN104" s="106"/>
      <c r="NO104" s="106"/>
      <c r="NP104" s="106"/>
      <c r="NQ104" s="106"/>
      <c r="NR104" s="106"/>
      <c r="NS104" s="106"/>
      <c r="NT104" s="106"/>
      <c r="NU104" s="106"/>
      <c r="NV104" s="106"/>
      <c r="NW104" s="106"/>
      <c r="NX104" s="106"/>
      <c r="NY104" s="106"/>
      <c r="NZ104" s="106"/>
      <c r="OA104" s="106"/>
      <c r="OB104" s="106"/>
      <c r="OC104" s="106"/>
      <c r="OD104" s="106"/>
      <c r="OE104" s="106"/>
      <c r="OF104" s="106"/>
      <c r="OG104" s="106"/>
      <c r="OH104" s="106"/>
      <c r="OI104" s="106"/>
      <c r="OJ104" s="106"/>
      <c r="OK104" s="106"/>
      <c r="OL104" s="106"/>
      <c r="OM104" s="106"/>
      <c r="ON104" s="106"/>
      <c r="OO104" s="106"/>
      <c r="OP104" s="106"/>
      <c r="OQ104" s="106"/>
      <c r="OR104" s="106"/>
      <c r="OS104" s="106"/>
      <c r="OT104" s="106"/>
      <c r="OU104" s="106"/>
      <c r="OV104" s="106"/>
      <c r="OW104" s="106"/>
      <c r="OX104" s="106"/>
      <c r="OY104" s="106"/>
      <c r="OZ104" s="106"/>
      <c r="PA104" s="106"/>
      <c r="PB104" s="106"/>
      <c r="PC104" s="106"/>
      <c r="PD104" s="106"/>
      <c r="PE104" s="106"/>
      <c r="PF104" s="106"/>
      <c r="PG104" s="106"/>
      <c r="PH104" s="106"/>
      <c r="PI104" s="106"/>
      <c r="PJ104" s="106"/>
      <c r="PK104" s="106"/>
      <c r="PL104" s="106"/>
      <c r="PM104" s="106"/>
      <c r="PN104" s="106"/>
      <c r="PO104" s="106"/>
      <c r="PP104" s="106"/>
      <c r="PQ104" s="106"/>
      <c r="PR104" s="106"/>
      <c r="PS104" s="106"/>
      <c r="PT104" s="106"/>
      <c r="PU104" s="106"/>
      <c r="PV104" s="106"/>
      <c r="PW104" s="106"/>
      <c r="PX104" s="106"/>
      <c r="PY104" s="106"/>
      <c r="PZ104" s="106"/>
      <c r="QA104" s="106"/>
      <c r="QB104" s="106"/>
      <c r="QC104" s="106"/>
      <c r="QD104" s="106"/>
      <c r="QE104" s="106"/>
      <c r="QF104" s="106"/>
      <c r="QG104" s="106"/>
      <c r="QH104" s="106"/>
      <c r="QI104" s="106"/>
      <c r="QJ104" s="106"/>
      <c r="QK104" s="106"/>
      <c r="QL104" s="106"/>
      <c r="QM104" s="106"/>
      <c r="QN104" s="106"/>
      <c r="QO104" s="106"/>
      <c r="QP104" s="106"/>
      <c r="QQ104" s="106"/>
      <c r="QR104" s="106"/>
      <c r="QS104" s="106"/>
      <c r="QT104" s="106"/>
      <c r="QU104" s="106"/>
      <c r="QV104" s="106"/>
      <c r="QW104" s="106"/>
      <c r="QX104" s="106"/>
      <c r="QY104" s="106"/>
      <c r="QZ104" s="106"/>
      <c r="RA104" s="106"/>
      <c r="RB104" s="106"/>
      <c r="RC104" s="106"/>
      <c r="RD104" s="106"/>
      <c r="RE104" s="106"/>
      <c r="RF104" s="106"/>
      <c r="RG104" s="106"/>
      <c r="RH104" s="106"/>
      <c r="RI104" s="106"/>
      <c r="RJ104" s="106"/>
      <c r="RK104" s="106"/>
      <c r="RL104" s="106"/>
      <c r="RM104" s="106"/>
      <c r="RN104" s="106"/>
      <c r="RO104" s="106"/>
      <c r="RP104" s="106"/>
      <c r="RQ104" s="106"/>
      <c r="RR104" s="106"/>
      <c r="RS104" s="106"/>
      <c r="RT104" s="106"/>
      <c r="RU104" s="106"/>
      <c r="RV104" s="106"/>
      <c r="RW104" s="106"/>
      <c r="RX104" s="106"/>
      <c r="RY104" s="106"/>
      <c r="RZ104" s="106"/>
      <c r="SA104" s="106"/>
      <c r="SB104" s="106"/>
      <c r="SC104" s="106"/>
      <c r="SD104" s="106"/>
      <c r="SE104" s="106"/>
      <c r="SF104" s="106"/>
      <c r="SG104" s="106"/>
      <c r="SH104" s="106"/>
      <c r="SI104" s="106"/>
      <c r="SJ104" s="106"/>
      <c r="SK104" s="106"/>
      <c r="SL104" s="106"/>
      <c r="SM104" s="106"/>
      <c r="SN104" s="106"/>
      <c r="SO104" s="106"/>
      <c r="SP104" s="106"/>
      <c r="SQ104" s="106"/>
      <c r="SR104" s="106"/>
      <c r="SS104" s="106"/>
      <c r="ST104" s="106"/>
      <c r="SU104" s="106"/>
      <c r="SV104" s="106"/>
      <c r="SW104" s="106"/>
      <c r="SX104" s="106"/>
      <c r="SY104" s="106"/>
      <c r="SZ104" s="106"/>
      <c r="TA104" s="106"/>
      <c r="TB104" s="106"/>
      <c r="TC104" s="106"/>
      <c r="TD104" s="106"/>
      <c r="TE104" s="106"/>
      <c r="TF104" s="106"/>
      <c r="TG104" s="106"/>
      <c r="TH104" s="106"/>
      <c r="TI104" s="106"/>
      <c r="TJ104" s="106"/>
      <c r="TK104" s="106"/>
      <c r="TL104" s="106"/>
      <c r="TM104" s="106"/>
      <c r="TN104" s="106"/>
      <c r="TO104" s="106"/>
      <c r="TP104" s="106"/>
      <c r="TQ104" s="106"/>
      <c r="TR104" s="106"/>
      <c r="TS104" s="106"/>
      <c r="TT104" s="106"/>
      <c r="TU104" s="106"/>
      <c r="TV104" s="106"/>
      <c r="TW104" s="106"/>
      <c r="TX104" s="106"/>
      <c r="TY104" s="106"/>
      <c r="TZ104" s="106"/>
      <c r="UA104" s="106"/>
      <c r="UB104" s="106"/>
      <c r="UC104" s="106"/>
      <c r="UD104" s="106"/>
      <c r="UE104" s="106"/>
      <c r="UF104" s="106"/>
      <c r="UG104" s="106"/>
      <c r="UH104" s="106"/>
      <c r="UI104" s="106"/>
      <c r="UJ104" s="106"/>
      <c r="UK104" s="106"/>
      <c r="UL104" s="106"/>
      <c r="UM104" s="106"/>
      <c r="UN104" s="106"/>
      <c r="UO104" s="106"/>
      <c r="UP104" s="106"/>
      <c r="UQ104" s="106"/>
      <c r="UR104" s="106"/>
      <c r="US104" s="106"/>
      <c r="UT104" s="106"/>
      <c r="UU104" s="106"/>
      <c r="UV104" s="106"/>
      <c r="UW104" s="106"/>
      <c r="UX104" s="106"/>
      <c r="UY104" s="106"/>
      <c r="UZ104" s="106"/>
      <c r="VA104" s="106"/>
      <c r="VB104" s="106"/>
      <c r="VC104" s="106"/>
      <c r="VD104" s="106"/>
      <c r="VE104" s="106"/>
      <c r="VF104" s="106"/>
      <c r="VG104" s="106"/>
      <c r="VH104" s="106"/>
      <c r="VI104" s="106"/>
      <c r="VJ104" s="106"/>
      <c r="VK104" s="106"/>
      <c r="VL104" s="106"/>
      <c r="VM104" s="106"/>
      <c r="VN104" s="106"/>
      <c r="VO104" s="106"/>
      <c r="VP104" s="106"/>
      <c r="VQ104" s="106"/>
      <c r="VR104" s="106"/>
      <c r="VS104" s="106"/>
      <c r="VT104" s="106"/>
      <c r="VU104" s="106"/>
      <c r="VV104" s="106"/>
      <c r="VW104" s="106"/>
      <c r="VX104" s="106"/>
      <c r="VY104" s="106"/>
      <c r="VZ104" s="106"/>
      <c r="WA104" s="106"/>
      <c r="WB104" s="106"/>
      <c r="WC104" s="106"/>
      <c r="WD104" s="106"/>
      <c r="WE104" s="106"/>
      <c r="WF104" s="106"/>
      <c r="WG104" s="106"/>
      <c r="WH104" s="106"/>
      <c r="WI104" s="106"/>
      <c r="WJ104" s="106"/>
      <c r="WK104" s="106"/>
      <c r="WL104" s="106"/>
      <c r="WM104" s="106"/>
      <c r="WN104" s="106"/>
      <c r="WO104" s="106"/>
      <c r="WP104" s="106"/>
      <c r="WQ104" s="106"/>
      <c r="WR104" s="106"/>
      <c r="WS104" s="106"/>
      <c r="WT104" s="106"/>
      <c r="WU104" s="106"/>
      <c r="WV104" s="106"/>
      <c r="WW104" s="106"/>
      <c r="WX104" s="106"/>
      <c r="WY104" s="106"/>
      <c r="WZ104" s="106"/>
      <c r="XA104" s="106"/>
      <c r="XB104" s="106"/>
      <c r="XC104" s="106"/>
      <c r="XD104" s="106"/>
      <c r="XE104" s="106"/>
      <c r="XF104" s="106"/>
      <c r="XG104" s="106"/>
      <c r="XH104" s="106"/>
      <c r="XI104" s="106"/>
      <c r="XJ104" s="106"/>
      <c r="XK104" s="106"/>
      <c r="XL104" s="106"/>
      <c r="XM104" s="106"/>
      <c r="XN104" s="106"/>
      <c r="XO104" s="106"/>
      <c r="XP104" s="106"/>
      <c r="XQ104" s="106"/>
      <c r="XR104" s="106"/>
      <c r="XS104" s="106"/>
      <c r="XT104" s="106"/>
      <c r="XU104" s="106"/>
      <c r="XV104" s="106"/>
      <c r="XW104" s="106"/>
      <c r="XX104" s="106"/>
      <c r="XY104" s="106"/>
      <c r="XZ104" s="106"/>
      <c r="YA104" s="106"/>
      <c r="YB104" s="106"/>
      <c r="YC104" s="106"/>
      <c r="YD104" s="106"/>
      <c r="YE104" s="106"/>
      <c r="YF104" s="106"/>
      <c r="YG104" s="106"/>
      <c r="YH104" s="106"/>
      <c r="YI104" s="106"/>
      <c r="YJ104" s="106"/>
      <c r="YK104" s="106"/>
      <c r="YL104" s="106"/>
      <c r="YM104" s="106"/>
      <c r="YN104" s="106"/>
      <c r="YO104" s="106"/>
      <c r="YP104" s="106"/>
      <c r="YQ104" s="106"/>
      <c r="YR104" s="106"/>
      <c r="YS104" s="106"/>
      <c r="YT104" s="106"/>
      <c r="YU104" s="106"/>
      <c r="YV104" s="106"/>
      <c r="YW104" s="106"/>
      <c r="YX104" s="106"/>
      <c r="YY104" s="106"/>
      <c r="YZ104" s="106"/>
      <c r="ZA104" s="106"/>
      <c r="ZB104" s="106"/>
      <c r="ZC104" s="106"/>
      <c r="ZD104" s="106"/>
      <c r="ZE104" s="106"/>
      <c r="ZF104" s="106"/>
      <c r="ZG104" s="106"/>
      <c r="ZH104" s="106"/>
      <c r="ZI104" s="106"/>
      <c r="ZJ104" s="106"/>
      <c r="ZK104" s="106"/>
      <c r="ZL104" s="106"/>
      <c r="ZM104" s="106"/>
      <c r="ZN104" s="106"/>
      <c r="ZO104" s="106"/>
      <c r="ZP104" s="106"/>
      <c r="ZQ104" s="106"/>
      <c r="ZR104" s="106"/>
      <c r="ZS104" s="106"/>
      <c r="ZT104" s="106"/>
      <c r="ZU104" s="106"/>
      <c r="ZV104" s="106"/>
      <c r="ZW104" s="106"/>
      <c r="ZX104" s="106"/>
      <c r="ZY104" s="106"/>
      <c r="ZZ104" s="106"/>
      <c r="AAA104" s="106"/>
      <c r="AAB104" s="106"/>
      <c r="AAC104" s="106"/>
      <c r="AAD104" s="106"/>
      <c r="AAE104" s="106"/>
      <c r="AAF104" s="106"/>
      <c r="AAG104" s="106"/>
      <c r="AAH104" s="106"/>
      <c r="AAI104" s="106"/>
      <c r="AAJ104" s="106"/>
      <c r="AAK104" s="106"/>
      <c r="AAL104" s="106"/>
      <c r="AAM104" s="106"/>
      <c r="AAN104" s="106"/>
      <c r="AAO104" s="106"/>
      <c r="AAP104" s="106"/>
      <c r="AAQ104" s="106"/>
      <c r="AAR104" s="106"/>
      <c r="AAS104" s="106"/>
      <c r="AAT104" s="106"/>
      <c r="AAU104" s="106"/>
      <c r="AAV104" s="106"/>
      <c r="AAW104" s="106"/>
      <c r="AAX104" s="106"/>
      <c r="AAY104" s="106"/>
      <c r="AAZ104" s="106"/>
      <c r="ABA104" s="106"/>
      <c r="ABB104" s="106"/>
      <c r="ABC104" s="106"/>
      <c r="ABD104" s="106"/>
      <c r="ABE104" s="106"/>
      <c r="ABF104" s="106"/>
      <c r="ABG104" s="106"/>
      <c r="ABH104" s="106"/>
      <c r="ABI104" s="106"/>
      <c r="ABJ104" s="106"/>
      <c r="ABK104" s="106"/>
      <c r="ABL104" s="106"/>
      <c r="ABM104" s="106"/>
      <c r="ABN104" s="106"/>
      <c r="ABO104" s="106"/>
      <c r="ABP104" s="106"/>
      <c r="ABQ104" s="106"/>
      <c r="ABR104" s="106"/>
      <c r="ABS104" s="106"/>
      <c r="ABT104" s="106"/>
      <c r="ABU104" s="106"/>
      <c r="ABV104" s="106"/>
      <c r="ABW104" s="106"/>
      <c r="ABX104" s="106"/>
      <c r="ABY104" s="106"/>
      <c r="ABZ104" s="106"/>
      <c r="ACA104" s="106"/>
      <c r="ACB104" s="106"/>
      <c r="ACC104" s="106"/>
      <c r="ACD104" s="106"/>
      <c r="ACE104" s="106"/>
      <c r="ACF104" s="106"/>
      <c r="ACG104" s="106"/>
      <c r="ACH104" s="106"/>
      <c r="ACI104" s="106"/>
      <c r="ACJ104" s="106"/>
      <c r="ACK104" s="106"/>
      <c r="ACL104" s="106"/>
      <c r="ACM104" s="106"/>
      <c r="ACN104" s="106"/>
      <c r="ACO104" s="106"/>
      <c r="ACP104" s="106"/>
      <c r="ACQ104" s="106"/>
      <c r="ACR104" s="106"/>
      <c r="ACS104" s="106"/>
      <c r="ACT104" s="106"/>
      <c r="ACU104" s="106"/>
      <c r="ACV104" s="106"/>
      <c r="ACW104" s="106"/>
      <c r="ACX104" s="106"/>
      <c r="ACY104" s="106"/>
      <c r="ACZ104" s="106"/>
      <c r="ADA104" s="106"/>
      <c r="ADB104" s="106"/>
      <c r="ADC104" s="106"/>
      <c r="ADD104" s="106"/>
      <c r="ADE104" s="106"/>
      <c r="ADF104" s="106"/>
      <c r="ADG104" s="106"/>
      <c r="ADH104" s="106"/>
      <c r="ADI104" s="106"/>
      <c r="ADJ104" s="106"/>
      <c r="ADK104" s="106"/>
      <c r="ADL104" s="106"/>
      <c r="ADM104" s="106"/>
      <c r="ADN104" s="106"/>
      <c r="ADO104" s="106"/>
      <c r="ADP104" s="106"/>
      <c r="ADQ104" s="106"/>
      <c r="ADR104" s="106"/>
      <c r="ADS104" s="106"/>
      <c r="ADT104" s="106"/>
      <c r="ADU104" s="106"/>
      <c r="ADV104" s="106"/>
      <c r="ADW104" s="106"/>
      <c r="ADX104" s="106"/>
      <c r="ADY104" s="106"/>
      <c r="ADZ104" s="106"/>
      <c r="AEA104" s="106"/>
      <c r="AEB104" s="106"/>
      <c r="AEC104" s="106"/>
      <c r="AED104" s="106"/>
      <c r="AEE104" s="106"/>
      <c r="AEF104" s="106"/>
      <c r="AEG104" s="106"/>
      <c r="AEH104" s="106"/>
      <c r="AEI104" s="106"/>
      <c r="AEJ104" s="106"/>
      <c r="AEK104" s="106"/>
      <c r="AEL104" s="106"/>
      <c r="AEM104" s="106"/>
      <c r="AEN104" s="106"/>
      <c r="AEO104" s="106"/>
      <c r="AEP104" s="106"/>
      <c r="AEQ104" s="106"/>
      <c r="AER104" s="106"/>
      <c r="AES104" s="106"/>
      <c r="AET104" s="106"/>
      <c r="AEU104" s="106"/>
      <c r="AEV104" s="106"/>
      <c r="AEW104" s="106"/>
      <c r="AEX104" s="106"/>
      <c r="AEY104" s="106"/>
      <c r="AEZ104" s="106"/>
      <c r="AFA104" s="106"/>
      <c r="AFB104" s="106"/>
      <c r="AFC104" s="106"/>
      <c r="AFD104" s="106"/>
      <c r="AFE104" s="106"/>
      <c r="AFF104" s="106"/>
      <c r="AFG104" s="106"/>
      <c r="AFH104" s="106"/>
      <c r="AFI104" s="106"/>
      <c r="AFJ104" s="106"/>
      <c r="AFK104" s="106"/>
      <c r="AFL104" s="106"/>
      <c r="AFM104" s="106"/>
      <c r="AFN104" s="106"/>
      <c r="AFO104" s="106"/>
      <c r="AFP104" s="106"/>
      <c r="AFQ104" s="106"/>
      <c r="AFR104" s="106"/>
      <c r="AFS104" s="106"/>
      <c r="AFT104" s="106"/>
      <c r="AFU104" s="106"/>
      <c r="AFV104" s="106"/>
      <c r="AFW104" s="106"/>
      <c r="AFX104" s="106"/>
      <c r="AFY104" s="106"/>
      <c r="AFZ104" s="106"/>
      <c r="AGA104" s="106"/>
      <c r="AGB104" s="106"/>
      <c r="AGC104" s="106"/>
      <c r="AGD104" s="106"/>
      <c r="AGE104" s="106"/>
      <c r="AGF104" s="106"/>
      <c r="AGG104" s="106"/>
      <c r="AGH104" s="106"/>
      <c r="AGI104" s="106"/>
      <c r="AGJ104" s="106"/>
      <c r="AGK104" s="106"/>
      <c r="AGL104" s="106"/>
      <c r="AGM104" s="106"/>
      <c r="AGN104" s="106"/>
      <c r="AGO104" s="106"/>
      <c r="AGP104" s="106"/>
      <c r="AGQ104" s="106"/>
      <c r="AGR104" s="106"/>
      <c r="AGS104" s="106"/>
      <c r="AGT104" s="106"/>
      <c r="AGU104" s="106"/>
      <c r="AGV104" s="106"/>
      <c r="AGW104" s="106"/>
      <c r="AGX104" s="106"/>
      <c r="AGY104" s="106"/>
      <c r="AGZ104" s="106"/>
      <c r="AHA104" s="106"/>
      <c r="AHB104" s="106"/>
      <c r="AHC104" s="106"/>
      <c r="AHD104" s="106"/>
      <c r="AHE104" s="106"/>
      <c r="AHF104" s="106"/>
      <c r="AHG104" s="106"/>
      <c r="AHH104" s="106"/>
      <c r="AHI104" s="106"/>
      <c r="AHJ104" s="106"/>
      <c r="AHK104" s="106"/>
      <c r="AHL104" s="106"/>
      <c r="AHM104" s="106"/>
      <c r="AHN104" s="106"/>
      <c r="AHO104" s="106"/>
      <c r="AHP104" s="106"/>
      <c r="AHQ104" s="106"/>
      <c r="AHR104" s="106"/>
      <c r="AHS104" s="106"/>
      <c r="AHT104" s="106"/>
      <c r="AHU104" s="106"/>
      <c r="AHV104" s="106"/>
      <c r="AHW104" s="106"/>
      <c r="AHX104" s="106"/>
      <c r="AHY104" s="106"/>
      <c r="AHZ104" s="106"/>
      <c r="AIA104" s="106"/>
      <c r="AIB104" s="106"/>
      <c r="AIC104" s="106"/>
      <c r="AID104" s="106"/>
      <c r="AIE104" s="106"/>
      <c r="AIF104" s="106"/>
      <c r="AIG104" s="106"/>
      <c r="AIH104" s="106"/>
      <c r="AII104" s="106"/>
      <c r="AIJ104" s="106"/>
      <c r="AIK104" s="106"/>
      <c r="AIL104" s="106"/>
      <c r="AIM104" s="106"/>
      <c r="AIN104" s="106"/>
      <c r="AIO104" s="106"/>
      <c r="AIP104" s="106"/>
      <c r="AIQ104" s="106"/>
      <c r="AIR104" s="106"/>
      <c r="AIS104" s="106"/>
      <c r="AIT104" s="106"/>
      <c r="AIU104" s="106"/>
      <c r="AIV104" s="106"/>
      <c r="AIW104" s="106"/>
      <c r="AIX104" s="106"/>
      <c r="AIY104" s="106"/>
      <c r="AIZ104" s="106"/>
      <c r="AJA104" s="106"/>
      <c r="AJB104" s="106"/>
      <c r="AJC104" s="106"/>
      <c r="AJD104" s="106"/>
      <c r="AJE104" s="106"/>
      <c r="AJF104" s="106"/>
      <c r="AJG104" s="106"/>
      <c r="AJH104" s="106"/>
      <c r="AJI104" s="106"/>
      <c r="AJJ104" s="106"/>
      <c r="AJK104" s="106"/>
      <c r="AJL104" s="106"/>
      <c r="AJM104" s="106"/>
      <c r="AJN104" s="106"/>
      <c r="AJO104" s="106"/>
      <c r="AJP104" s="106"/>
      <c r="AJQ104" s="106"/>
      <c r="AJR104" s="106"/>
      <c r="AJS104" s="106"/>
      <c r="AJT104" s="106"/>
      <c r="AJU104" s="106"/>
      <c r="AJV104" s="106"/>
      <c r="AJW104" s="106"/>
      <c r="AJX104" s="106"/>
      <c r="AJY104" s="106"/>
      <c r="AJZ104" s="106"/>
      <c r="AKA104" s="106"/>
      <c r="AKB104" s="106"/>
      <c r="AKC104" s="106"/>
      <c r="AKD104" s="106"/>
      <c r="AKE104" s="106"/>
      <c r="AKF104" s="106"/>
      <c r="AKG104" s="106"/>
      <c r="AKH104" s="106"/>
      <c r="AKI104" s="106"/>
      <c r="AKJ104" s="106"/>
      <c r="AKK104" s="106"/>
      <c r="AKL104" s="106"/>
      <c r="AKM104" s="106"/>
      <c r="AKN104" s="106"/>
      <c r="AKO104" s="106"/>
      <c r="AKP104" s="106"/>
      <c r="AKQ104" s="106"/>
      <c r="AKR104" s="106"/>
      <c r="AKS104" s="106"/>
      <c r="AKT104" s="106"/>
      <c r="AKU104" s="106"/>
      <c r="AKV104" s="106"/>
      <c r="AKW104" s="106"/>
      <c r="AKX104" s="106"/>
      <c r="AKY104" s="106"/>
      <c r="AKZ104" s="106"/>
      <c r="ALA104" s="106"/>
      <c r="ALB104" s="106"/>
      <c r="ALC104" s="106"/>
      <c r="ALD104" s="106"/>
      <c r="ALE104" s="106"/>
      <c r="ALF104" s="106"/>
      <c r="ALG104" s="106"/>
      <c r="ALH104" s="106"/>
      <c r="ALI104" s="106"/>
      <c r="ALJ104" s="106"/>
      <c r="ALK104" s="106"/>
      <c r="ALL104" s="106"/>
      <c r="ALM104" s="106"/>
      <c r="ALN104" s="106"/>
      <c r="ALO104" s="106"/>
      <c r="ALP104" s="106"/>
      <c r="ALQ104" s="106"/>
      <c r="ALR104" s="106"/>
      <c r="ALS104" s="106"/>
      <c r="ALT104" s="106"/>
      <c r="ALU104" s="106"/>
      <c r="ALV104" s="106"/>
      <c r="ALW104" s="106"/>
      <c r="ALX104" s="106"/>
      <c r="ALY104" s="106"/>
      <c r="ALZ104" s="106"/>
      <c r="AMA104" s="106"/>
      <c r="AMB104" s="106"/>
      <c r="AMC104" s="106"/>
      <c r="AMD104" s="106"/>
      <c r="AME104" s="106"/>
      <c r="AMF104" s="106"/>
      <c r="AMG104" s="106"/>
      <c r="AMH104" s="106"/>
      <c r="AMI104" s="106"/>
      <c r="AMJ104" s="106"/>
      <c r="AMK104" s="106"/>
      <c r="AML104" s="106"/>
      <c r="AMM104" s="106"/>
      <c r="AMN104" s="106"/>
      <c r="AMO104" s="106"/>
      <c r="AMP104" s="106"/>
      <c r="AMQ104" s="106"/>
      <c r="AMR104" s="106"/>
      <c r="AMS104" s="106"/>
      <c r="AMT104" s="106"/>
      <c r="AMU104" s="106"/>
      <c r="AMV104" s="106"/>
      <c r="AMW104" s="106"/>
      <c r="AMX104" s="106"/>
      <c r="AMY104" s="106"/>
      <c r="AMZ104" s="106"/>
      <c r="ANA104" s="106"/>
      <c r="ANB104" s="106"/>
      <c r="ANC104" s="106"/>
      <c r="AND104" s="106"/>
      <c r="ANE104" s="106"/>
      <c r="ANF104" s="106"/>
      <c r="ANG104" s="106"/>
      <c r="ANH104" s="106"/>
      <c r="ANI104" s="106"/>
      <c r="ANJ104" s="106"/>
      <c r="ANK104" s="106"/>
      <c r="ANL104" s="106"/>
      <c r="ANM104" s="106"/>
      <c r="ANN104" s="106"/>
      <c r="ANO104" s="106"/>
      <c r="ANP104" s="106"/>
      <c r="ANQ104" s="106"/>
      <c r="ANR104" s="106"/>
      <c r="ANS104" s="106"/>
      <c r="ANT104" s="106"/>
      <c r="ANU104" s="106"/>
      <c r="ANV104" s="106"/>
      <c r="ANW104" s="106"/>
      <c r="ANX104" s="106"/>
      <c r="ANY104" s="106"/>
      <c r="ANZ104" s="106"/>
      <c r="AOA104" s="106"/>
      <c r="AOB104" s="106"/>
      <c r="AOC104" s="106"/>
      <c r="AOD104" s="106"/>
      <c r="AOE104" s="106"/>
      <c r="AOF104" s="106"/>
      <c r="AOG104" s="106"/>
      <c r="AOH104" s="106"/>
      <c r="AOI104" s="106"/>
      <c r="AOJ104" s="106"/>
      <c r="AOK104" s="106"/>
      <c r="AOL104" s="106"/>
      <c r="AOM104" s="106"/>
      <c r="AON104" s="106"/>
      <c r="AOO104" s="106"/>
      <c r="AOP104" s="106"/>
      <c r="AOQ104" s="106"/>
      <c r="AOR104" s="106"/>
      <c r="AOS104" s="106"/>
      <c r="AOT104" s="106"/>
      <c r="AOU104" s="106"/>
      <c r="AOV104" s="106"/>
      <c r="AOW104" s="106"/>
      <c r="AOX104" s="106"/>
      <c r="AOY104" s="106"/>
      <c r="AOZ104" s="106"/>
      <c r="APA104" s="106"/>
      <c r="APB104" s="106"/>
      <c r="APC104" s="106"/>
      <c r="APD104" s="106"/>
      <c r="APE104" s="106"/>
      <c r="APF104" s="106"/>
      <c r="APG104" s="106"/>
      <c r="APH104" s="106"/>
      <c r="API104" s="106"/>
      <c r="APJ104" s="106"/>
      <c r="APK104" s="106"/>
      <c r="APL104" s="106"/>
      <c r="APM104" s="106"/>
      <c r="APN104" s="106"/>
      <c r="APO104" s="106"/>
      <c r="APP104" s="106"/>
      <c r="APQ104" s="106"/>
      <c r="APR104" s="106"/>
      <c r="APS104" s="106"/>
      <c r="APT104" s="106"/>
      <c r="APU104" s="106"/>
      <c r="APV104" s="106"/>
      <c r="APW104" s="106"/>
      <c r="APX104" s="106"/>
      <c r="APY104" s="106"/>
      <c r="APZ104" s="106"/>
      <c r="AQA104" s="106"/>
      <c r="AQB104" s="106"/>
      <c r="AQC104" s="106"/>
      <c r="AQD104" s="106"/>
      <c r="AQE104" s="106"/>
      <c r="AQF104" s="106"/>
      <c r="AQG104" s="106"/>
      <c r="AQH104" s="106"/>
      <c r="AQI104" s="106"/>
      <c r="AQJ104" s="106"/>
      <c r="AQK104" s="106"/>
      <c r="AQL104" s="106"/>
      <c r="AQM104" s="106"/>
      <c r="AQN104" s="106"/>
      <c r="AQO104" s="106"/>
      <c r="AQP104" s="106"/>
      <c r="AQQ104" s="106"/>
      <c r="AQR104" s="106"/>
      <c r="AQS104" s="106"/>
      <c r="AQT104" s="106"/>
      <c r="AQU104" s="106"/>
      <c r="AQV104" s="106"/>
      <c r="AQW104" s="106"/>
      <c r="AQX104" s="106"/>
      <c r="AQY104" s="106"/>
      <c r="AQZ104" s="106"/>
      <c r="ARA104" s="106"/>
      <c r="ARB104" s="106"/>
      <c r="ARC104" s="106"/>
      <c r="ARD104" s="106"/>
      <c r="ARE104" s="106"/>
      <c r="ARF104" s="106"/>
      <c r="ARG104" s="106"/>
      <c r="ARH104" s="106"/>
      <c r="ARI104" s="106"/>
      <c r="ARJ104" s="106"/>
      <c r="ARK104" s="106"/>
      <c r="ARL104" s="106"/>
      <c r="ARM104" s="106"/>
      <c r="ARN104" s="106"/>
      <c r="ARO104" s="106"/>
      <c r="ARP104" s="106"/>
      <c r="ARQ104" s="106"/>
      <c r="ARR104" s="106"/>
      <c r="ARS104" s="106"/>
      <c r="ART104" s="106"/>
      <c r="ARU104" s="106"/>
      <c r="ARV104" s="106"/>
      <c r="ARW104" s="106"/>
      <c r="ARX104" s="106"/>
      <c r="ARY104" s="106"/>
      <c r="ARZ104" s="106"/>
      <c r="ASA104" s="106"/>
      <c r="ASB104" s="106"/>
      <c r="ASC104" s="106"/>
      <c r="ASD104" s="106"/>
      <c r="ASE104" s="106"/>
      <c r="ASF104" s="106"/>
      <c r="ASG104" s="106"/>
      <c r="ASH104" s="106"/>
      <c r="ASI104" s="106"/>
      <c r="ASJ104" s="106"/>
      <c r="ASK104" s="106"/>
      <c r="ASL104" s="106"/>
      <c r="ASM104" s="106"/>
      <c r="ASN104" s="106"/>
      <c r="ASO104" s="106"/>
      <c r="ASP104" s="106"/>
      <c r="ASQ104" s="106"/>
      <c r="ASR104" s="106"/>
      <c r="ASS104" s="106"/>
      <c r="AST104" s="106"/>
      <c r="ASU104" s="106"/>
      <c r="ASV104" s="106"/>
      <c r="ASW104" s="106"/>
      <c r="ASX104" s="106"/>
      <c r="ASY104" s="106"/>
      <c r="ASZ104" s="106"/>
      <c r="ATA104" s="106"/>
      <c r="ATB104" s="106"/>
      <c r="ATC104" s="106"/>
      <c r="ATD104" s="106"/>
      <c r="ATE104" s="106"/>
      <c r="ATF104" s="106"/>
      <c r="ATG104" s="106"/>
      <c r="ATH104" s="106"/>
      <c r="ATI104" s="106"/>
      <c r="ATJ104" s="106"/>
      <c r="ATK104" s="106"/>
      <c r="ATL104" s="106"/>
      <c r="ATM104" s="106"/>
      <c r="ATN104" s="106"/>
      <c r="ATO104" s="106"/>
      <c r="ATP104" s="106"/>
      <c r="ATQ104" s="106"/>
      <c r="ATR104" s="106"/>
      <c r="ATS104" s="106"/>
      <c r="ATT104" s="106"/>
      <c r="ATU104" s="106"/>
      <c r="ATV104" s="106"/>
      <c r="ATW104" s="106"/>
      <c r="ATX104" s="106"/>
      <c r="ATY104" s="106"/>
      <c r="ATZ104" s="106"/>
      <c r="AUA104" s="106"/>
      <c r="AUB104" s="106"/>
      <c r="AUC104" s="106"/>
      <c r="AUD104" s="106"/>
      <c r="AUE104" s="106"/>
      <c r="AUF104" s="106"/>
      <c r="AUG104" s="106"/>
      <c r="AUH104" s="106"/>
      <c r="AUI104" s="106"/>
      <c r="AUJ104" s="106"/>
      <c r="AUK104" s="106"/>
      <c r="AUL104" s="106"/>
      <c r="AUM104" s="106"/>
      <c r="AUN104" s="106"/>
      <c r="AUO104" s="106"/>
      <c r="AUP104" s="106"/>
      <c r="AUQ104" s="106"/>
      <c r="AUR104" s="106"/>
      <c r="AUS104" s="106"/>
      <c r="AUT104" s="106"/>
      <c r="AUU104" s="106"/>
      <c r="AUV104" s="106"/>
      <c r="AUW104" s="106"/>
      <c r="AUX104" s="106"/>
      <c r="AUY104" s="106"/>
      <c r="AUZ104" s="106"/>
      <c r="AVA104" s="106"/>
      <c r="AVB104" s="106"/>
      <c r="AVC104" s="106"/>
      <c r="AVD104" s="106"/>
      <c r="AVE104" s="106"/>
      <c r="AVF104" s="106"/>
      <c r="AVG104" s="106"/>
      <c r="AVH104" s="106"/>
      <c r="AVI104" s="106"/>
      <c r="AVJ104" s="106"/>
      <c r="AVK104" s="106"/>
      <c r="AVL104" s="106"/>
      <c r="AVM104" s="106"/>
      <c r="AVN104" s="106"/>
      <c r="AVO104" s="106"/>
      <c r="AVP104" s="106"/>
      <c r="AVQ104" s="106"/>
      <c r="AVR104" s="106"/>
      <c r="AVS104" s="106"/>
      <c r="AVT104" s="106"/>
      <c r="AVU104" s="106"/>
      <c r="AVV104" s="106"/>
      <c r="AVW104" s="106"/>
      <c r="AVX104" s="106"/>
      <c r="AVY104" s="106"/>
      <c r="AVZ104" s="106"/>
      <c r="AWA104" s="106"/>
      <c r="AWB104" s="106"/>
      <c r="AWC104" s="106"/>
      <c r="AWD104" s="106"/>
      <c r="AWE104" s="106"/>
      <c r="AWF104" s="106"/>
      <c r="AWG104" s="106"/>
      <c r="AWH104" s="106"/>
      <c r="AWI104" s="106"/>
      <c r="AWJ104" s="106"/>
      <c r="AWK104" s="106"/>
      <c r="AWL104" s="106"/>
      <c r="AWM104" s="106"/>
      <c r="AWN104" s="106"/>
      <c r="AWO104" s="106"/>
      <c r="AWP104" s="106"/>
      <c r="AWQ104" s="106"/>
      <c r="AWR104" s="106"/>
      <c r="AWS104" s="106"/>
      <c r="AWT104" s="106"/>
      <c r="AWU104" s="106"/>
      <c r="AWV104" s="106"/>
      <c r="AWW104" s="106"/>
      <c r="AWX104" s="106"/>
      <c r="AWY104" s="106"/>
      <c r="AWZ104" s="106"/>
      <c r="AXA104" s="106"/>
      <c r="AXB104" s="106"/>
      <c r="AXC104" s="106"/>
      <c r="AXD104" s="106"/>
      <c r="AXE104" s="106"/>
      <c r="AXF104" s="106"/>
      <c r="AXG104" s="106"/>
      <c r="AXH104" s="106"/>
      <c r="AXI104" s="106"/>
      <c r="AXJ104" s="106"/>
      <c r="AXK104" s="106"/>
      <c r="AXL104" s="106"/>
      <c r="AXM104" s="106"/>
      <c r="AXN104" s="106"/>
      <c r="AXO104" s="106"/>
      <c r="AXP104" s="106"/>
      <c r="AXQ104" s="106"/>
      <c r="AXR104" s="106"/>
      <c r="AXS104" s="106"/>
      <c r="AXT104" s="106"/>
      <c r="AXU104" s="106"/>
      <c r="AXV104" s="106"/>
      <c r="AXW104" s="106"/>
      <c r="AXX104" s="106"/>
      <c r="AXY104" s="106"/>
      <c r="AXZ104" s="106"/>
      <c r="AYA104" s="106"/>
      <c r="AYB104" s="106"/>
      <c r="AYC104" s="106"/>
      <c r="AYD104" s="106"/>
      <c r="AYE104" s="106"/>
      <c r="AYF104" s="106"/>
      <c r="AYG104" s="106"/>
      <c r="AYH104" s="106"/>
      <c r="AYI104" s="106"/>
      <c r="AYJ104" s="106"/>
      <c r="AYK104" s="106"/>
      <c r="AYL104" s="106"/>
      <c r="AYM104" s="106"/>
      <c r="AYN104" s="106"/>
      <c r="AYO104" s="106"/>
      <c r="AYP104" s="106"/>
      <c r="AYQ104" s="106"/>
      <c r="AYR104" s="106"/>
      <c r="AYS104" s="106"/>
      <c r="AYT104" s="106"/>
      <c r="AYU104" s="106"/>
      <c r="AYV104" s="106"/>
      <c r="AYW104" s="106"/>
      <c r="AYX104" s="106"/>
      <c r="AYY104" s="106"/>
      <c r="AYZ104" s="106"/>
      <c r="AZA104" s="106"/>
      <c r="AZB104" s="106"/>
      <c r="AZC104" s="106"/>
      <c r="AZD104" s="106"/>
      <c r="AZE104" s="106"/>
      <c r="AZF104" s="106"/>
      <c r="AZG104" s="106"/>
      <c r="AZH104" s="106"/>
      <c r="AZI104" s="106"/>
      <c r="AZJ104" s="106"/>
      <c r="AZK104" s="106"/>
      <c r="AZL104" s="106"/>
      <c r="AZM104" s="106"/>
      <c r="AZN104" s="106"/>
      <c r="AZO104" s="106"/>
      <c r="AZP104" s="106"/>
      <c r="AZQ104" s="106"/>
      <c r="AZR104" s="106"/>
      <c r="AZS104" s="106"/>
      <c r="AZT104" s="106"/>
      <c r="AZU104" s="106"/>
      <c r="AZV104" s="106"/>
      <c r="AZW104" s="106"/>
      <c r="AZX104" s="106"/>
      <c r="AZY104" s="106"/>
      <c r="AZZ104" s="106"/>
      <c r="BAA104" s="106"/>
      <c r="BAB104" s="106"/>
      <c r="BAC104" s="106"/>
      <c r="BAD104" s="106"/>
      <c r="BAE104" s="106"/>
      <c r="BAF104" s="106"/>
      <c r="BAG104" s="106"/>
      <c r="BAH104" s="106"/>
      <c r="BAI104" s="106"/>
      <c r="BAJ104" s="106"/>
      <c r="BAK104" s="106"/>
      <c r="BAL104" s="106"/>
      <c r="BAM104" s="106"/>
      <c r="BAN104" s="106"/>
      <c r="BAO104" s="106"/>
      <c r="BAP104" s="106"/>
      <c r="BAQ104" s="106"/>
      <c r="BAR104" s="106"/>
      <c r="BAS104" s="106"/>
      <c r="BAT104" s="106"/>
      <c r="BAU104" s="106"/>
      <c r="BAV104" s="106"/>
      <c r="BAW104" s="106"/>
      <c r="BAX104" s="106"/>
      <c r="BAY104" s="106"/>
      <c r="BAZ104" s="106"/>
      <c r="BBA104" s="106"/>
      <c r="BBB104" s="106"/>
      <c r="BBC104" s="106"/>
      <c r="BBD104" s="106"/>
      <c r="BBE104" s="106"/>
      <c r="BBF104" s="106"/>
      <c r="BBG104" s="106"/>
      <c r="BBH104" s="106"/>
      <c r="BBI104" s="106"/>
      <c r="BBJ104" s="106"/>
      <c r="BBK104" s="106"/>
      <c r="BBL104" s="106"/>
      <c r="BBM104" s="106"/>
      <c r="BBN104" s="106"/>
      <c r="BBO104" s="106"/>
      <c r="BBP104" s="106"/>
      <c r="BBQ104" s="106"/>
      <c r="BBR104" s="106"/>
      <c r="BBS104" s="106"/>
      <c r="BBT104" s="106"/>
      <c r="BBU104" s="106"/>
      <c r="BBV104" s="106"/>
      <c r="BBW104" s="106"/>
      <c r="BBX104" s="106"/>
      <c r="BBY104" s="106"/>
      <c r="BBZ104" s="106"/>
      <c r="BCA104" s="106"/>
      <c r="BCB104" s="106"/>
      <c r="BCC104" s="106"/>
      <c r="BCD104" s="106"/>
      <c r="BCE104" s="106"/>
      <c r="BCF104" s="106"/>
      <c r="BCG104" s="106"/>
      <c r="BCH104" s="106"/>
      <c r="BCI104" s="106"/>
      <c r="BCJ104" s="106"/>
      <c r="BCK104" s="106"/>
      <c r="BCL104" s="106"/>
      <c r="BCM104" s="106"/>
      <c r="BCN104" s="106"/>
      <c r="BCO104" s="106"/>
      <c r="BCP104" s="106"/>
      <c r="BCQ104" s="106"/>
      <c r="BCR104" s="106"/>
      <c r="BCS104" s="106"/>
      <c r="BCT104" s="106"/>
      <c r="BCU104" s="106"/>
      <c r="BCV104" s="106"/>
      <c r="BCW104" s="106"/>
      <c r="BCX104" s="106"/>
      <c r="BCY104" s="106"/>
      <c r="BCZ104" s="106"/>
      <c r="BDA104" s="106"/>
      <c r="BDB104" s="106"/>
      <c r="BDC104" s="106"/>
      <c r="BDD104" s="106"/>
      <c r="BDE104" s="106"/>
      <c r="BDF104" s="106"/>
      <c r="BDG104" s="106"/>
      <c r="BDH104" s="106"/>
      <c r="BDI104" s="106"/>
      <c r="BDJ104" s="106"/>
      <c r="BDK104" s="106"/>
      <c r="BDL104" s="106"/>
      <c r="BDM104" s="106"/>
      <c r="BDN104" s="106"/>
      <c r="BDO104" s="106"/>
      <c r="BDP104" s="106"/>
      <c r="BDQ104" s="106"/>
      <c r="BDR104" s="106"/>
      <c r="BDS104" s="106"/>
      <c r="BDT104" s="106"/>
      <c r="BDU104" s="106"/>
      <c r="BDV104" s="106"/>
      <c r="BDW104" s="106"/>
      <c r="BDX104" s="106"/>
      <c r="BDY104" s="106"/>
      <c r="BDZ104" s="106"/>
      <c r="BEA104" s="106"/>
      <c r="BEB104" s="106"/>
      <c r="BEC104" s="106"/>
      <c r="BED104" s="106"/>
      <c r="BEE104" s="106"/>
      <c r="BEF104" s="106"/>
      <c r="BEG104" s="106"/>
      <c r="BEH104" s="106"/>
      <c r="BEI104" s="106"/>
      <c r="BEJ104" s="106"/>
      <c r="BEK104" s="106"/>
      <c r="BEL104" s="106"/>
      <c r="BEM104" s="106"/>
      <c r="BEN104" s="106"/>
      <c r="BEO104" s="106"/>
      <c r="BEP104" s="106"/>
      <c r="BEQ104" s="106"/>
      <c r="BER104" s="106"/>
      <c r="BES104" s="106"/>
      <c r="BET104" s="106"/>
      <c r="BEU104" s="106"/>
      <c r="BEV104" s="106"/>
      <c r="BEW104" s="106"/>
      <c r="BEX104" s="106"/>
      <c r="BEY104" s="106"/>
      <c r="BEZ104" s="106"/>
      <c r="BFA104" s="106"/>
      <c r="BFB104" s="106"/>
      <c r="BFC104" s="106"/>
      <c r="BFD104" s="106"/>
      <c r="BFE104" s="106"/>
      <c r="BFF104" s="106"/>
      <c r="BFG104" s="106"/>
      <c r="BFH104" s="106"/>
      <c r="BFI104" s="106"/>
      <c r="BFJ104" s="106"/>
      <c r="BFK104" s="106"/>
      <c r="BFL104" s="106"/>
      <c r="BFM104" s="106"/>
      <c r="BFN104" s="106"/>
      <c r="BFO104" s="106"/>
      <c r="BFP104" s="106"/>
      <c r="BFQ104" s="106"/>
      <c r="BFR104" s="106"/>
      <c r="BFS104" s="106"/>
      <c r="BFT104" s="106"/>
      <c r="BFU104" s="106"/>
      <c r="BFV104" s="106"/>
      <c r="BFW104" s="106"/>
      <c r="BFX104" s="106"/>
      <c r="BFY104" s="106"/>
      <c r="BFZ104" s="106"/>
      <c r="BGA104" s="106"/>
      <c r="BGB104" s="106"/>
      <c r="BGC104" s="106"/>
      <c r="BGD104" s="106"/>
      <c r="BGE104" s="106"/>
      <c r="BGF104" s="106"/>
      <c r="BGG104" s="106"/>
      <c r="BGH104" s="106"/>
      <c r="BGI104" s="106"/>
      <c r="BGJ104" s="106"/>
      <c r="BGK104" s="106"/>
      <c r="BGL104" s="106"/>
      <c r="BGM104" s="106"/>
      <c r="BGN104" s="106"/>
      <c r="BGO104" s="106"/>
      <c r="BGP104" s="106"/>
      <c r="BGQ104" s="106"/>
      <c r="BGR104" s="106"/>
      <c r="BGS104" s="106"/>
      <c r="BGT104" s="106"/>
      <c r="BGU104" s="106"/>
      <c r="BGV104" s="106"/>
      <c r="BGW104" s="106"/>
      <c r="BGX104" s="106"/>
      <c r="BGY104" s="106"/>
      <c r="BGZ104" s="106"/>
      <c r="BHA104" s="106"/>
      <c r="BHB104" s="106"/>
      <c r="BHC104" s="106"/>
      <c r="BHD104" s="106"/>
      <c r="BHE104" s="106"/>
      <c r="BHF104" s="106"/>
      <c r="BHG104" s="106"/>
      <c r="BHH104" s="106"/>
      <c r="BHI104" s="106"/>
      <c r="BHJ104" s="106"/>
      <c r="BHK104" s="106"/>
      <c r="BHL104" s="106"/>
      <c r="BHM104" s="106"/>
      <c r="BHN104" s="106"/>
      <c r="BHO104" s="106"/>
      <c r="BHP104" s="106"/>
      <c r="BHQ104" s="106"/>
      <c r="BHR104" s="106"/>
      <c r="BHS104" s="106"/>
      <c r="BHT104" s="106"/>
      <c r="BHU104" s="106"/>
      <c r="BHV104" s="106"/>
      <c r="BHW104" s="106"/>
      <c r="BHX104" s="106"/>
      <c r="BHY104" s="106"/>
      <c r="BHZ104" s="106"/>
      <c r="BIA104" s="106"/>
      <c r="BIB104" s="106"/>
      <c r="BIC104" s="106"/>
      <c r="BID104" s="106"/>
      <c r="BIE104" s="106"/>
      <c r="BIF104" s="106"/>
      <c r="BIG104" s="106"/>
      <c r="BIH104" s="106"/>
      <c r="BII104" s="106"/>
      <c r="BIJ104" s="106"/>
      <c r="BIK104" s="106"/>
      <c r="BIL104" s="106"/>
      <c r="BIM104" s="106"/>
      <c r="BIN104" s="106"/>
      <c r="BIO104" s="106"/>
      <c r="BIP104" s="106"/>
      <c r="BIQ104" s="106"/>
      <c r="BIR104" s="106"/>
      <c r="BIS104" s="106"/>
      <c r="BIT104" s="106"/>
      <c r="BIU104" s="106"/>
      <c r="BIV104" s="106"/>
      <c r="BIW104" s="106"/>
      <c r="BIX104" s="106"/>
      <c r="BIY104" s="106"/>
      <c r="BIZ104" s="106"/>
      <c r="BJA104" s="106"/>
      <c r="BJB104" s="106"/>
      <c r="BJC104" s="106"/>
      <c r="BJD104" s="106"/>
      <c r="BJE104" s="106"/>
      <c r="BJF104" s="106"/>
      <c r="BJG104" s="106"/>
      <c r="BJH104" s="106"/>
      <c r="BJI104" s="106"/>
      <c r="BJJ104" s="106"/>
      <c r="BJK104" s="106"/>
      <c r="BJL104" s="106"/>
      <c r="BJM104" s="106"/>
      <c r="BJN104" s="106"/>
      <c r="BJO104" s="106"/>
      <c r="BJP104" s="106"/>
      <c r="BJQ104" s="106"/>
      <c r="BJR104" s="106"/>
      <c r="BJS104" s="106"/>
      <c r="BJT104" s="106"/>
      <c r="BJU104" s="106"/>
      <c r="BJV104" s="106"/>
      <c r="BJW104" s="106"/>
      <c r="BJX104" s="106"/>
      <c r="BJY104" s="106"/>
      <c r="BJZ104" s="106"/>
      <c r="BKA104" s="106"/>
      <c r="BKB104" s="106"/>
      <c r="BKC104" s="106"/>
      <c r="BKD104" s="106"/>
      <c r="BKE104" s="106"/>
      <c r="BKF104" s="106"/>
      <c r="BKG104" s="106"/>
      <c r="BKH104" s="106"/>
      <c r="BKI104" s="106"/>
      <c r="BKJ104" s="106"/>
      <c r="BKK104" s="106"/>
      <c r="BKL104" s="106"/>
      <c r="BKM104" s="106"/>
      <c r="BKN104" s="106"/>
      <c r="BKO104" s="106"/>
      <c r="BKP104" s="106"/>
      <c r="BKQ104" s="106"/>
      <c r="BKR104" s="106"/>
      <c r="BKS104" s="106"/>
      <c r="BKT104" s="106"/>
      <c r="BKU104" s="106"/>
      <c r="BKV104" s="106"/>
      <c r="BKW104" s="106"/>
      <c r="BKX104" s="106"/>
      <c r="BKY104" s="106"/>
      <c r="BKZ104" s="106"/>
      <c r="BLA104" s="106"/>
      <c r="BLB104" s="106"/>
      <c r="BLC104" s="106"/>
      <c r="BLD104" s="106"/>
      <c r="BLE104" s="106"/>
      <c r="BLF104" s="106"/>
      <c r="BLG104" s="106"/>
      <c r="BLH104" s="106"/>
      <c r="BLI104" s="106"/>
      <c r="BLJ104" s="106"/>
      <c r="BLK104" s="106"/>
      <c r="BLL104" s="106"/>
      <c r="BLM104" s="106"/>
      <c r="BLN104" s="106"/>
      <c r="BLO104" s="106"/>
      <c r="BLP104" s="106"/>
      <c r="BLQ104" s="106"/>
      <c r="BLR104" s="106"/>
      <c r="BLS104" s="106"/>
      <c r="BLT104" s="106"/>
      <c r="BLU104" s="106"/>
      <c r="BLV104" s="106"/>
      <c r="BLW104" s="106"/>
      <c r="BLX104" s="106"/>
      <c r="BLY104" s="106"/>
      <c r="BLZ104" s="106"/>
      <c r="BMA104" s="106"/>
      <c r="BMB104" s="106"/>
      <c r="BMC104" s="106"/>
      <c r="BMD104" s="106"/>
      <c r="BME104" s="106"/>
      <c r="BMF104" s="106"/>
      <c r="BMG104" s="106"/>
      <c r="BMH104" s="106"/>
      <c r="BMI104" s="106"/>
      <c r="BMJ104" s="106"/>
      <c r="BMK104" s="106"/>
      <c r="BML104" s="106"/>
      <c r="BMM104" s="106"/>
      <c r="BMN104" s="106"/>
      <c r="BMO104" s="106"/>
      <c r="BMP104" s="106"/>
      <c r="BMQ104" s="106"/>
      <c r="BMR104" s="106"/>
      <c r="BMS104" s="106"/>
      <c r="BMT104" s="106"/>
      <c r="BMU104" s="106"/>
      <c r="BMV104" s="106"/>
      <c r="BMW104" s="106"/>
      <c r="BMX104" s="106"/>
      <c r="BMY104" s="106"/>
      <c r="BMZ104" s="106"/>
      <c r="BNA104" s="106"/>
      <c r="BNB104" s="106"/>
      <c r="BNC104" s="106"/>
      <c r="BND104" s="106"/>
      <c r="BNE104" s="106"/>
      <c r="BNF104" s="106"/>
      <c r="BNG104" s="106"/>
      <c r="BNH104" s="106"/>
      <c r="BNI104" s="106"/>
      <c r="BNJ104" s="106"/>
      <c r="BNK104" s="106"/>
      <c r="BNL104" s="106"/>
      <c r="BNM104" s="106"/>
      <c r="BNN104" s="106"/>
      <c r="BNO104" s="106"/>
      <c r="BNP104" s="106"/>
      <c r="BNQ104" s="106"/>
      <c r="BNR104" s="106"/>
      <c r="BNS104" s="106"/>
      <c r="BNT104" s="106"/>
      <c r="BNU104" s="106"/>
      <c r="BNV104" s="106"/>
      <c r="BNW104" s="106"/>
      <c r="BNX104" s="106"/>
      <c r="BNY104" s="106"/>
      <c r="BNZ104" s="106"/>
      <c r="BOA104" s="106"/>
      <c r="BOB104" s="106"/>
      <c r="BOC104" s="106"/>
      <c r="BOD104" s="106"/>
      <c r="BOE104" s="106"/>
      <c r="BOF104" s="106"/>
      <c r="BOG104" s="106"/>
      <c r="BOH104" s="106"/>
      <c r="BOI104" s="106"/>
      <c r="BOJ104" s="106"/>
      <c r="BOK104" s="106"/>
      <c r="BOL104" s="106"/>
      <c r="BOM104" s="106"/>
      <c r="BON104" s="106"/>
      <c r="BOO104" s="106"/>
      <c r="BOP104" s="106"/>
      <c r="BOQ104" s="106"/>
      <c r="BOR104" s="106"/>
      <c r="BOS104" s="106"/>
      <c r="BOT104" s="106"/>
      <c r="BOU104" s="106"/>
      <c r="BOV104" s="106"/>
      <c r="BOW104" s="106"/>
      <c r="BOX104" s="106"/>
      <c r="BOY104" s="106"/>
      <c r="BOZ104" s="106"/>
      <c r="BPA104" s="106"/>
      <c r="BPB104" s="106"/>
      <c r="BPC104" s="106"/>
      <c r="BPD104" s="106"/>
      <c r="BPE104" s="106"/>
      <c r="BPF104" s="106"/>
      <c r="BPG104" s="106"/>
      <c r="BPH104" s="106"/>
      <c r="BPI104" s="106"/>
      <c r="BPJ104" s="106"/>
      <c r="BPK104" s="106"/>
      <c r="BPL104" s="106"/>
      <c r="BPM104" s="106"/>
      <c r="BPN104" s="106"/>
      <c r="BPO104" s="106"/>
      <c r="BPP104" s="106"/>
      <c r="BPQ104" s="106"/>
      <c r="BPR104" s="106"/>
      <c r="BPS104" s="106"/>
      <c r="BPT104" s="106"/>
      <c r="BPU104" s="106"/>
      <c r="BPV104" s="106"/>
      <c r="BPW104" s="106"/>
      <c r="BPX104" s="106"/>
      <c r="BPY104" s="106"/>
      <c r="BPZ104" s="106"/>
      <c r="BQA104" s="106"/>
      <c r="BQB104" s="106"/>
      <c r="BQC104" s="106"/>
      <c r="BQD104" s="106"/>
      <c r="BQE104" s="106"/>
      <c r="BQF104" s="106"/>
      <c r="BQG104" s="106"/>
      <c r="BQH104" s="106"/>
      <c r="BQI104" s="106"/>
      <c r="BQJ104" s="106"/>
      <c r="BQK104" s="106"/>
      <c r="BQL104" s="106"/>
      <c r="BQM104" s="106"/>
      <c r="BQN104" s="106"/>
      <c r="BQO104" s="106"/>
      <c r="BQP104" s="106"/>
      <c r="BQQ104" s="106"/>
      <c r="BQR104" s="106"/>
      <c r="BQS104" s="106"/>
      <c r="BQT104" s="106"/>
      <c r="BQU104" s="106"/>
      <c r="BQV104" s="106"/>
      <c r="BQW104" s="106"/>
      <c r="BQX104" s="106"/>
      <c r="BQY104" s="106"/>
      <c r="BQZ104" s="106"/>
      <c r="BRA104" s="106"/>
      <c r="BRB104" s="106"/>
      <c r="BRC104" s="106"/>
      <c r="BRD104" s="106"/>
      <c r="BRE104" s="106"/>
      <c r="BRF104" s="106"/>
      <c r="BRG104" s="106"/>
      <c r="BRH104" s="106"/>
      <c r="BRI104" s="106"/>
      <c r="BRJ104" s="106"/>
      <c r="BRK104" s="106"/>
      <c r="BRL104" s="106"/>
      <c r="BRM104" s="106"/>
      <c r="BRN104" s="106"/>
      <c r="BRO104" s="106"/>
      <c r="BRP104" s="106"/>
      <c r="BRQ104" s="106"/>
      <c r="BRR104" s="106"/>
      <c r="BRS104" s="106"/>
      <c r="BRT104" s="106"/>
      <c r="BRU104" s="106"/>
      <c r="BRV104" s="106"/>
      <c r="BRW104" s="106"/>
      <c r="BRX104" s="106"/>
      <c r="BRY104" s="106"/>
      <c r="BRZ104" s="106"/>
      <c r="BSA104" s="106"/>
      <c r="BSB104" s="106"/>
      <c r="BSC104" s="106"/>
      <c r="BSD104" s="106"/>
      <c r="BSE104" s="106"/>
      <c r="BSF104" s="106"/>
      <c r="BSG104" s="106"/>
      <c r="BSH104" s="106"/>
      <c r="BSI104" s="106"/>
      <c r="BSJ104" s="106"/>
      <c r="BSK104" s="106"/>
      <c r="BSL104" s="106"/>
      <c r="BSM104" s="106"/>
      <c r="BSN104" s="106"/>
      <c r="BSO104" s="106"/>
      <c r="BSP104" s="106"/>
      <c r="BSQ104" s="106"/>
      <c r="BSR104" s="106"/>
      <c r="BSS104" s="106"/>
      <c r="BST104" s="106"/>
      <c r="BSU104" s="106"/>
      <c r="BSV104" s="106"/>
      <c r="BSW104" s="106"/>
      <c r="BSX104" s="106"/>
      <c r="BSY104" s="106"/>
      <c r="BSZ104" s="106"/>
      <c r="BTA104" s="106"/>
      <c r="BTB104" s="106"/>
      <c r="BTC104" s="106"/>
      <c r="BTD104" s="106"/>
      <c r="BTE104" s="106"/>
      <c r="BTF104" s="106"/>
      <c r="BTG104" s="106"/>
      <c r="BTH104" s="106"/>
      <c r="BTI104" s="106"/>
      <c r="BTJ104" s="106"/>
      <c r="BTK104" s="106"/>
      <c r="BTL104" s="106"/>
      <c r="BTM104" s="106"/>
      <c r="BTN104" s="106"/>
      <c r="BTO104" s="106"/>
      <c r="BTP104" s="106"/>
      <c r="BTQ104" s="106"/>
      <c r="BTR104" s="106"/>
      <c r="BTS104" s="106"/>
      <c r="BTT104" s="106"/>
      <c r="BTU104" s="106"/>
      <c r="BTV104" s="106"/>
      <c r="BTW104" s="106"/>
      <c r="BTX104" s="106"/>
      <c r="BTY104" s="106"/>
      <c r="BTZ104" s="106"/>
      <c r="BUA104" s="106"/>
      <c r="BUB104" s="106"/>
      <c r="BUC104" s="106"/>
      <c r="BUD104" s="106"/>
      <c r="BUE104" s="106"/>
      <c r="BUF104" s="106"/>
      <c r="BUG104" s="106"/>
      <c r="BUH104" s="106"/>
      <c r="BUI104" s="106"/>
      <c r="BUJ104" s="106"/>
      <c r="BUK104" s="106"/>
      <c r="BUL104" s="106"/>
      <c r="BUM104" s="106"/>
      <c r="BUN104" s="106"/>
      <c r="BUO104" s="106"/>
      <c r="BUP104" s="106"/>
      <c r="BUQ104" s="106"/>
      <c r="BUR104" s="106"/>
      <c r="BUS104" s="106"/>
      <c r="BUT104" s="106"/>
      <c r="BUU104" s="106"/>
      <c r="BUV104" s="106"/>
      <c r="BUW104" s="106"/>
      <c r="BUX104" s="106"/>
      <c r="BUY104" s="106"/>
      <c r="BUZ104" s="106"/>
      <c r="BVA104" s="106"/>
      <c r="BVB104" s="106"/>
      <c r="BVC104" s="106"/>
      <c r="BVD104" s="106"/>
      <c r="BVE104" s="106"/>
      <c r="BVF104" s="106"/>
      <c r="BVG104" s="106"/>
      <c r="BVH104" s="106"/>
      <c r="BVI104" s="106"/>
      <c r="BVJ104" s="106"/>
      <c r="BVK104" s="106"/>
      <c r="BVL104" s="106"/>
      <c r="BVM104" s="106"/>
      <c r="BVN104" s="106"/>
      <c r="BVO104" s="106"/>
      <c r="BVP104" s="106"/>
      <c r="BVQ104" s="106"/>
      <c r="BVR104" s="106"/>
      <c r="BVS104" s="106"/>
      <c r="BVT104" s="106"/>
      <c r="BVU104" s="106"/>
      <c r="BVV104" s="106"/>
      <c r="BVW104" s="106"/>
      <c r="BVX104" s="106"/>
      <c r="BVY104" s="106"/>
      <c r="BVZ104" s="106"/>
      <c r="BWA104" s="106"/>
      <c r="BWB104" s="106"/>
      <c r="BWC104" s="106"/>
      <c r="BWD104" s="106"/>
      <c r="BWE104" s="106"/>
      <c r="BWF104" s="106"/>
      <c r="BWG104" s="106"/>
      <c r="BWH104" s="106"/>
      <c r="BWI104" s="106"/>
      <c r="BWJ104" s="106"/>
      <c r="BWK104" s="106"/>
      <c r="BWL104" s="106"/>
      <c r="BWM104" s="106"/>
      <c r="BWN104" s="106"/>
      <c r="BWO104" s="106"/>
      <c r="BWP104" s="106"/>
      <c r="BWQ104" s="106"/>
      <c r="BWR104" s="106"/>
      <c r="BWS104" s="106"/>
      <c r="BWT104" s="106"/>
      <c r="BWU104" s="106"/>
      <c r="BWV104" s="106"/>
      <c r="BWW104" s="106"/>
      <c r="BWX104" s="106"/>
      <c r="BWY104" s="106"/>
      <c r="BWZ104" s="106"/>
      <c r="BXA104" s="106"/>
      <c r="BXB104" s="106"/>
      <c r="BXC104" s="106"/>
      <c r="BXD104" s="106"/>
      <c r="BXE104" s="106"/>
      <c r="BXF104" s="106"/>
      <c r="BXG104" s="106"/>
      <c r="BXH104" s="106"/>
      <c r="BXI104" s="106"/>
      <c r="BXJ104" s="106"/>
      <c r="BXK104" s="106"/>
      <c r="BXL104" s="106"/>
      <c r="BXM104" s="106"/>
      <c r="BXN104" s="106"/>
      <c r="BXO104" s="106"/>
      <c r="BXP104" s="106"/>
      <c r="BXQ104" s="106"/>
      <c r="BXR104" s="106"/>
      <c r="BXS104" s="106"/>
      <c r="BXT104" s="106"/>
      <c r="BXU104" s="106"/>
      <c r="BXV104" s="106"/>
      <c r="BXW104" s="106"/>
      <c r="BXX104" s="106"/>
      <c r="BXY104" s="106"/>
      <c r="BXZ104" s="106"/>
      <c r="BYA104" s="106"/>
      <c r="BYB104" s="106"/>
      <c r="BYC104" s="106"/>
      <c r="BYD104" s="106"/>
      <c r="BYE104" s="106"/>
      <c r="BYF104" s="106"/>
      <c r="BYG104" s="106"/>
      <c r="BYH104" s="106"/>
      <c r="BYI104" s="106"/>
      <c r="BYJ104" s="106"/>
      <c r="BYK104" s="106"/>
      <c r="BYL104" s="106"/>
      <c r="BYM104" s="106"/>
      <c r="BYN104" s="106"/>
      <c r="BYO104" s="106"/>
      <c r="BYP104" s="106"/>
      <c r="BYQ104" s="106"/>
      <c r="BYR104" s="106"/>
      <c r="BYS104" s="106"/>
      <c r="BYT104" s="106"/>
      <c r="BYU104" s="106"/>
      <c r="BYV104" s="106"/>
      <c r="BYW104" s="106"/>
      <c r="BYX104" s="106"/>
      <c r="BYY104" s="106"/>
      <c r="BYZ104" s="106"/>
      <c r="BZA104" s="106"/>
      <c r="BZB104" s="106"/>
      <c r="BZC104" s="106"/>
      <c r="BZD104" s="106"/>
      <c r="BZE104" s="106"/>
      <c r="BZF104" s="106"/>
      <c r="BZG104" s="106"/>
      <c r="BZH104" s="106"/>
      <c r="BZI104" s="106"/>
      <c r="BZJ104" s="106"/>
      <c r="BZK104" s="106"/>
      <c r="BZL104" s="106"/>
      <c r="BZM104" s="106"/>
      <c r="BZN104" s="106"/>
      <c r="BZO104" s="106"/>
      <c r="BZP104" s="106"/>
      <c r="BZQ104" s="106"/>
      <c r="BZR104" s="106"/>
      <c r="BZS104" s="106"/>
      <c r="BZT104" s="106"/>
      <c r="BZU104" s="106"/>
      <c r="BZV104" s="106"/>
      <c r="BZW104" s="106"/>
      <c r="BZX104" s="106"/>
      <c r="BZY104" s="106"/>
      <c r="BZZ104" s="106"/>
      <c r="CAA104" s="106"/>
      <c r="CAB104" s="106"/>
      <c r="CAC104" s="106"/>
      <c r="CAD104" s="106"/>
      <c r="CAE104" s="106"/>
      <c r="CAF104" s="106"/>
      <c r="CAG104" s="106"/>
      <c r="CAH104" s="106"/>
      <c r="CAI104" s="106"/>
      <c r="CAJ104" s="106"/>
      <c r="CAK104" s="106"/>
      <c r="CAL104" s="106"/>
      <c r="CAM104" s="106"/>
      <c r="CAN104" s="106"/>
      <c r="CAO104" s="106"/>
      <c r="CAP104" s="106"/>
      <c r="CAQ104" s="106"/>
      <c r="CAR104" s="106"/>
      <c r="CAS104" s="106"/>
      <c r="CAT104" s="106"/>
      <c r="CAU104" s="106"/>
      <c r="CAV104" s="106"/>
      <c r="CAW104" s="106"/>
      <c r="CAX104" s="106"/>
      <c r="CAY104" s="106"/>
      <c r="CAZ104" s="106"/>
      <c r="CBA104" s="106"/>
      <c r="CBB104" s="106"/>
      <c r="CBC104" s="106"/>
      <c r="CBD104" s="106"/>
      <c r="CBE104" s="106"/>
      <c r="CBF104" s="106"/>
      <c r="CBG104" s="106"/>
      <c r="CBH104" s="106"/>
      <c r="CBI104" s="106"/>
      <c r="CBJ104" s="106"/>
      <c r="CBK104" s="106"/>
      <c r="CBL104" s="106"/>
      <c r="CBM104" s="106"/>
      <c r="CBN104" s="106"/>
      <c r="CBO104" s="106"/>
      <c r="CBP104" s="106"/>
      <c r="CBQ104" s="106"/>
      <c r="CBR104" s="106"/>
      <c r="CBS104" s="106"/>
      <c r="CBT104" s="106"/>
      <c r="CBU104" s="106"/>
      <c r="CBV104" s="106"/>
      <c r="CBW104" s="106"/>
      <c r="CBX104" s="106"/>
      <c r="CBY104" s="106"/>
      <c r="CBZ104" s="106"/>
      <c r="CCA104" s="106"/>
      <c r="CCB104" s="106"/>
      <c r="CCC104" s="106"/>
      <c r="CCD104" s="106"/>
      <c r="CCE104" s="106"/>
      <c r="CCF104" s="106"/>
      <c r="CCG104" s="106"/>
      <c r="CCH104" s="106"/>
      <c r="CCI104" s="106"/>
      <c r="CCJ104" s="106"/>
      <c r="CCK104" s="106"/>
      <c r="CCL104" s="106"/>
      <c r="CCM104" s="106"/>
      <c r="CCN104" s="106"/>
      <c r="CCO104" s="106"/>
      <c r="CCP104" s="106"/>
      <c r="CCQ104" s="106"/>
      <c r="CCR104" s="106"/>
      <c r="CCS104" s="106"/>
      <c r="CCT104" s="106"/>
      <c r="CCU104" s="106"/>
      <c r="CCV104" s="106"/>
      <c r="CCW104" s="106"/>
      <c r="CCX104" s="106"/>
      <c r="CCY104" s="106"/>
      <c r="CCZ104" s="106"/>
      <c r="CDA104" s="106"/>
      <c r="CDB104" s="106"/>
      <c r="CDC104" s="106"/>
      <c r="CDD104" s="106"/>
      <c r="CDE104" s="106"/>
      <c r="CDF104" s="106"/>
      <c r="CDG104" s="106"/>
      <c r="CDH104" s="106"/>
      <c r="CDI104" s="106"/>
      <c r="CDJ104" s="106"/>
      <c r="CDK104" s="106"/>
      <c r="CDL104" s="106"/>
      <c r="CDM104" s="106"/>
      <c r="CDN104" s="106"/>
      <c r="CDO104" s="106"/>
      <c r="CDP104" s="106"/>
      <c r="CDQ104" s="106"/>
      <c r="CDR104" s="106"/>
      <c r="CDS104" s="106"/>
      <c r="CDT104" s="106"/>
      <c r="CDU104" s="106"/>
      <c r="CDV104" s="106"/>
      <c r="CDW104" s="106"/>
      <c r="CDX104" s="106"/>
      <c r="CDY104" s="106"/>
      <c r="CDZ104" s="106"/>
      <c r="CEA104" s="106"/>
      <c r="CEB104" s="106"/>
      <c r="CEC104" s="106"/>
      <c r="CED104" s="106"/>
      <c r="CEE104" s="106"/>
      <c r="CEF104" s="106"/>
      <c r="CEG104" s="106"/>
      <c r="CEH104" s="106"/>
      <c r="CEI104" s="106"/>
      <c r="CEJ104" s="106"/>
      <c r="CEK104" s="106"/>
      <c r="CEL104" s="106"/>
      <c r="CEM104" s="106"/>
      <c r="CEN104" s="106"/>
      <c r="CEO104" s="106"/>
      <c r="CEP104" s="106"/>
      <c r="CEQ104" s="106"/>
      <c r="CER104" s="106"/>
      <c r="CES104" s="106"/>
      <c r="CET104" s="106"/>
      <c r="CEU104" s="106"/>
      <c r="CEV104" s="106"/>
      <c r="CEW104" s="106"/>
      <c r="CEX104" s="106"/>
      <c r="CEY104" s="106"/>
      <c r="CEZ104" s="106"/>
      <c r="CFA104" s="106"/>
      <c r="CFB104" s="106"/>
      <c r="CFC104" s="106"/>
      <c r="CFD104" s="106"/>
      <c r="CFE104" s="106"/>
      <c r="CFF104" s="106"/>
      <c r="CFG104" s="106"/>
      <c r="CFH104" s="106"/>
      <c r="CFI104" s="106"/>
      <c r="CFJ104" s="106"/>
      <c r="CFK104" s="106"/>
      <c r="CFL104" s="106"/>
      <c r="CFM104" s="106"/>
      <c r="CFN104" s="106"/>
      <c r="CFO104" s="106"/>
      <c r="CFP104" s="106"/>
      <c r="CFQ104" s="106"/>
      <c r="CFR104" s="106"/>
      <c r="CFS104" s="106"/>
      <c r="CFT104" s="106"/>
      <c r="CFU104" s="106"/>
      <c r="CFV104" s="106"/>
      <c r="CFW104" s="106"/>
      <c r="CFX104" s="106"/>
      <c r="CFY104" s="106"/>
      <c r="CFZ104" s="106"/>
      <c r="CGA104" s="106"/>
      <c r="CGB104" s="106"/>
      <c r="CGC104" s="106"/>
      <c r="CGD104" s="106"/>
      <c r="CGE104" s="106"/>
      <c r="CGF104" s="106"/>
      <c r="CGG104" s="106"/>
      <c r="CGH104" s="106"/>
      <c r="CGI104" s="106"/>
      <c r="CGJ104" s="106"/>
      <c r="CGK104" s="106"/>
      <c r="CGL104" s="106"/>
      <c r="CGM104" s="106"/>
      <c r="CGN104" s="106"/>
      <c r="CGO104" s="106"/>
      <c r="CGP104" s="106"/>
      <c r="CGQ104" s="106"/>
      <c r="CGR104" s="106"/>
      <c r="CGS104" s="106"/>
      <c r="CGT104" s="106"/>
      <c r="CGU104" s="106"/>
      <c r="CGV104" s="106"/>
      <c r="CGW104" s="106"/>
      <c r="CGX104" s="106"/>
      <c r="CGY104" s="106"/>
      <c r="CGZ104" s="106"/>
      <c r="CHA104" s="106"/>
      <c r="CHB104" s="106"/>
      <c r="CHC104" s="106"/>
      <c r="CHD104" s="106"/>
      <c r="CHE104" s="106"/>
      <c r="CHF104" s="106"/>
      <c r="CHG104" s="106"/>
      <c r="CHH104" s="106"/>
      <c r="CHI104" s="106"/>
      <c r="CHJ104" s="106"/>
      <c r="CHK104" s="106"/>
      <c r="CHL104" s="106"/>
      <c r="CHM104" s="106"/>
      <c r="CHN104" s="106"/>
      <c r="CHO104" s="106"/>
      <c r="CHP104" s="106"/>
      <c r="CHQ104" s="106"/>
      <c r="CHR104" s="106"/>
      <c r="CHS104" s="106"/>
      <c r="CHT104" s="106"/>
      <c r="CHU104" s="106"/>
      <c r="CHV104" s="106"/>
      <c r="CHW104" s="106"/>
      <c r="CHX104" s="106"/>
      <c r="CHY104" s="106"/>
      <c r="CHZ104" s="106"/>
      <c r="CIA104" s="106"/>
      <c r="CIB104" s="106"/>
      <c r="CIC104" s="106"/>
      <c r="CID104" s="106"/>
      <c r="CIE104" s="106"/>
      <c r="CIF104" s="106"/>
      <c r="CIG104" s="106"/>
      <c r="CIH104" s="106"/>
      <c r="CII104" s="106"/>
      <c r="CIJ104" s="106"/>
      <c r="CIK104" s="106"/>
      <c r="CIL104" s="106"/>
      <c r="CIM104" s="106"/>
      <c r="CIN104" s="106"/>
      <c r="CIO104" s="106"/>
      <c r="CIP104" s="106"/>
      <c r="CIQ104" s="106"/>
      <c r="CIR104" s="106"/>
      <c r="CIS104" s="106"/>
      <c r="CIT104" s="106"/>
      <c r="CIU104" s="106"/>
      <c r="CIV104" s="106"/>
      <c r="CIW104" s="106"/>
      <c r="CIX104" s="106"/>
      <c r="CIY104" s="106"/>
      <c r="CIZ104" s="106"/>
      <c r="CJA104" s="106"/>
      <c r="CJB104" s="106"/>
      <c r="CJC104" s="106"/>
      <c r="CJD104" s="106"/>
      <c r="CJE104" s="106"/>
      <c r="CJF104" s="106"/>
      <c r="CJG104" s="106"/>
      <c r="CJH104" s="106"/>
      <c r="CJI104" s="106"/>
      <c r="CJJ104" s="106"/>
      <c r="CJK104" s="106"/>
      <c r="CJL104" s="106"/>
      <c r="CJM104" s="106"/>
      <c r="CJN104" s="106"/>
      <c r="CJO104" s="106"/>
      <c r="CJP104" s="106"/>
      <c r="CJQ104" s="106"/>
      <c r="CJR104" s="106"/>
      <c r="CJS104" s="106"/>
      <c r="CJT104" s="106"/>
      <c r="CJU104" s="106"/>
      <c r="CJV104" s="106"/>
      <c r="CJW104" s="106"/>
      <c r="CJX104" s="106"/>
      <c r="CJY104" s="106"/>
      <c r="CJZ104" s="106"/>
      <c r="CKA104" s="106"/>
      <c r="CKB104" s="106"/>
      <c r="CKC104" s="106"/>
      <c r="CKD104" s="106"/>
      <c r="CKE104" s="106"/>
      <c r="CKF104" s="106"/>
      <c r="CKG104" s="106"/>
      <c r="CKH104" s="106"/>
      <c r="CKI104" s="106"/>
      <c r="CKJ104" s="106"/>
      <c r="CKK104" s="106"/>
      <c r="CKL104" s="106"/>
      <c r="CKM104" s="106"/>
      <c r="CKN104" s="106"/>
      <c r="CKO104" s="106"/>
      <c r="CKP104" s="106"/>
      <c r="CKQ104" s="106"/>
      <c r="CKR104" s="106"/>
      <c r="CKS104" s="106"/>
      <c r="CKT104" s="106"/>
      <c r="CKU104" s="106"/>
      <c r="CKV104" s="106"/>
      <c r="CKW104" s="106"/>
      <c r="CKX104" s="106"/>
      <c r="CKY104" s="106"/>
      <c r="CKZ104" s="106"/>
      <c r="CLA104" s="106"/>
      <c r="CLB104" s="106"/>
      <c r="CLC104" s="106"/>
      <c r="CLD104" s="106"/>
      <c r="CLE104" s="106"/>
      <c r="CLF104" s="106"/>
      <c r="CLG104" s="106"/>
      <c r="CLH104" s="106"/>
      <c r="CLI104" s="106"/>
      <c r="CLJ104" s="106"/>
      <c r="CLK104" s="106"/>
      <c r="CLL104" s="106"/>
      <c r="CLM104" s="106"/>
      <c r="CLN104" s="106"/>
      <c r="CLO104" s="106"/>
      <c r="CLP104" s="106"/>
      <c r="CLQ104" s="106"/>
      <c r="CLR104" s="106"/>
      <c r="CLS104" s="106"/>
      <c r="CLT104" s="106"/>
      <c r="CLU104" s="106"/>
      <c r="CLV104" s="106"/>
      <c r="CLW104" s="106"/>
      <c r="CLX104" s="106"/>
      <c r="CLY104" s="106"/>
      <c r="CLZ104" s="106"/>
      <c r="CMA104" s="106"/>
      <c r="CMB104" s="106"/>
      <c r="CMC104" s="106"/>
      <c r="CMD104" s="106"/>
      <c r="CME104" s="106"/>
      <c r="CMF104" s="106"/>
      <c r="CMG104" s="106"/>
      <c r="CMH104" s="106"/>
      <c r="CMI104" s="106"/>
      <c r="CMJ104" s="106"/>
      <c r="CMK104" s="106"/>
      <c r="CML104" s="106"/>
      <c r="CMM104" s="106"/>
      <c r="CMN104" s="106"/>
      <c r="CMO104" s="106"/>
      <c r="CMP104" s="106"/>
      <c r="CMQ104" s="106"/>
      <c r="CMR104" s="106"/>
      <c r="CMS104" s="106"/>
      <c r="CMT104" s="106"/>
      <c r="CMU104" s="106"/>
      <c r="CMV104" s="106"/>
      <c r="CMW104" s="106"/>
      <c r="CMX104" s="106"/>
      <c r="CMY104" s="106"/>
      <c r="CMZ104" s="106"/>
      <c r="CNA104" s="106"/>
      <c r="CNB104" s="106"/>
      <c r="CNC104" s="106"/>
      <c r="CND104" s="106"/>
      <c r="CNE104" s="106"/>
      <c r="CNF104" s="106"/>
      <c r="CNG104" s="106"/>
      <c r="CNH104" s="106"/>
      <c r="CNI104" s="106"/>
      <c r="CNJ104" s="106"/>
      <c r="CNK104" s="106"/>
      <c r="CNL104" s="106"/>
      <c r="CNM104" s="106"/>
      <c r="CNN104" s="106"/>
      <c r="CNO104" s="106"/>
      <c r="CNP104" s="106"/>
      <c r="CNQ104" s="106"/>
      <c r="CNR104" s="106"/>
      <c r="CNS104" s="106"/>
      <c r="CNT104" s="106"/>
      <c r="CNU104" s="106"/>
      <c r="CNV104" s="106"/>
      <c r="CNW104" s="106"/>
      <c r="CNX104" s="106"/>
      <c r="CNY104" s="106"/>
      <c r="CNZ104" s="106"/>
      <c r="COA104" s="106"/>
      <c r="COB104" s="106"/>
      <c r="COC104" s="106"/>
      <c r="COD104" s="106"/>
      <c r="COE104" s="106"/>
      <c r="COF104" s="106"/>
      <c r="COG104" s="106"/>
      <c r="COH104" s="106"/>
      <c r="COI104" s="106"/>
      <c r="COJ104" s="106"/>
      <c r="COK104" s="106"/>
      <c r="COL104" s="106"/>
      <c r="COM104" s="106"/>
      <c r="CON104" s="106"/>
      <c r="COO104" s="106"/>
      <c r="COP104" s="106"/>
      <c r="COQ104" s="106"/>
      <c r="COR104" s="106"/>
      <c r="COS104" s="106"/>
      <c r="COT104" s="106"/>
      <c r="COU104" s="106"/>
      <c r="COV104" s="106"/>
      <c r="COW104" s="106"/>
      <c r="COX104" s="106"/>
      <c r="COY104" s="106"/>
      <c r="COZ104" s="106"/>
      <c r="CPA104" s="106"/>
      <c r="CPB104" s="106"/>
      <c r="CPC104" s="106"/>
      <c r="CPD104" s="106"/>
      <c r="CPE104" s="106"/>
      <c r="CPF104" s="106"/>
      <c r="CPG104" s="106"/>
      <c r="CPH104" s="106"/>
      <c r="CPI104" s="106"/>
      <c r="CPJ104" s="106"/>
      <c r="CPK104" s="106"/>
      <c r="CPL104" s="106"/>
      <c r="CPM104" s="106"/>
      <c r="CPN104" s="106"/>
      <c r="CPO104" s="106"/>
      <c r="CPP104" s="106"/>
      <c r="CPQ104" s="106"/>
      <c r="CPR104" s="106"/>
      <c r="CPS104" s="106"/>
      <c r="CPT104" s="106"/>
      <c r="CPU104" s="106"/>
      <c r="CPV104" s="106"/>
      <c r="CPW104" s="106"/>
      <c r="CPX104" s="106"/>
      <c r="CPY104" s="106"/>
      <c r="CPZ104" s="106"/>
      <c r="CQA104" s="106"/>
      <c r="CQB104" s="106"/>
      <c r="CQC104" s="106"/>
      <c r="CQD104" s="106"/>
      <c r="CQE104" s="106"/>
      <c r="CQF104" s="106"/>
      <c r="CQG104" s="106"/>
      <c r="CQH104" s="106"/>
      <c r="CQI104" s="106"/>
      <c r="CQJ104" s="106"/>
      <c r="CQK104" s="106"/>
      <c r="CQL104" s="106"/>
      <c r="CQM104" s="106"/>
      <c r="CQN104" s="106"/>
      <c r="CQO104" s="106"/>
      <c r="CQP104" s="106"/>
      <c r="CQQ104" s="106"/>
      <c r="CQR104" s="106"/>
      <c r="CQS104" s="106"/>
      <c r="CQT104" s="106"/>
      <c r="CQU104" s="106"/>
      <c r="CQV104" s="106"/>
      <c r="CQW104" s="106"/>
      <c r="CQX104" s="106"/>
      <c r="CQY104" s="106"/>
      <c r="CQZ104" s="106"/>
      <c r="CRA104" s="106"/>
      <c r="CRB104" s="106"/>
      <c r="CRC104" s="106"/>
      <c r="CRD104" s="106"/>
      <c r="CRE104" s="106"/>
      <c r="CRF104" s="106"/>
      <c r="CRG104" s="106"/>
      <c r="CRH104" s="106"/>
      <c r="CRI104" s="106"/>
      <c r="CRJ104" s="106"/>
      <c r="CRK104" s="106"/>
      <c r="CRL104" s="106"/>
      <c r="CRM104" s="106"/>
      <c r="CRN104" s="106"/>
      <c r="CRO104" s="106"/>
      <c r="CRP104" s="106"/>
      <c r="CRQ104" s="106"/>
      <c r="CRR104" s="106"/>
      <c r="CRS104" s="106"/>
      <c r="CRT104" s="106"/>
      <c r="CRU104" s="106"/>
      <c r="CRV104" s="106"/>
      <c r="CRW104" s="106"/>
      <c r="CRX104" s="106"/>
      <c r="CRY104" s="106"/>
      <c r="CRZ104" s="106"/>
      <c r="CSA104" s="106"/>
      <c r="CSB104" s="106"/>
      <c r="CSC104" s="106"/>
      <c r="CSD104" s="106"/>
      <c r="CSE104" s="106"/>
      <c r="CSF104" s="106"/>
      <c r="CSG104" s="106"/>
      <c r="CSH104" s="106"/>
      <c r="CSI104" s="106"/>
      <c r="CSJ104" s="106"/>
      <c r="CSK104" s="106"/>
      <c r="CSL104" s="106"/>
      <c r="CSM104" s="106"/>
      <c r="CSN104" s="106"/>
      <c r="CSO104" s="106"/>
      <c r="CSP104" s="106"/>
      <c r="CSQ104" s="106"/>
      <c r="CSR104" s="106"/>
      <c r="CSS104" s="106"/>
      <c r="CST104" s="106"/>
      <c r="CSU104" s="106"/>
      <c r="CSV104" s="106"/>
      <c r="CSW104" s="106"/>
      <c r="CSX104" s="106"/>
      <c r="CSY104" s="106"/>
      <c r="CSZ104" s="106"/>
      <c r="CTA104" s="106"/>
      <c r="CTB104" s="106"/>
      <c r="CTC104" s="106"/>
      <c r="CTD104" s="106"/>
      <c r="CTE104" s="106"/>
      <c r="CTF104" s="106"/>
      <c r="CTG104" s="106"/>
      <c r="CTH104" s="106"/>
      <c r="CTI104" s="106"/>
      <c r="CTJ104" s="106"/>
      <c r="CTK104" s="106"/>
      <c r="CTL104" s="106"/>
      <c r="CTM104" s="106"/>
      <c r="CTN104" s="106"/>
      <c r="CTO104" s="106"/>
      <c r="CTP104" s="106"/>
      <c r="CTQ104" s="106"/>
      <c r="CTR104" s="106"/>
      <c r="CTS104" s="106"/>
      <c r="CTT104" s="106"/>
      <c r="CTU104" s="106"/>
      <c r="CTV104" s="106"/>
      <c r="CTW104" s="106"/>
      <c r="CTX104" s="106"/>
      <c r="CTY104" s="106"/>
      <c r="CTZ104" s="106"/>
      <c r="CUA104" s="106"/>
      <c r="CUB104" s="106"/>
      <c r="CUC104" s="106"/>
      <c r="CUD104" s="106"/>
      <c r="CUE104" s="106"/>
      <c r="CUF104" s="106"/>
      <c r="CUG104" s="106"/>
      <c r="CUH104" s="106"/>
      <c r="CUI104" s="106"/>
      <c r="CUJ104" s="106"/>
      <c r="CUK104" s="106"/>
      <c r="CUL104" s="106"/>
      <c r="CUM104" s="106"/>
      <c r="CUN104" s="106"/>
      <c r="CUO104" s="106"/>
      <c r="CUP104" s="106"/>
      <c r="CUQ104" s="106"/>
      <c r="CUR104" s="106"/>
      <c r="CUS104" s="106"/>
      <c r="CUT104" s="106"/>
      <c r="CUU104" s="106"/>
      <c r="CUV104" s="106"/>
      <c r="CUW104" s="106"/>
      <c r="CUX104" s="106"/>
      <c r="CUY104" s="106"/>
      <c r="CUZ104" s="106"/>
      <c r="CVA104" s="106"/>
      <c r="CVB104" s="106"/>
      <c r="CVC104" s="106"/>
      <c r="CVD104" s="106"/>
      <c r="CVE104" s="106"/>
      <c r="CVF104" s="106"/>
      <c r="CVG104" s="106"/>
      <c r="CVH104" s="106"/>
      <c r="CVI104" s="106"/>
      <c r="CVJ104" s="106"/>
      <c r="CVK104" s="106"/>
      <c r="CVL104" s="106"/>
      <c r="CVM104" s="106"/>
      <c r="CVN104" s="106"/>
      <c r="CVO104" s="106"/>
      <c r="CVP104" s="106"/>
      <c r="CVQ104" s="106"/>
      <c r="CVR104" s="106"/>
      <c r="CVS104" s="106"/>
      <c r="CVT104" s="106"/>
      <c r="CVU104" s="106"/>
      <c r="CVV104" s="106"/>
      <c r="CVW104" s="106"/>
      <c r="CVX104" s="106"/>
      <c r="CVY104" s="106"/>
      <c r="CVZ104" s="106"/>
      <c r="CWA104" s="106"/>
      <c r="CWB104" s="106"/>
      <c r="CWC104" s="106"/>
      <c r="CWD104" s="106"/>
      <c r="CWE104" s="106"/>
      <c r="CWF104" s="106"/>
      <c r="CWG104" s="106"/>
      <c r="CWH104" s="106"/>
      <c r="CWI104" s="106"/>
      <c r="CWJ104" s="106"/>
      <c r="CWK104" s="106"/>
      <c r="CWL104" s="106"/>
      <c r="CWM104" s="106"/>
      <c r="CWN104" s="106"/>
      <c r="CWO104" s="106"/>
      <c r="CWP104" s="106"/>
      <c r="CWQ104" s="106"/>
      <c r="CWR104" s="106"/>
      <c r="CWS104" s="106"/>
      <c r="CWT104" s="106"/>
      <c r="CWU104" s="106"/>
      <c r="CWV104" s="106"/>
      <c r="CWW104" s="106"/>
      <c r="CWX104" s="106"/>
      <c r="CWY104" s="106"/>
      <c r="CWZ104" s="106"/>
      <c r="CXA104" s="106"/>
      <c r="CXB104" s="106"/>
      <c r="CXC104" s="106"/>
      <c r="CXD104" s="106"/>
      <c r="CXE104" s="106"/>
      <c r="CXF104" s="106"/>
      <c r="CXG104" s="106"/>
      <c r="CXH104" s="106"/>
      <c r="CXI104" s="106"/>
      <c r="CXJ104" s="106"/>
      <c r="CXK104" s="106"/>
      <c r="CXL104" s="106"/>
      <c r="CXM104" s="106"/>
      <c r="CXN104" s="106"/>
      <c r="CXO104" s="106"/>
      <c r="CXP104" s="106"/>
      <c r="CXQ104" s="106"/>
      <c r="CXR104" s="106"/>
      <c r="CXS104" s="106"/>
      <c r="CXT104" s="106"/>
      <c r="CXU104" s="106"/>
      <c r="CXV104" s="106"/>
      <c r="CXW104" s="106"/>
      <c r="CXX104" s="106"/>
      <c r="CXY104" s="106"/>
      <c r="CXZ104" s="106"/>
      <c r="CYA104" s="106"/>
      <c r="CYB104" s="106"/>
      <c r="CYC104" s="106"/>
      <c r="CYD104" s="106"/>
      <c r="CYE104" s="106"/>
      <c r="CYF104" s="106"/>
      <c r="CYG104" s="106"/>
      <c r="CYH104" s="106"/>
      <c r="CYI104" s="106"/>
      <c r="CYJ104" s="106"/>
      <c r="CYK104" s="106"/>
      <c r="CYL104" s="106"/>
      <c r="CYM104" s="106"/>
      <c r="CYN104" s="106"/>
      <c r="CYO104" s="106"/>
      <c r="CYP104" s="106"/>
      <c r="CYQ104" s="106"/>
      <c r="CYR104" s="106"/>
      <c r="CYS104" s="106"/>
      <c r="CYT104" s="106"/>
      <c r="CYU104" s="106"/>
      <c r="CYV104" s="106"/>
      <c r="CYW104" s="106"/>
      <c r="CYX104" s="106"/>
      <c r="CYY104" s="106"/>
      <c r="CYZ104" s="106"/>
      <c r="CZA104" s="106"/>
      <c r="CZB104" s="106"/>
      <c r="CZC104" s="106"/>
      <c r="CZD104" s="106"/>
      <c r="CZE104" s="106"/>
      <c r="CZF104" s="106"/>
      <c r="CZG104" s="106"/>
      <c r="CZH104" s="106"/>
      <c r="CZI104" s="106"/>
      <c r="CZJ104" s="106"/>
      <c r="CZK104" s="106"/>
      <c r="CZL104" s="106"/>
      <c r="CZM104" s="106"/>
      <c r="CZN104" s="106"/>
      <c r="CZO104" s="106"/>
      <c r="CZP104" s="106"/>
      <c r="CZQ104" s="106"/>
      <c r="CZR104" s="106"/>
      <c r="CZS104" s="106"/>
      <c r="CZT104" s="106"/>
      <c r="CZU104" s="106"/>
      <c r="CZV104" s="106"/>
      <c r="CZW104" s="106"/>
      <c r="CZX104" s="106"/>
      <c r="CZY104" s="106"/>
      <c r="CZZ104" s="106"/>
      <c r="DAA104" s="106"/>
      <c r="DAB104" s="106"/>
      <c r="DAC104" s="106"/>
      <c r="DAD104" s="106"/>
      <c r="DAE104" s="106"/>
      <c r="DAF104" s="106"/>
      <c r="DAG104" s="106"/>
      <c r="DAH104" s="106"/>
      <c r="DAI104" s="106"/>
      <c r="DAJ104" s="106"/>
      <c r="DAK104" s="106"/>
      <c r="DAL104" s="106"/>
      <c r="DAM104" s="106"/>
      <c r="DAN104" s="106"/>
      <c r="DAO104" s="106"/>
      <c r="DAP104" s="106"/>
      <c r="DAQ104" s="106"/>
      <c r="DAR104" s="106"/>
      <c r="DAS104" s="106"/>
      <c r="DAT104" s="106"/>
      <c r="DAU104" s="106"/>
      <c r="DAV104" s="106"/>
      <c r="DAW104" s="106"/>
      <c r="DAX104" s="106"/>
      <c r="DAY104" s="106"/>
      <c r="DAZ104" s="106"/>
      <c r="DBA104" s="106"/>
      <c r="DBB104" s="106"/>
      <c r="DBC104" s="106"/>
      <c r="DBD104" s="106"/>
      <c r="DBE104" s="106"/>
      <c r="DBF104" s="106"/>
      <c r="DBG104" s="106"/>
      <c r="DBH104" s="106"/>
      <c r="DBI104" s="106"/>
      <c r="DBJ104" s="106"/>
      <c r="DBK104" s="106"/>
      <c r="DBL104" s="106"/>
      <c r="DBM104" s="106"/>
      <c r="DBN104" s="106"/>
      <c r="DBO104" s="106"/>
      <c r="DBP104" s="106"/>
      <c r="DBQ104" s="106"/>
      <c r="DBR104" s="106"/>
      <c r="DBS104" s="106"/>
      <c r="DBT104" s="106"/>
      <c r="DBU104" s="106"/>
      <c r="DBV104" s="106"/>
      <c r="DBW104" s="106"/>
      <c r="DBX104" s="106"/>
      <c r="DBY104" s="106"/>
      <c r="DBZ104" s="106"/>
      <c r="DCA104" s="106"/>
      <c r="DCB104" s="106"/>
      <c r="DCC104" s="106"/>
      <c r="DCD104" s="106"/>
      <c r="DCE104" s="106"/>
      <c r="DCF104" s="106"/>
      <c r="DCG104" s="106"/>
      <c r="DCH104" s="106"/>
      <c r="DCI104" s="106"/>
      <c r="DCJ104" s="106"/>
      <c r="DCK104" s="106"/>
      <c r="DCL104" s="106"/>
      <c r="DCM104" s="106"/>
      <c r="DCN104" s="106"/>
      <c r="DCO104" s="106"/>
      <c r="DCP104" s="106"/>
      <c r="DCQ104" s="106"/>
      <c r="DCR104" s="106"/>
      <c r="DCS104" s="106"/>
      <c r="DCT104" s="106"/>
      <c r="DCU104" s="106"/>
      <c r="DCV104" s="106"/>
      <c r="DCW104" s="106"/>
      <c r="DCX104" s="106"/>
      <c r="DCY104" s="106"/>
      <c r="DCZ104" s="106"/>
      <c r="DDA104" s="106"/>
      <c r="DDB104" s="106"/>
      <c r="DDC104" s="106"/>
      <c r="DDD104" s="106"/>
      <c r="DDE104" s="106"/>
      <c r="DDF104" s="106"/>
      <c r="DDG104" s="106"/>
      <c r="DDH104" s="106"/>
      <c r="DDI104" s="106"/>
      <c r="DDJ104" s="106"/>
      <c r="DDK104" s="106"/>
      <c r="DDL104" s="106"/>
      <c r="DDM104" s="106"/>
      <c r="DDN104" s="106"/>
      <c r="DDO104" s="106"/>
      <c r="DDP104" s="106"/>
      <c r="DDQ104" s="106"/>
      <c r="DDR104" s="106"/>
      <c r="DDS104" s="106"/>
      <c r="DDT104" s="106"/>
      <c r="DDU104" s="106"/>
      <c r="DDV104" s="106"/>
      <c r="DDW104" s="106"/>
      <c r="DDX104" s="106"/>
      <c r="DDY104" s="106"/>
      <c r="DDZ104" s="106"/>
      <c r="DEA104" s="106"/>
      <c r="DEB104" s="106"/>
      <c r="DEC104" s="106"/>
      <c r="DED104" s="106"/>
      <c r="DEE104" s="106"/>
      <c r="DEF104" s="106"/>
      <c r="DEG104" s="106"/>
      <c r="DEH104" s="106"/>
      <c r="DEI104" s="106"/>
      <c r="DEJ104" s="106"/>
      <c r="DEK104" s="106"/>
      <c r="DEL104" s="106"/>
      <c r="DEM104" s="106"/>
      <c r="DEN104" s="106"/>
      <c r="DEO104" s="106"/>
      <c r="DEP104" s="106"/>
      <c r="DEQ104" s="106"/>
      <c r="DER104" s="106"/>
      <c r="DES104" s="106"/>
      <c r="DET104" s="106"/>
      <c r="DEU104" s="106"/>
      <c r="DEV104" s="106"/>
      <c r="DEW104" s="106"/>
      <c r="DEX104" s="106"/>
      <c r="DEY104" s="106"/>
      <c r="DEZ104" s="106"/>
      <c r="DFA104" s="106"/>
      <c r="DFB104" s="106"/>
      <c r="DFC104" s="106"/>
      <c r="DFD104" s="106"/>
      <c r="DFE104" s="106"/>
      <c r="DFF104" s="106"/>
      <c r="DFG104" s="106"/>
      <c r="DFH104" s="106"/>
      <c r="DFI104" s="106"/>
      <c r="DFJ104" s="106"/>
      <c r="DFK104" s="106"/>
      <c r="DFL104" s="106"/>
      <c r="DFM104" s="106"/>
      <c r="DFN104" s="106"/>
      <c r="DFO104" s="106"/>
      <c r="DFP104" s="106"/>
      <c r="DFQ104" s="106"/>
      <c r="DFR104" s="106"/>
      <c r="DFS104" s="106"/>
      <c r="DFT104" s="106"/>
      <c r="DFU104" s="106"/>
      <c r="DFV104" s="106"/>
      <c r="DFW104" s="106"/>
      <c r="DFX104" s="106"/>
      <c r="DFY104" s="106"/>
      <c r="DFZ104" s="106"/>
      <c r="DGA104" s="106"/>
      <c r="DGB104" s="106"/>
      <c r="DGC104" s="106"/>
      <c r="DGD104" s="106"/>
      <c r="DGE104" s="106"/>
      <c r="DGF104" s="106"/>
      <c r="DGG104" s="106"/>
      <c r="DGH104" s="106"/>
      <c r="DGI104" s="106"/>
      <c r="DGJ104" s="106"/>
      <c r="DGK104" s="106"/>
      <c r="DGL104" s="106"/>
      <c r="DGM104" s="106"/>
      <c r="DGN104" s="106"/>
      <c r="DGO104" s="106"/>
      <c r="DGP104" s="106"/>
      <c r="DGQ104" s="106"/>
      <c r="DGR104" s="106"/>
      <c r="DGS104" s="106"/>
      <c r="DGT104" s="106"/>
      <c r="DGU104" s="106"/>
      <c r="DGV104" s="106"/>
      <c r="DGW104" s="106"/>
      <c r="DGX104" s="106"/>
      <c r="DGY104" s="106"/>
      <c r="DGZ104" s="106"/>
      <c r="DHA104" s="106"/>
      <c r="DHB104" s="106"/>
      <c r="DHC104" s="106"/>
      <c r="DHD104" s="106"/>
      <c r="DHE104" s="106"/>
      <c r="DHF104" s="106"/>
      <c r="DHG104" s="106"/>
      <c r="DHH104" s="106"/>
      <c r="DHI104" s="106"/>
      <c r="DHJ104" s="106"/>
      <c r="DHK104" s="106"/>
      <c r="DHL104" s="106"/>
      <c r="DHM104" s="106"/>
      <c r="DHN104" s="106"/>
      <c r="DHO104" s="106"/>
      <c r="DHP104" s="106"/>
      <c r="DHQ104" s="106"/>
      <c r="DHR104" s="106"/>
      <c r="DHS104" s="106"/>
      <c r="DHT104" s="106"/>
      <c r="DHU104" s="106"/>
      <c r="DHV104" s="106"/>
      <c r="DHW104" s="106"/>
      <c r="DHX104" s="106"/>
      <c r="DHY104" s="106"/>
      <c r="DHZ104" s="106"/>
      <c r="DIA104" s="106"/>
      <c r="DIB104" s="106"/>
      <c r="DIC104" s="106"/>
      <c r="DID104" s="106"/>
      <c r="DIE104" s="106"/>
      <c r="DIF104" s="106"/>
      <c r="DIG104" s="106"/>
      <c r="DIH104" s="106"/>
      <c r="DII104" s="106"/>
      <c r="DIJ104" s="106"/>
      <c r="DIK104" s="106"/>
      <c r="DIL104" s="106"/>
      <c r="DIM104" s="106"/>
      <c r="DIN104" s="106"/>
      <c r="DIO104" s="106"/>
      <c r="DIP104" s="106"/>
      <c r="DIQ104" s="106"/>
      <c r="DIR104" s="106"/>
      <c r="DIS104" s="106"/>
      <c r="DIT104" s="106"/>
      <c r="DIU104" s="106"/>
      <c r="DIV104" s="106"/>
      <c r="DIW104" s="106"/>
      <c r="DIX104" s="106"/>
      <c r="DIY104" s="106"/>
      <c r="DIZ104" s="106"/>
      <c r="DJA104" s="106"/>
      <c r="DJB104" s="106"/>
      <c r="DJC104" s="106"/>
      <c r="DJD104" s="106"/>
      <c r="DJE104" s="106"/>
      <c r="DJF104" s="106"/>
      <c r="DJG104" s="106"/>
      <c r="DJH104" s="106"/>
      <c r="DJI104" s="106"/>
      <c r="DJJ104" s="106"/>
      <c r="DJK104" s="106"/>
      <c r="DJL104" s="106"/>
      <c r="DJM104" s="106"/>
      <c r="DJN104" s="106"/>
      <c r="DJO104" s="106"/>
      <c r="DJP104" s="106"/>
      <c r="DJQ104" s="106"/>
      <c r="DJR104" s="106"/>
      <c r="DJS104" s="106"/>
      <c r="DJT104" s="106"/>
      <c r="DJU104" s="106"/>
      <c r="DJV104" s="106"/>
      <c r="DJW104" s="106"/>
      <c r="DJX104" s="106"/>
      <c r="DJY104" s="106"/>
      <c r="DJZ104" s="106"/>
      <c r="DKA104" s="106"/>
      <c r="DKB104" s="106"/>
      <c r="DKC104" s="106"/>
      <c r="DKD104" s="106"/>
      <c r="DKE104" s="106"/>
      <c r="DKF104" s="106"/>
      <c r="DKG104" s="106"/>
      <c r="DKH104" s="106"/>
      <c r="DKI104" s="106"/>
      <c r="DKJ104" s="106"/>
      <c r="DKK104" s="106"/>
      <c r="DKL104" s="106"/>
      <c r="DKM104" s="106"/>
      <c r="DKN104" s="106"/>
      <c r="DKO104" s="106"/>
      <c r="DKP104" s="106"/>
      <c r="DKQ104" s="106"/>
      <c r="DKR104" s="106"/>
      <c r="DKS104" s="106"/>
      <c r="DKT104" s="106"/>
      <c r="DKU104" s="106"/>
      <c r="DKV104" s="106"/>
      <c r="DKW104" s="106"/>
      <c r="DKX104" s="106"/>
      <c r="DKY104" s="106"/>
      <c r="DKZ104" s="106"/>
      <c r="DLA104" s="106"/>
      <c r="DLB104" s="106"/>
      <c r="DLC104" s="106"/>
      <c r="DLD104" s="106"/>
      <c r="DLE104" s="106"/>
      <c r="DLF104" s="106"/>
      <c r="DLG104" s="106"/>
      <c r="DLH104" s="106"/>
      <c r="DLI104" s="106"/>
      <c r="DLJ104" s="106"/>
      <c r="DLK104" s="106"/>
      <c r="DLL104" s="106"/>
      <c r="DLM104" s="106"/>
      <c r="DLN104" s="106"/>
      <c r="DLO104" s="106"/>
      <c r="DLP104" s="106"/>
      <c r="DLQ104" s="106"/>
      <c r="DLR104" s="106"/>
      <c r="DLS104" s="106"/>
      <c r="DLT104" s="106"/>
      <c r="DLU104" s="106"/>
      <c r="DLV104" s="106"/>
      <c r="DLW104" s="106"/>
      <c r="DLX104" s="106"/>
      <c r="DLY104" s="106"/>
      <c r="DLZ104" s="106"/>
      <c r="DMA104" s="106"/>
      <c r="DMB104" s="106"/>
      <c r="DMC104" s="106"/>
      <c r="DMD104" s="106"/>
      <c r="DME104" s="106"/>
      <c r="DMF104" s="106"/>
      <c r="DMG104" s="106"/>
      <c r="DMH104" s="106"/>
      <c r="DMI104" s="106"/>
      <c r="DMJ104" s="106"/>
      <c r="DMK104" s="106"/>
      <c r="DML104" s="106"/>
      <c r="DMM104" s="106"/>
      <c r="DMN104" s="106"/>
      <c r="DMO104" s="106"/>
      <c r="DMP104" s="106"/>
      <c r="DMQ104" s="106"/>
      <c r="DMR104" s="106"/>
      <c r="DMS104" s="106"/>
      <c r="DMT104" s="106"/>
      <c r="DMU104" s="106"/>
      <c r="DMV104" s="106"/>
      <c r="DMW104" s="106"/>
      <c r="DMX104" s="106"/>
      <c r="DMY104" s="106"/>
      <c r="DMZ104" s="106"/>
      <c r="DNA104" s="106"/>
      <c r="DNB104" s="106"/>
      <c r="DNC104" s="106"/>
      <c r="DND104" s="106"/>
      <c r="DNE104" s="106"/>
      <c r="DNF104" s="106"/>
      <c r="DNG104" s="106"/>
      <c r="DNH104" s="106"/>
      <c r="DNI104" s="106"/>
      <c r="DNJ104" s="106"/>
      <c r="DNK104" s="106"/>
      <c r="DNL104" s="106"/>
      <c r="DNM104" s="106"/>
      <c r="DNN104" s="106"/>
      <c r="DNO104" s="106"/>
      <c r="DNP104" s="106"/>
      <c r="DNQ104" s="106"/>
      <c r="DNR104" s="106"/>
      <c r="DNS104" s="106"/>
      <c r="DNT104" s="106"/>
      <c r="DNU104" s="106"/>
      <c r="DNV104" s="106"/>
      <c r="DNW104" s="106"/>
      <c r="DNX104" s="106"/>
      <c r="DNY104" s="106"/>
      <c r="DNZ104" s="106"/>
      <c r="DOA104" s="106"/>
      <c r="DOB104" s="106"/>
      <c r="DOC104" s="106"/>
      <c r="DOD104" s="106"/>
      <c r="DOE104" s="106"/>
      <c r="DOF104" s="106"/>
      <c r="DOG104" s="106"/>
      <c r="DOH104" s="106"/>
      <c r="DOI104" s="106"/>
      <c r="DOJ104" s="106"/>
      <c r="DOK104" s="106"/>
      <c r="DOL104" s="106"/>
      <c r="DOM104" s="106"/>
      <c r="DON104" s="106"/>
      <c r="DOO104" s="106"/>
      <c r="DOP104" s="106"/>
      <c r="DOQ104" s="106"/>
      <c r="DOR104" s="106"/>
      <c r="DOS104" s="106"/>
      <c r="DOT104" s="106"/>
      <c r="DOU104" s="106"/>
      <c r="DOV104" s="106"/>
      <c r="DOW104" s="106"/>
      <c r="DOX104" s="106"/>
      <c r="DOY104" s="106"/>
      <c r="DOZ104" s="106"/>
      <c r="DPA104" s="106"/>
      <c r="DPB104" s="106"/>
      <c r="DPC104" s="106"/>
      <c r="DPD104" s="106"/>
      <c r="DPE104" s="106"/>
      <c r="DPF104" s="106"/>
      <c r="DPG104" s="106"/>
      <c r="DPH104" s="106"/>
      <c r="DPI104" s="106"/>
      <c r="DPJ104" s="106"/>
      <c r="DPK104" s="106"/>
      <c r="DPL104" s="106"/>
      <c r="DPM104" s="106"/>
      <c r="DPN104" s="106"/>
      <c r="DPO104" s="106"/>
      <c r="DPP104" s="106"/>
      <c r="DPQ104" s="106"/>
      <c r="DPR104" s="106"/>
      <c r="DPS104" s="106"/>
      <c r="DPT104" s="106"/>
      <c r="DPU104" s="106"/>
      <c r="DPV104" s="106"/>
      <c r="DPW104" s="106"/>
      <c r="DPX104" s="106"/>
      <c r="DPY104" s="106"/>
      <c r="DPZ104" s="106"/>
      <c r="DQA104" s="106"/>
      <c r="DQB104" s="106"/>
      <c r="DQC104" s="106"/>
      <c r="DQD104" s="106"/>
      <c r="DQE104" s="106"/>
      <c r="DQF104" s="106"/>
      <c r="DQG104" s="106"/>
      <c r="DQH104" s="106"/>
      <c r="DQI104" s="106"/>
      <c r="DQJ104" s="106"/>
      <c r="DQK104" s="106"/>
      <c r="DQL104" s="106"/>
      <c r="DQM104" s="106"/>
      <c r="DQN104" s="106"/>
      <c r="DQO104" s="106"/>
      <c r="DQP104" s="106"/>
      <c r="DQQ104" s="106"/>
      <c r="DQR104" s="106"/>
      <c r="DQS104" s="106"/>
      <c r="DQT104" s="106"/>
      <c r="DQU104" s="106"/>
      <c r="DQV104" s="106"/>
      <c r="DQW104" s="106"/>
      <c r="DQX104" s="106"/>
      <c r="DQY104" s="106"/>
      <c r="DQZ104" s="106"/>
      <c r="DRA104" s="106"/>
      <c r="DRB104" s="106"/>
      <c r="DRC104" s="106"/>
      <c r="DRD104" s="106"/>
      <c r="DRE104" s="106"/>
      <c r="DRF104" s="106"/>
      <c r="DRG104" s="106"/>
      <c r="DRH104" s="106"/>
      <c r="DRI104" s="106"/>
      <c r="DRJ104" s="106"/>
      <c r="DRK104" s="106"/>
      <c r="DRL104" s="106"/>
      <c r="DRM104" s="106"/>
      <c r="DRN104" s="106"/>
      <c r="DRO104" s="106"/>
      <c r="DRP104" s="106"/>
      <c r="DRQ104" s="106"/>
      <c r="DRR104" s="106"/>
      <c r="DRS104" s="106"/>
      <c r="DRT104" s="106"/>
      <c r="DRU104" s="106"/>
      <c r="DRV104" s="106"/>
      <c r="DRW104" s="106"/>
      <c r="DRX104" s="106"/>
      <c r="DRY104" s="106"/>
      <c r="DRZ104" s="106"/>
      <c r="DSA104" s="106"/>
      <c r="DSB104" s="106"/>
      <c r="DSC104" s="106"/>
      <c r="DSD104" s="106"/>
      <c r="DSE104" s="106"/>
      <c r="DSF104" s="106"/>
      <c r="DSG104" s="106"/>
      <c r="DSH104" s="106"/>
      <c r="DSI104" s="106"/>
      <c r="DSJ104" s="106"/>
      <c r="DSK104" s="106"/>
      <c r="DSL104" s="106"/>
      <c r="DSM104" s="106"/>
      <c r="DSN104" s="106"/>
      <c r="DSO104" s="106"/>
      <c r="DSP104" s="106"/>
      <c r="DSQ104" s="106"/>
      <c r="DSR104" s="106"/>
      <c r="DSS104" s="106"/>
      <c r="DST104" s="106"/>
      <c r="DSU104" s="106"/>
      <c r="DSV104" s="106"/>
      <c r="DSW104" s="106"/>
      <c r="DSX104" s="106"/>
      <c r="DSY104" s="106"/>
      <c r="DSZ104" s="106"/>
      <c r="DTA104" s="106"/>
      <c r="DTB104" s="106"/>
      <c r="DTC104" s="106"/>
      <c r="DTD104" s="106"/>
      <c r="DTE104" s="106"/>
      <c r="DTF104" s="106"/>
      <c r="DTG104" s="106"/>
      <c r="DTH104" s="106"/>
      <c r="DTI104" s="106"/>
      <c r="DTJ104" s="106"/>
      <c r="DTK104" s="106"/>
      <c r="DTL104" s="106"/>
      <c r="DTM104" s="106"/>
      <c r="DTN104" s="106"/>
      <c r="DTO104" s="106"/>
      <c r="DTP104" s="106"/>
      <c r="DTQ104" s="106"/>
      <c r="DTR104" s="106"/>
      <c r="DTS104" s="106"/>
      <c r="DTT104" s="106"/>
      <c r="DTU104" s="106"/>
      <c r="DTV104" s="106"/>
      <c r="DTW104" s="106"/>
      <c r="DTX104" s="106"/>
      <c r="DTY104" s="106"/>
      <c r="DTZ104" s="106"/>
      <c r="DUA104" s="106"/>
      <c r="DUB104" s="106"/>
      <c r="DUC104" s="106"/>
      <c r="DUD104" s="106"/>
      <c r="DUE104" s="106"/>
      <c r="DUF104" s="106"/>
      <c r="DUG104" s="106"/>
      <c r="DUH104" s="106"/>
      <c r="DUI104" s="106"/>
      <c r="DUJ104" s="106"/>
      <c r="DUK104" s="106"/>
      <c r="DUL104" s="106"/>
      <c r="DUM104" s="106"/>
      <c r="DUN104" s="106"/>
      <c r="DUO104" s="106"/>
      <c r="DUP104" s="106"/>
      <c r="DUQ104" s="106"/>
      <c r="DUR104" s="106"/>
      <c r="DUS104" s="106"/>
      <c r="DUT104" s="106"/>
      <c r="DUU104" s="106"/>
      <c r="DUV104" s="106"/>
      <c r="DUW104" s="106"/>
      <c r="DUX104" s="106"/>
      <c r="DUY104" s="106"/>
      <c r="DUZ104" s="106"/>
      <c r="DVA104" s="106"/>
      <c r="DVB104" s="106"/>
      <c r="DVC104" s="106"/>
      <c r="DVD104" s="106"/>
      <c r="DVE104" s="106"/>
      <c r="DVF104" s="106"/>
      <c r="DVG104" s="106"/>
      <c r="DVH104" s="106"/>
      <c r="DVI104" s="106"/>
      <c r="DVJ104" s="106"/>
      <c r="DVK104" s="106"/>
      <c r="DVL104" s="106"/>
      <c r="DVM104" s="106"/>
      <c r="DVN104" s="106"/>
      <c r="DVO104" s="106"/>
      <c r="DVP104" s="106"/>
      <c r="DVQ104" s="106"/>
      <c r="DVR104" s="106"/>
      <c r="DVS104" s="106"/>
      <c r="DVT104" s="106"/>
      <c r="DVU104" s="106"/>
      <c r="DVV104" s="106"/>
      <c r="DVW104" s="106"/>
      <c r="DVX104" s="106"/>
      <c r="DVY104" s="106"/>
      <c r="DVZ104" s="106"/>
      <c r="DWA104" s="106"/>
      <c r="DWB104" s="106"/>
      <c r="DWC104" s="106"/>
      <c r="DWD104" s="106"/>
      <c r="DWE104" s="106"/>
      <c r="DWF104" s="106"/>
      <c r="DWG104" s="106"/>
      <c r="DWH104" s="106"/>
      <c r="DWI104" s="106"/>
      <c r="DWJ104" s="106"/>
      <c r="DWK104" s="106"/>
      <c r="DWL104" s="106"/>
      <c r="DWM104" s="106"/>
      <c r="DWN104" s="106"/>
      <c r="DWO104" s="106"/>
      <c r="DWP104" s="106"/>
      <c r="DWQ104" s="106"/>
      <c r="DWR104" s="106"/>
      <c r="DWS104" s="106"/>
      <c r="DWT104" s="106"/>
      <c r="DWU104" s="106"/>
      <c r="DWV104" s="106"/>
      <c r="DWW104" s="106"/>
      <c r="DWX104" s="106"/>
      <c r="DWY104" s="106"/>
      <c r="DWZ104" s="106"/>
      <c r="DXA104" s="106"/>
      <c r="DXB104" s="106"/>
      <c r="DXC104" s="106"/>
      <c r="DXD104" s="106"/>
      <c r="DXE104" s="106"/>
      <c r="DXF104" s="106"/>
      <c r="DXG104" s="106"/>
      <c r="DXH104" s="106"/>
      <c r="DXI104" s="106"/>
      <c r="DXJ104" s="106"/>
      <c r="DXK104" s="106"/>
      <c r="DXL104" s="106"/>
      <c r="DXM104" s="106"/>
      <c r="DXN104" s="106"/>
      <c r="DXO104" s="106"/>
      <c r="DXP104" s="106"/>
      <c r="DXQ104" s="106"/>
      <c r="DXR104" s="106"/>
      <c r="DXS104" s="106"/>
      <c r="DXT104" s="106"/>
      <c r="DXU104" s="106"/>
      <c r="DXV104" s="106"/>
      <c r="DXW104" s="106"/>
      <c r="DXX104" s="106"/>
      <c r="DXY104" s="106"/>
      <c r="DXZ104" s="106"/>
      <c r="DYA104" s="106"/>
      <c r="DYB104" s="106"/>
      <c r="DYC104" s="106"/>
      <c r="DYD104" s="106"/>
      <c r="DYE104" s="106"/>
      <c r="DYF104" s="106"/>
      <c r="DYG104" s="106"/>
      <c r="DYH104" s="106"/>
      <c r="DYI104" s="106"/>
      <c r="DYJ104" s="106"/>
      <c r="DYK104" s="106"/>
      <c r="DYL104" s="106"/>
      <c r="DYM104" s="106"/>
      <c r="DYN104" s="106"/>
      <c r="DYO104" s="106"/>
      <c r="DYP104" s="106"/>
      <c r="DYQ104" s="106"/>
      <c r="DYR104" s="106"/>
      <c r="DYS104" s="106"/>
      <c r="DYT104" s="106"/>
      <c r="DYU104" s="106"/>
      <c r="DYV104" s="106"/>
      <c r="DYW104" s="106"/>
      <c r="DYX104" s="106"/>
      <c r="DYY104" s="106"/>
      <c r="DYZ104" s="106"/>
      <c r="DZA104" s="106"/>
      <c r="DZB104" s="106"/>
      <c r="DZC104" s="106"/>
      <c r="DZD104" s="106"/>
      <c r="DZE104" s="106"/>
      <c r="DZF104" s="106"/>
      <c r="DZG104" s="106"/>
      <c r="DZH104" s="106"/>
      <c r="DZI104" s="106"/>
      <c r="DZJ104" s="106"/>
      <c r="DZK104" s="106"/>
      <c r="DZL104" s="106"/>
      <c r="DZM104" s="106"/>
      <c r="DZN104" s="106"/>
      <c r="DZO104" s="106"/>
      <c r="DZP104" s="106"/>
      <c r="DZQ104" s="106"/>
      <c r="DZR104" s="106"/>
      <c r="DZS104" s="106"/>
      <c r="DZT104" s="106"/>
      <c r="DZU104" s="106"/>
      <c r="DZV104" s="106"/>
      <c r="DZW104" s="106"/>
      <c r="DZX104" s="106"/>
      <c r="DZY104" s="106"/>
      <c r="DZZ104" s="106"/>
      <c r="EAA104" s="106"/>
      <c r="EAB104" s="106"/>
      <c r="EAC104" s="106"/>
      <c r="EAD104" s="106"/>
      <c r="EAE104" s="106"/>
      <c r="EAF104" s="106"/>
      <c r="EAG104" s="106"/>
      <c r="EAH104" s="106"/>
      <c r="EAI104" s="106"/>
      <c r="EAJ104" s="106"/>
      <c r="EAK104" s="106"/>
      <c r="EAL104" s="106"/>
      <c r="EAM104" s="106"/>
      <c r="EAN104" s="106"/>
      <c r="EAO104" s="106"/>
      <c r="EAP104" s="106"/>
      <c r="EAQ104" s="106"/>
      <c r="EAR104" s="106"/>
      <c r="EAS104" s="106"/>
      <c r="EAT104" s="106"/>
      <c r="EAU104" s="106"/>
      <c r="EAV104" s="106"/>
      <c r="EAW104" s="106"/>
      <c r="EAX104" s="106"/>
      <c r="EAY104" s="106"/>
      <c r="EAZ104" s="106"/>
      <c r="EBA104" s="106"/>
      <c r="EBB104" s="106"/>
      <c r="EBC104" s="106"/>
      <c r="EBD104" s="106"/>
      <c r="EBE104" s="106"/>
      <c r="EBF104" s="106"/>
      <c r="EBG104" s="106"/>
      <c r="EBH104" s="106"/>
      <c r="EBI104" s="106"/>
      <c r="EBJ104" s="106"/>
      <c r="EBK104" s="106"/>
      <c r="EBL104" s="106"/>
      <c r="EBM104" s="106"/>
      <c r="EBN104" s="106"/>
      <c r="EBO104" s="106"/>
      <c r="EBP104" s="106"/>
      <c r="EBQ104" s="106"/>
      <c r="EBR104" s="106"/>
      <c r="EBS104" s="106"/>
      <c r="EBT104" s="106"/>
      <c r="EBU104" s="106"/>
      <c r="EBV104" s="106"/>
      <c r="EBW104" s="106"/>
      <c r="EBX104" s="106"/>
      <c r="EBY104" s="106"/>
      <c r="EBZ104" s="106"/>
      <c r="ECA104" s="106"/>
      <c r="ECB104" s="106"/>
      <c r="ECC104" s="106"/>
      <c r="ECD104" s="106"/>
      <c r="ECE104" s="106"/>
      <c r="ECF104" s="106"/>
      <c r="ECG104" s="106"/>
      <c r="ECH104" s="106"/>
      <c r="ECI104" s="106"/>
      <c r="ECJ104" s="106"/>
      <c r="ECK104" s="106"/>
      <c r="ECL104" s="106"/>
      <c r="ECM104" s="106"/>
      <c r="ECN104" s="106"/>
      <c r="ECO104" s="106"/>
      <c r="ECP104" s="106"/>
      <c r="ECQ104" s="106"/>
      <c r="ECR104" s="106"/>
      <c r="ECS104" s="106"/>
      <c r="ECT104" s="106"/>
      <c r="ECU104" s="106"/>
      <c r="ECV104" s="106"/>
      <c r="ECW104" s="106"/>
      <c r="ECX104" s="106"/>
      <c r="ECY104" s="106"/>
      <c r="ECZ104" s="106"/>
      <c r="EDA104" s="106"/>
      <c r="EDB104" s="106"/>
      <c r="EDC104" s="106"/>
      <c r="EDD104" s="106"/>
      <c r="EDE104" s="106"/>
      <c r="EDF104" s="106"/>
      <c r="EDG104" s="106"/>
      <c r="EDH104" s="106"/>
      <c r="EDI104" s="106"/>
      <c r="EDJ104" s="106"/>
      <c r="EDK104" s="106"/>
      <c r="EDL104" s="106"/>
      <c r="EDM104" s="106"/>
      <c r="EDN104" s="106"/>
      <c r="EDO104" s="106"/>
      <c r="EDP104" s="106"/>
      <c r="EDQ104" s="106"/>
      <c r="EDR104" s="106"/>
      <c r="EDS104" s="106"/>
      <c r="EDT104" s="106"/>
      <c r="EDU104" s="106"/>
      <c r="EDV104" s="106"/>
      <c r="EDW104" s="106"/>
      <c r="EDX104" s="106"/>
      <c r="EDY104" s="106"/>
      <c r="EDZ104" s="106"/>
      <c r="EEA104" s="106"/>
      <c r="EEB104" s="106"/>
      <c r="EEC104" s="106"/>
      <c r="EED104" s="106"/>
      <c r="EEE104" s="106"/>
      <c r="EEF104" s="106"/>
      <c r="EEG104" s="106"/>
      <c r="EEH104" s="106"/>
      <c r="EEI104" s="106"/>
      <c r="EEJ104" s="106"/>
      <c r="EEK104" s="106"/>
      <c r="EEL104" s="106"/>
      <c r="EEM104" s="106"/>
      <c r="EEN104" s="106"/>
      <c r="EEO104" s="106"/>
      <c r="EEP104" s="106"/>
      <c r="EEQ104" s="106"/>
      <c r="EER104" s="106"/>
      <c r="EES104" s="106"/>
      <c r="EET104" s="106"/>
      <c r="EEU104" s="106"/>
      <c r="EEV104" s="106"/>
      <c r="EEW104" s="106"/>
      <c r="EEX104" s="106"/>
      <c r="EEY104" s="106"/>
      <c r="EEZ104" s="106"/>
      <c r="EFA104" s="106"/>
      <c r="EFB104" s="106"/>
      <c r="EFC104" s="106"/>
      <c r="EFD104" s="106"/>
      <c r="EFE104" s="106"/>
      <c r="EFF104" s="106"/>
      <c r="EFG104" s="106"/>
      <c r="EFH104" s="106"/>
      <c r="EFI104" s="106"/>
      <c r="EFJ104" s="106"/>
      <c r="EFK104" s="106"/>
      <c r="EFL104" s="106"/>
      <c r="EFM104" s="106"/>
      <c r="EFN104" s="106"/>
      <c r="EFO104" s="106"/>
      <c r="EFP104" s="106"/>
      <c r="EFQ104" s="106"/>
      <c r="EFR104" s="106"/>
      <c r="EFS104" s="106"/>
      <c r="EFT104" s="106"/>
      <c r="EFU104" s="106"/>
      <c r="EFV104" s="106"/>
      <c r="EFW104" s="106"/>
      <c r="EFX104" s="106"/>
      <c r="EFY104" s="106"/>
      <c r="EFZ104" s="106"/>
      <c r="EGA104" s="106"/>
      <c r="EGB104" s="106"/>
      <c r="EGC104" s="106"/>
      <c r="EGD104" s="106"/>
      <c r="EGE104" s="106"/>
      <c r="EGF104" s="106"/>
      <c r="EGG104" s="106"/>
      <c r="EGH104" s="106"/>
      <c r="EGI104" s="106"/>
      <c r="EGJ104" s="106"/>
      <c r="EGK104" s="106"/>
      <c r="EGL104" s="106"/>
      <c r="EGM104" s="106"/>
      <c r="EGN104" s="106"/>
      <c r="EGO104" s="106"/>
      <c r="EGP104" s="106"/>
      <c r="EGQ104" s="106"/>
      <c r="EGR104" s="106"/>
      <c r="EGS104" s="106"/>
      <c r="EGT104" s="106"/>
      <c r="EGU104" s="106"/>
      <c r="EGV104" s="106"/>
      <c r="EGW104" s="106"/>
      <c r="EGX104" s="106"/>
      <c r="EGY104" s="106"/>
      <c r="EGZ104" s="106"/>
      <c r="EHA104" s="106"/>
      <c r="EHB104" s="106"/>
      <c r="EHC104" s="106"/>
      <c r="EHD104" s="106"/>
      <c r="EHE104" s="106"/>
      <c r="EHF104" s="106"/>
      <c r="EHG104" s="106"/>
      <c r="EHH104" s="106"/>
      <c r="EHI104" s="106"/>
      <c r="EHJ104" s="106"/>
      <c r="EHK104" s="106"/>
      <c r="EHL104" s="106"/>
      <c r="EHM104" s="106"/>
      <c r="EHN104" s="106"/>
      <c r="EHO104" s="106"/>
      <c r="EHP104" s="106"/>
      <c r="EHQ104" s="106"/>
      <c r="EHR104" s="106"/>
      <c r="EHS104" s="106"/>
      <c r="EHT104" s="106"/>
      <c r="EHU104" s="106"/>
      <c r="EHV104" s="106"/>
      <c r="EHW104" s="106"/>
      <c r="EHX104" s="106"/>
      <c r="EHY104" s="106"/>
      <c r="EHZ104" s="106"/>
      <c r="EIA104" s="106"/>
      <c r="EIB104" s="106"/>
      <c r="EIC104" s="106"/>
      <c r="EID104" s="106"/>
      <c r="EIE104" s="106"/>
      <c r="EIF104" s="106"/>
      <c r="EIG104" s="106"/>
      <c r="EIH104" s="106"/>
      <c r="EII104" s="106"/>
      <c r="EIJ104" s="106"/>
      <c r="EIK104" s="106"/>
      <c r="EIL104" s="106"/>
      <c r="EIM104" s="106"/>
      <c r="EIN104" s="106"/>
      <c r="EIO104" s="106"/>
      <c r="EIP104" s="106"/>
      <c r="EIQ104" s="106"/>
      <c r="EIR104" s="106"/>
      <c r="EIS104" s="106"/>
      <c r="EIT104" s="106"/>
      <c r="EIU104" s="106"/>
      <c r="EIV104" s="106"/>
      <c r="EIW104" s="106"/>
      <c r="EIX104" s="106"/>
      <c r="EIY104" s="106"/>
      <c r="EIZ104" s="106"/>
      <c r="EJA104" s="106"/>
      <c r="EJB104" s="106"/>
      <c r="EJC104" s="106"/>
      <c r="EJD104" s="106"/>
      <c r="EJE104" s="106"/>
      <c r="EJF104" s="106"/>
      <c r="EJG104" s="106"/>
      <c r="EJH104" s="106"/>
      <c r="EJI104" s="106"/>
      <c r="EJJ104" s="106"/>
      <c r="EJK104" s="106"/>
      <c r="EJL104" s="106"/>
      <c r="EJM104" s="106"/>
      <c r="EJN104" s="106"/>
      <c r="EJO104" s="106"/>
      <c r="EJP104" s="106"/>
      <c r="EJQ104" s="106"/>
      <c r="EJR104" s="106"/>
      <c r="EJS104" s="106"/>
      <c r="EJT104" s="106"/>
      <c r="EJU104" s="106"/>
      <c r="EJV104" s="106"/>
      <c r="EJW104" s="106"/>
      <c r="EJX104" s="106"/>
      <c r="EJY104" s="106"/>
      <c r="EJZ104" s="106"/>
      <c r="EKA104" s="106"/>
      <c r="EKB104" s="106"/>
      <c r="EKC104" s="106"/>
      <c r="EKD104" s="106"/>
      <c r="EKE104" s="106"/>
      <c r="EKF104" s="106"/>
      <c r="EKG104" s="106"/>
      <c r="EKH104" s="106"/>
      <c r="EKI104" s="106"/>
      <c r="EKJ104" s="106"/>
      <c r="EKK104" s="106"/>
      <c r="EKL104" s="106"/>
      <c r="EKM104" s="106"/>
      <c r="EKN104" s="106"/>
      <c r="EKO104" s="106"/>
      <c r="EKP104" s="106"/>
      <c r="EKQ104" s="106"/>
      <c r="EKR104" s="106"/>
      <c r="EKS104" s="106"/>
      <c r="EKT104" s="106"/>
      <c r="EKU104" s="106"/>
      <c r="EKV104" s="106"/>
      <c r="EKW104" s="106"/>
      <c r="EKX104" s="106"/>
      <c r="EKY104" s="106"/>
      <c r="EKZ104" s="106"/>
      <c r="ELA104" s="106"/>
      <c r="ELB104" s="106"/>
      <c r="ELC104" s="106"/>
      <c r="ELD104" s="106"/>
      <c r="ELE104" s="106"/>
      <c r="ELF104" s="106"/>
      <c r="ELG104" s="106"/>
      <c r="ELH104" s="106"/>
      <c r="ELI104" s="106"/>
      <c r="ELJ104" s="106"/>
      <c r="ELK104" s="106"/>
      <c r="ELL104" s="106"/>
      <c r="ELM104" s="106"/>
      <c r="ELN104" s="106"/>
      <c r="ELO104" s="106"/>
      <c r="ELP104" s="106"/>
      <c r="ELQ104" s="106"/>
      <c r="ELR104" s="106"/>
      <c r="ELS104" s="106"/>
      <c r="ELT104" s="106"/>
      <c r="ELU104" s="106"/>
      <c r="ELV104" s="106"/>
      <c r="ELW104" s="106"/>
      <c r="ELX104" s="106"/>
      <c r="ELY104" s="106"/>
      <c r="ELZ104" s="106"/>
      <c r="EMA104" s="106"/>
      <c r="EMB104" s="106"/>
      <c r="EMC104" s="106"/>
      <c r="EMD104" s="106"/>
      <c r="EME104" s="106"/>
      <c r="EMF104" s="106"/>
      <c r="EMG104" s="106"/>
      <c r="EMH104" s="106"/>
      <c r="EMI104" s="106"/>
      <c r="EMJ104" s="106"/>
      <c r="EMK104" s="106"/>
      <c r="EML104" s="106"/>
      <c r="EMM104" s="106"/>
      <c r="EMN104" s="106"/>
      <c r="EMO104" s="106"/>
      <c r="EMP104" s="106"/>
      <c r="EMQ104" s="106"/>
      <c r="EMR104" s="106"/>
      <c r="EMS104" s="106"/>
      <c r="EMT104" s="106"/>
      <c r="EMU104" s="106"/>
      <c r="EMV104" s="106"/>
      <c r="EMW104" s="106"/>
      <c r="EMX104" s="106"/>
      <c r="EMY104" s="106"/>
      <c r="EMZ104" s="106"/>
      <c r="ENA104" s="106"/>
      <c r="ENB104" s="106"/>
      <c r="ENC104" s="106"/>
      <c r="END104" s="106"/>
      <c r="ENE104" s="106"/>
      <c r="ENF104" s="106"/>
      <c r="ENG104" s="106"/>
      <c r="ENH104" s="106"/>
      <c r="ENI104" s="106"/>
      <c r="ENJ104" s="106"/>
      <c r="ENK104" s="106"/>
      <c r="ENL104" s="106"/>
      <c r="ENM104" s="106"/>
      <c r="ENN104" s="106"/>
      <c r="ENO104" s="106"/>
      <c r="ENP104" s="106"/>
      <c r="ENQ104" s="106"/>
      <c r="ENR104" s="106"/>
      <c r="ENS104" s="106"/>
      <c r="ENT104" s="106"/>
      <c r="ENU104" s="106"/>
      <c r="ENV104" s="106"/>
      <c r="ENW104" s="106"/>
      <c r="ENX104" s="106"/>
      <c r="ENY104" s="106"/>
      <c r="ENZ104" s="106"/>
      <c r="EOA104" s="106"/>
      <c r="EOB104" s="106"/>
      <c r="EOC104" s="106"/>
      <c r="EOD104" s="106"/>
      <c r="EOE104" s="106"/>
      <c r="EOF104" s="106"/>
      <c r="EOG104" s="106"/>
      <c r="EOH104" s="106"/>
      <c r="EOI104" s="106"/>
      <c r="EOJ104" s="106"/>
      <c r="EOK104" s="106"/>
      <c r="EOL104" s="106"/>
      <c r="EOM104" s="106"/>
      <c r="EON104" s="106"/>
      <c r="EOO104" s="106"/>
      <c r="EOP104" s="106"/>
      <c r="EOQ104" s="106"/>
      <c r="EOR104" s="106"/>
      <c r="EOS104" s="106"/>
      <c r="EOT104" s="106"/>
      <c r="EOU104" s="106"/>
      <c r="EOV104" s="106"/>
      <c r="EOW104" s="106"/>
      <c r="EOX104" s="106"/>
      <c r="EOY104" s="106"/>
      <c r="EOZ104" s="106"/>
      <c r="EPA104" s="106"/>
      <c r="EPB104" s="106"/>
      <c r="EPC104" s="106"/>
      <c r="EPD104" s="106"/>
      <c r="EPE104" s="106"/>
      <c r="EPF104" s="106"/>
      <c r="EPG104" s="106"/>
      <c r="EPH104" s="106"/>
      <c r="EPI104" s="106"/>
      <c r="EPJ104" s="106"/>
      <c r="EPK104" s="106"/>
      <c r="EPL104" s="106"/>
      <c r="EPM104" s="106"/>
      <c r="EPN104" s="106"/>
      <c r="EPO104" s="106"/>
      <c r="EPP104" s="106"/>
      <c r="EPQ104" s="106"/>
      <c r="EPR104" s="106"/>
      <c r="EPS104" s="106"/>
      <c r="EPT104" s="106"/>
      <c r="EPU104" s="106"/>
      <c r="EPV104" s="106"/>
      <c r="EPW104" s="106"/>
      <c r="EPX104" s="106"/>
      <c r="EPY104" s="106"/>
      <c r="EPZ104" s="106"/>
      <c r="EQA104" s="106"/>
      <c r="EQB104" s="106"/>
      <c r="EQC104" s="106"/>
      <c r="EQD104" s="106"/>
      <c r="EQE104" s="106"/>
      <c r="EQF104" s="106"/>
      <c r="EQG104" s="106"/>
      <c r="EQH104" s="106"/>
      <c r="EQI104" s="106"/>
      <c r="EQJ104" s="106"/>
      <c r="EQK104" s="106"/>
      <c r="EQL104" s="106"/>
      <c r="EQM104" s="106"/>
      <c r="EQN104" s="106"/>
      <c r="EQO104" s="106"/>
      <c r="EQP104" s="106"/>
      <c r="EQQ104" s="106"/>
      <c r="EQR104" s="106"/>
      <c r="EQS104" s="106"/>
      <c r="EQT104" s="106"/>
      <c r="EQU104" s="106"/>
      <c r="EQV104" s="106"/>
      <c r="EQW104" s="106"/>
      <c r="EQX104" s="106"/>
      <c r="EQY104" s="106"/>
      <c r="EQZ104" s="106"/>
      <c r="ERA104" s="106"/>
      <c r="ERB104" s="106"/>
      <c r="ERC104" s="106"/>
      <c r="ERD104" s="106"/>
      <c r="ERE104" s="106"/>
      <c r="ERF104" s="106"/>
      <c r="ERG104" s="106"/>
      <c r="ERH104" s="106"/>
      <c r="ERI104" s="106"/>
      <c r="ERJ104" s="106"/>
      <c r="ERK104" s="106"/>
      <c r="ERL104" s="106"/>
      <c r="ERM104" s="106"/>
      <c r="ERN104" s="106"/>
      <c r="ERO104" s="106"/>
      <c r="ERP104" s="106"/>
      <c r="ERQ104" s="106"/>
      <c r="ERR104" s="106"/>
      <c r="ERS104" s="106"/>
      <c r="ERT104" s="106"/>
      <c r="ERU104" s="106"/>
      <c r="ERV104" s="106"/>
      <c r="ERW104" s="106"/>
      <c r="ERX104" s="106"/>
      <c r="ERY104" s="106"/>
      <c r="ERZ104" s="106"/>
      <c r="ESA104" s="106"/>
      <c r="ESB104" s="106"/>
      <c r="ESC104" s="106"/>
      <c r="ESD104" s="106"/>
      <c r="ESE104" s="106"/>
      <c r="ESF104" s="106"/>
      <c r="ESG104" s="106"/>
      <c r="ESH104" s="106"/>
      <c r="ESI104" s="106"/>
      <c r="ESJ104" s="106"/>
      <c r="ESK104" s="106"/>
      <c r="ESL104" s="106"/>
      <c r="ESM104" s="106"/>
      <c r="ESN104" s="106"/>
      <c r="ESO104" s="106"/>
      <c r="ESP104" s="106"/>
      <c r="ESQ104" s="106"/>
      <c r="ESR104" s="106"/>
      <c r="ESS104" s="106"/>
      <c r="EST104" s="106"/>
      <c r="ESU104" s="106"/>
      <c r="ESV104" s="106"/>
      <c r="ESW104" s="106"/>
      <c r="ESX104" s="106"/>
      <c r="ESY104" s="106"/>
      <c r="ESZ104" s="106"/>
      <c r="ETA104" s="106"/>
      <c r="ETB104" s="106"/>
      <c r="ETC104" s="106"/>
      <c r="ETD104" s="106"/>
      <c r="ETE104" s="106"/>
      <c r="ETF104" s="106"/>
      <c r="ETG104" s="106"/>
      <c r="ETH104" s="106"/>
      <c r="ETI104" s="106"/>
      <c r="ETJ104" s="106"/>
      <c r="ETK104" s="106"/>
      <c r="ETL104" s="106"/>
      <c r="ETM104" s="106"/>
      <c r="ETN104" s="106"/>
      <c r="ETO104" s="106"/>
      <c r="ETP104" s="106"/>
      <c r="ETQ104" s="106"/>
      <c r="ETR104" s="106"/>
      <c r="ETS104" s="106"/>
      <c r="ETT104" s="106"/>
      <c r="ETU104" s="106"/>
      <c r="ETV104" s="106"/>
      <c r="ETW104" s="106"/>
      <c r="ETX104" s="106"/>
      <c r="ETY104" s="106"/>
      <c r="ETZ104" s="106"/>
      <c r="EUA104" s="106"/>
      <c r="EUB104" s="106"/>
      <c r="EUC104" s="106"/>
      <c r="EUD104" s="106"/>
      <c r="EUE104" s="106"/>
      <c r="EUF104" s="106"/>
      <c r="EUG104" s="106"/>
      <c r="EUH104" s="106"/>
      <c r="EUI104" s="106"/>
      <c r="EUJ104" s="106"/>
      <c r="EUK104" s="106"/>
      <c r="EUL104" s="106"/>
      <c r="EUM104" s="106"/>
      <c r="EUN104" s="106"/>
      <c r="EUO104" s="106"/>
      <c r="EUP104" s="106"/>
      <c r="EUQ104" s="106"/>
      <c r="EUR104" s="106"/>
      <c r="EUS104" s="106"/>
      <c r="EUT104" s="106"/>
      <c r="EUU104" s="106"/>
      <c r="EUV104" s="106"/>
      <c r="EUW104" s="106"/>
      <c r="EUX104" s="106"/>
      <c r="EUY104" s="106"/>
      <c r="EUZ104" s="106"/>
      <c r="EVA104" s="106"/>
      <c r="EVB104" s="106"/>
      <c r="EVC104" s="106"/>
      <c r="EVD104" s="106"/>
      <c r="EVE104" s="106"/>
      <c r="EVF104" s="106"/>
      <c r="EVG104" s="106"/>
      <c r="EVH104" s="106"/>
      <c r="EVI104" s="106"/>
      <c r="EVJ104" s="106"/>
      <c r="EVK104" s="106"/>
      <c r="EVL104" s="106"/>
      <c r="EVM104" s="106"/>
      <c r="EVN104" s="106"/>
      <c r="EVO104" s="106"/>
      <c r="EVP104" s="106"/>
      <c r="EVQ104" s="106"/>
      <c r="EVR104" s="106"/>
      <c r="EVS104" s="106"/>
      <c r="EVT104" s="106"/>
      <c r="EVU104" s="106"/>
      <c r="EVV104" s="106"/>
      <c r="EVW104" s="106"/>
      <c r="EVX104" s="106"/>
      <c r="EVY104" s="106"/>
      <c r="EVZ104" s="106"/>
      <c r="EWA104" s="106"/>
      <c r="EWB104" s="106"/>
      <c r="EWC104" s="106"/>
      <c r="EWD104" s="106"/>
      <c r="EWE104" s="106"/>
      <c r="EWF104" s="106"/>
      <c r="EWG104" s="106"/>
      <c r="EWH104" s="106"/>
      <c r="EWI104" s="106"/>
      <c r="EWJ104" s="106"/>
      <c r="EWK104" s="106"/>
      <c r="EWL104" s="106"/>
      <c r="EWM104" s="106"/>
      <c r="EWN104" s="106"/>
      <c r="EWO104" s="106"/>
      <c r="EWP104" s="106"/>
      <c r="EWQ104" s="106"/>
      <c r="EWR104" s="106"/>
      <c r="EWS104" s="106"/>
      <c r="EWT104" s="106"/>
      <c r="EWU104" s="106"/>
      <c r="EWV104" s="106"/>
      <c r="EWW104" s="106"/>
      <c r="EWX104" s="106"/>
      <c r="EWY104" s="106"/>
      <c r="EWZ104" s="106"/>
      <c r="EXA104" s="106"/>
      <c r="EXB104" s="106"/>
      <c r="EXC104" s="106"/>
      <c r="EXD104" s="106"/>
      <c r="EXE104" s="106"/>
      <c r="EXF104" s="106"/>
      <c r="EXG104" s="106"/>
      <c r="EXH104" s="106"/>
      <c r="EXI104" s="106"/>
      <c r="EXJ104" s="106"/>
      <c r="EXK104" s="106"/>
      <c r="EXL104" s="106"/>
      <c r="EXM104" s="106"/>
      <c r="EXN104" s="106"/>
      <c r="EXO104" s="106"/>
      <c r="EXP104" s="106"/>
      <c r="EXQ104" s="106"/>
      <c r="EXR104" s="106"/>
      <c r="EXS104" s="106"/>
      <c r="EXT104" s="106"/>
      <c r="EXU104" s="106"/>
      <c r="EXV104" s="106"/>
      <c r="EXW104" s="106"/>
      <c r="EXX104" s="106"/>
      <c r="EXY104" s="106"/>
      <c r="EXZ104" s="106"/>
      <c r="EYA104" s="106"/>
      <c r="EYB104" s="106"/>
      <c r="EYC104" s="106"/>
      <c r="EYD104" s="106"/>
      <c r="EYE104" s="106"/>
      <c r="EYF104" s="106"/>
      <c r="EYG104" s="106"/>
      <c r="EYH104" s="106"/>
      <c r="EYI104" s="106"/>
      <c r="EYJ104" s="106"/>
      <c r="EYK104" s="106"/>
      <c r="EYL104" s="106"/>
      <c r="EYM104" s="106"/>
      <c r="EYN104" s="106"/>
      <c r="EYO104" s="106"/>
      <c r="EYP104" s="106"/>
      <c r="EYQ104" s="106"/>
      <c r="EYR104" s="106"/>
      <c r="EYS104" s="106"/>
      <c r="EYT104" s="106"/>
      <c r="EYU104" s="106"/>
      <c r="EYV104" s="106"/>
      <c r="EYW104" s="106"/>
      <c r="EYX104" s="106"/>
      <c r="EYY104" s="106"/>
      <c r="EYZ104" s="106"/>
      <c r="EZA104" s="106"/>
      <c r="EZB104" s="106"/>
      <c r="EZC104" s="106"/>
      <c r="EZD104" s="106"/>
      <c r="EZE104" s="106"/>
      <c r="EZF104" s="106"/>
      <c r="EZG104" s="106"/>
      <c r="EZH104" s="106"/>
      <c r="EZI104" s="106"/>
      <c r="EZJ104" s="106"/>
      <c r="EZK104" s="106"/>
      <c r="EZL104" s="106"/>
      <c r="EZM104" s="106"/>
      <c r="EZN104" s="106"/>
      <c r="EZO104" s="106"/>
      <c r="EZP104" s="106"/>
      <c r="EZQ104" s="106"/>
      <c r="EZR104" s="106"/>
      <c r="EZS104" s="106"/>
      <c r="EZT104" s="106"/>
      <c r="EZU104" s="106"/>
      <c r="EZV104" s="106"/>
      <c r="EZW104" s="106"/>
      <c r="EZX104" s="106"/>
      <c r="EZY104" s="106"/>
      <c r="EZZ104" s="106"/>
      <c r="FAA104" s="106"/>
      <c r="FAB104" s="106"/>
      <c r="FAC104" s="106"/>
      <c r="FAD104" s="106"/>
      <c r="FAE104" s="106"/>
      <c r="FAF104" s="106"/>
      <c r="FAG104" s="106"/>
      <c r="FAH104" s="106"/>
      <c r="FAI104" s="106"/>
      <c r="FAJ104" s="106"/>
      <c r="FAK104" s="106"/>
      <c r="FAL104" s="106"/>
      <c r="FAM104" s="106"/>
      <c r="FAN104" s="106"/>
      <c r="FAO104" s="106"/>
      <c r="FAP104" s="106"/>
      <c r="FAQ104" s="106"/>
      <c r="FAR104" s="106"/>
      <c r="FAS104" s="106"/>
      <c r="FAT104" s="106"/>
      <c r="FAU104" s="106"/>
      <c r="FAV104" s="106"/>
      <c r="FAW104" s="106"/>
      <c r="FAX104" s="106"/>
      <c r="FAY104" s="106"/>
      <c r="FAZ104" s="106"/>
      <c r="FBA104" s="106"/>
      <c r="FBB104" s="106"/>
      <c r="FBC104" s="106"/>
      <c r="FBD104" s="106"/>
      <c r="FBE104" s="106"/>
      <c r="FBF104" s="106"/>
      <c r="FBG104" s="106"/>
      <c r="FBH104" s="106"/>
      <c r="FBI104" s="106"/>
      <c r="FBJ104" s="106"/>
      <c r="FBK104" s="106"/>
      <c r="FBL104" s="106"/>
      <c r="FBM104" s="106"/>
      <c r="FBN104" s="106"/>
      <c r="FBO104" s="106"/>
      <c r="FBP104" s="106"/>
      <c r="FBQ104" s="106"/>
      <c r="FBR104" s="106"/>
      <c r="FBS104" s="106"/>
      <c r="FBT104" s="106"/>
      <c r="FBU104" s="106"/>
      <c r="FBV104" s="106"/>
      <c r="FBW104" s="106"/>
      <c r="FBX104" s="106"/>
      <c r="FBY104" s="106"/>
      <c r="FBZ104" s="106"/>
      <c r="FCA104" s="106"/>
      <c r="FCB104" s="106"/>
      <c r="FCC104" s="106"/>
      <c r="FCD104" s="106"/>
      <c r="FCE104" s="106"/>
      <c r="FCF104" s="106"/>
      <c r="FCG104" s="106"/>
      <c r="FCH104" s="106"/>
      <c r="FCI104" s="106"/>
      <c r="FCJ104" s="106"/>
      <c r="FCK104" s="106"/>
      <c r="FCL104" s="106"/>
      <c r="FCM104" s="106"/>
      <c r="FCN104" s="106"/>
      <c r="FCO104" s="106"/>
      <c r="FCP104" s="106"/>
      <c r="FCQ104" s="106"/>
      <c r="FCR104" s="106"/>
      <c r="FCS104" s="106"/>
      <c r="FCT104" s="106"/>
      <c r="FCU104" s="106"/>
      <c r="FCV104" s="106"/>
      <c r="FCW104" s="106"/>
      <c r="FCX104" s="106"/>
      <c r="FCY104" s="106"/>
      <c r="FCZ104" s="106"/>
      <c r="FDA104" s="106"/>
      <c r="FDB104" s="106"/>
      <c r="FDC104" s="106"/>
      <c r="FDD104" s="106"/>
      <c r="FDE104" s="106"/>
      <c r="FDF104" s="106"/>
      <c r="FDG104" s="106"/>
      <c r="FDH104" s="106"/>
      <c r="FDI104" s="106"/>
      <c r="FDJ104" s="106"/>
      <c r="FDK104" s="106"/>
      <c r="FDL104" s="106"/>
      <c r="FDM104" s="106"/>
      <c r="FDN104" s="106"/>
      <c r="FDO104" s="106"/>
      <c r="FDP104" s="106"/>
      <c r="FDQ104" s="106"/>
      <c r="FDR104" s="106"/>
      <c r="FDS104" s="106"/>
      <c r="FDT104" s="106"/>
      <c r="FDU104" s="106"/>
      <c r="FDV104" s="106"/>
      <c r="FDW104" s="106"/>
      <c r="FDX104" s="106"/>
      <c r="FDY104" s="106"/>
      <c r="FDZ104" s="106"/>
      <c r="FEA104" s="106"/>
      <c r="FEB104" s="106"/>
      <c r="FEC104" s="106"/>
      <c r="FED104" s="106"/>
      <c r="FEE104" s="106"/>
      <c r="FEF104" s="106"/>
      <c r="FEG104" s="106"/>
      <c r="FEH104" s="106"/>
      <c r="FEI104" s="106"/>
      <c r="FEJ104" s="106"/>
      <c r="FEK104" s="106"/>
      <c r="FEL104" s="106"/>
      <c r="FEM104" s="106"/>
      <c r="FEN104" s="106"/>
      <c r="FEO104" s="106"/>
      <c r="FEP104" s="106"/>
      <c r="FEQ104" s="106"/>
      <c r="FER104" s="106"/>
      <c r="FES104" s="106"/>
      <c r="FET104" s="106"/>
      <c r="FEU104" s="106"/>
      <c r="FEV104" s="106"/>
      <c r="FEW104" s="106"/>
      <c r="FEX104" s="106"/>
      <c r="FEY104" s="106"/>
      <c r="FEZ104" s="106"/>
      <c r="FFA104" s="106"/>
      <c r="FFB104" s="106"/>
      <c r="FFC104" s="106"/>
      <c r="FFD104" s="106"/>
      <c r="FFE104" s="106"/>
      <c r="FFF104" s="106"/>
      <c r="FFG104" s="106"/>
      <c r="FFH104" s="106"/>
      <c r="FFI104" s="106"/>
      <c r="FFJ104" s="106"/>
      <c r="FFK104" s="106"/>
      <c r="FFL104" s="106"/>
      <c r="FFM104" s="106"/>
      <c r="FFN104" s="106"/>
      <c r="FFO104" s="106"/>
      <c r="FFP104" s="106"/>
      <c r="FFQ104" s="106"/>
      <c r="FFR104" s="106"/>
      <c r="FFS104" s="106"/>
      <c r="FFT104" s="106"/>
      <c r="FFU104" s="106"/>
      <c r="FFV104" s="106"/>
      <c r="FFW104" s="106"/>
      <c r="FFX104" s="106"/>
      <c r="FFY104" s="106"/>
      <c r="FFZ104" s="106"/>
      <c r="FGA104" s="106"/>
      <c r="FGB104" s="106"/>
      <c r="FGC104" s="106"/>
      <c r="FGD104" s="106"/>
      <c r="FGE104" s="106"/>
      <c r="FGF104" s="106"/>
      <c r="FGG104" s="106"/>
      <c r="FGH104" s="106"/>
      <c r="FGI104" s="106"/>
      <c r="FGJ104" s="106"/>
      <c r="FGK104" s="106"/>
      <c r="FGL104" s="106"/>
      <c r="FGM104" s="106"/>
      <c r="FGN104" s="106"/>
      <c r="FGO104" s="106"/>
      <c r="FGP104" s="106"/>
      <c r="FGQ104" s="106"/>
      <c r="FGR104" s="106"/>
      <c r="FGS104" s="106"/>
      <c r="FGT104" s="106"/>
      <c r="FGU104" s="106"/>
      <c r="FGV104" s="106"/>
      <c r="FGW104" s="106"/>
      <c r="FGX104" s="106"/>
      <c r="FGY104" s="106"/>
      <c r="FGZ104" s="106"/>
      <c r="FHA104" s="106"/>
      <c r="FHB104" s="106"/>
      <c r="FHC104" s="106"/>
      <c r="FHD104" s="106"/>
      <c r="FHE104" s="106"/>
      <c r="FHF104" s="106"/>
      <c r="FHG104" s="106"/>
      <c r="FHH104" s="106"/>
      <c r="FHI104" s="106"/>
      <c r="FHJ104" s="106"/>
      <c r="FHK104" s="106"/>
      <c r="FHL104" s="106"/>
      <c r="FHM104" s="106"/>
      <c r="FHN104" s="106"/>
      <c r="FHO104" s="106"/>
      <c r="FHP104" s="106"/>
      <c r="FHQ104" s="106"/>
      <c r="FHR104" s="106"/>
      <c r="FHS104" s="106"/>
      <c r="FHT104" s="106"/>
      <c r="FHU104" s="106"/>
      <c r="FHV104" s="106"/>
      <c r="FHW104" s="106"/>
      <c r="FHX104" s="106"/>
      <c r="FHY104" s="106"/>
      <c r="FHZ104" s="106"/>
      <c r="FIA104" s="106"/>
      <c r="FIB104" s="106"/>
      <c r="FIC104" s="106"/>
      <c r="FID104" s="106"/>
      <c r="FIE104" s="106"/>
      <c r="FIF104" s="106"/>
      <c r="FIG104" s="106"/>
      <c r="FIH104" s="106"/>
      <c r="FII104" s="106"/>
      <c r="FIJ104" s="106"/>
      <c r="FIK104" s="106"/>
      <c r="FIL104" s="106"/>
      <c r="FIM104" s="106"/>
      <c r="FIN104" s="106"/>
      <c r="FIO104" s="106"/>
      <c r="FIP104" s="106"/>
      <c r="FIQ104" s="106"/>
      <c r="FIR104" s="106"/>
      <c r="FIS104" s="106"/>
      <c r="FIT104" s="106"/>
      <c r="FIU104" s="106"/>
      <c r="FIV104" s="106"/>
      <c r="FIW104" s="106"/>
      <c r="FIX104" s="106"/>
      <c r="FIY104" s="106"/>
      <c r="FIZ104" s="106"/>
      <c r="FJA104" s="106"/>
      <c r="FJB104" s="106"/>
      <c r="FJC104" s="106"/>
      <c r="FJD104" s="106"/>
      <c r="FJE104" s="106"/>
      <c r="FJF104" s="106"/>
      <c r="FJG104" s="106"/>
      <c r="FJH104" s="106"/>
      <c r="FJI104" s="106"/>
      <c r="FJJ104" s="106"/>
      <c r="FJK104" s="106"/>
      <c r="FJL104" s="106"/>
      <c r="FJM104" s="106"/>
      <c r="FJN104" s="106"/>
      <c r="FJO104" s="106"/>
      <c r="FJP104" s="106"/>
      <c r="FJQ104" s="106"/>
      <c r="FJR104" s="106"/>
      <c r="FJS104" s="106"/>
      <c r="FJT104" s="106"/>
      <c r="FJU104" s="106"/>
      <c r="FJV104" s="106"/>
      <c r="FJW104" s="106"/>
      <c r="FJX104" s="106"/>
      <c r="FJY104" s="106"/>
      <c r="FJZ104" s="106"/>
      <c r="FKA104" s="106"/>
      <c r="FKB104" s="106"/>
      <c r="FKC104" s="106"/>
      <c r="FKD104" s="106"/>
      <c r="FKE104" s="106"/>
      <c r="FKF104" s="106"/>
      <c r="FKG104" s="106"/>
      <c r="FKH104" s="106"/>
      <c r="FKI104" s="106"/>
      <c r="FKJ104" s="106"/>
      <c r="FKK104" s="106"/>
      <c r="FKL104" s="106"/>
      <c r="FKM104" s="106"/>
      <c r="FKN104" s="106"/>
      <c r="FKO104" s="106"/>
      <c r="FKP104" s="106"/>
      <c r="FKQ104" s="106"/>
      <c r="FKR104" s="106"/>
      <c r="FKS104" s="106"/>
      <c r="FKT104" s="106"/>
      <c r="FKU104" s="106"/>
      <c r="FKV104" s="106"/>
      <c r="FKW104" s="106"/>
      <c r="FKX104" s="106"/>
      <c r="FKY104" s="106"/>
      <c r="FKZ104" s="106"/>
      <c r="FLA104" s="106"/>
      <c r="FLB104" s="106"/>
      <c r="FLC104" s="106"/>
      <c r="FLD104" s="106"/>
      <c r="FLE104" s="106"/>
      <c r="FLF104" s="106"/>
      <c r="FLG104" s="106"/>
      <c r="FLH104" s="106"/>
      <c r="FLI104" s="106"/>
      <c r="FLJ104" s="106"/>
      <c r="FLK104" s="106"/>
      <c r="FLL104" s="106"/>
      <c r="FLM104" s="106"/>
      <c r="FLN104" s="106"/>
      <c r="FLO104" s="106"/>
      <c r="FLP104" s="106"/>
      <c r="FLQ104" s="106"/>
      <c r="FLR104" s="106"/>
      <c r="FLS104" s="106"/>
      <c r="FLT104" s="106"/>
      <c r="FLU104" s="106"/>
      <c r="FLV104" s="106"/>
      <c r="FLW104" s="106"/>
      <c r="FLX104" s="106"/>
      <c r="FLY104" s="106"/>
      <c r="FLZ104" s="106"/>
      <c r="FMA104" s="106"/>
      <c r="FMB104" s="106"/>
      <c r="FMC104" s="106"/>
      <c r="FMD104" s="106"/>
      <c r="FME104" s="106"/>
      <c r="FMF104" s="106"/>
      <c r="FMG104" s="106"/>
      <c r="FMH104" s="106"/>
      <c r="FMI104" s="106"/>
      <c r="FMJ104" s="106"/>
      <c r="FMK104" s="106"/>
      <c r="FML104" s="106"/>
      <c r="FMM104" s="106"/>
      <c r="FMN104" s="106"/>
      <c r="FMO104" s="106"/>
      <c r="FMP104" s="106"/>
      <c r="FMQ104" s="106"/>
      <c r="FMR104" s="106"/>
      <c r="FMS104" s="106"/>
      <c r="FMT104" s="106"/>
      <c r="FMU104" s="106"/>
      <c r="FMV104" s="106"/>
      <c r="FMW104" s="106"/>
      <c r="FMX104" s="106"/>
      <c r="FMY104" s="106"/>
      <c r="FMZ104" s="106"/>
      <c r="FNA104" s="106"/>
      <c r="FNB104" s="106"/>
      <c r="FNC104" s="106"/>
      <c r="FND104" s="106"/>
      <c r="FNE104" s="106"/>
      <c r="FNF104" s="106"/>
      <c r="FNG104" s="106"/>
      <c r="FNH104" s="106"/>
      <c r="FNI104" s="106"/>
      <c r="FNJ104" s="106"/>
      <c r="FNK104" s="106"/>
      <c r="FNL104" s="106"/>
      <c r="FNM104" s="106"/>
      <c r="FNN104" s="106"/>
      <c r="FNO104" s="106"/>
      <c r="FNP104" s="106"/>
      <c r="FNQ104" s="106"/>
      <c r="FNR104" s="106"/>
      <c r="FNS104" s="106"/>
      <c r="FNT104" s="106"/>
      <c r="FNU104" s="106"/>
      <c r="FNV104" s="106"/>
      <c r="FNW104" s="106"/>
      <c r="FNX104" s="106"/>
      <c r="FNY104" s="106"/>
      <c r="FNZ104" s="106"/>
      <c r="FOA104" s="106"/>
      <c r="FOB104" s="106"/>
      <c r="FOC104" s="106"/>
      <c r="FOD104" s="106"/>
      <c r="FOE104" s="106"/>
      <c r="FOF104" s="106"/>
      <c r="FOG104" s="106"/>
      <c r="FOH104" s="106"/>
      <c r="FOI104" s="106"/>
      <c r="FOJ104" s="106"/>
      <c r="FOK104" s="106"/>
      <c r="FOL104" s="106"/>
      <c r="FOM104" s="106"/>
      <c r="FON104" s="106"/>
      <c r="FOO104" s="106"/>
      <c r="FOP104" s="106"/>
      <c r="FOQ104" s="106"/>
      <c r="FOR104" s="106"/>
      <c r="FOS104" s="106"/>
      <c r="FOT104" s="106"/>
      <c r="FOU104" s="106"/>
      <c r="FOV104" s="106"/>
      <c r="FOW104" s="106"/>
      <c r="FOX104" s="106"/>
      <c r="FOY104" s="106"/>
      <c r="FOZ104" s="106"/>
      <c r="FPA104" s="106"/>
      <c r="FPB104" s="106"/>
      <c r="FPC104" s="106"/>
      <c r="FPD104" s="106"/>
      <c r="FPE104" s="106"/>
      <c r="FPF104" s="106"/>
      <c r="FPG104" s="106"/>
      <c r="FPH104" s="106"/>
      <c r="FPI104" s="106"/>
      <c r="FPJ104" s="106"/>
      <c r="FPK104" s="106"/>
      <c r="FPL104" s="106"/>
      <c r="FPM104" s="106"/>
      <c r="FPN104" s="106"/>
      <c r="FPO104" s="106"/>
      <c r="FPP104" s="106"/>
      <c r="FPQ104" s="106"/>
      <c r="FPR104" s="106"/>
      <c r="FPS104" s="106"/>
      <c r="FPT104" s="106"/>
      <c r="FPU104" s="106"/>
      <c r="FPV104" s="106"/>
      <c r="FPW104" s="106"/>
      <c r="FPX104" s="106"/>
      <c r="FPY104" s="106"/>
      <c r="FPZ104" s="106"/>
      <c r="FQA104" s="106"/>
      <c r="FQB104" s="106"/>
      <c r="FQC104" s="106"/>
      <c r="FQD104" s="106"/>
      <c r="FQE104" s="106"/>
      <c r="FQF104" s="106"/>
      <c r="FQG104" s="106"/>
      <c r="FQH104" s="106"/>
      <c r="FQI104" s="106"/>
      <c r="FQJ104" s="106"/>
      <c r="FQK104" s="106"/>
      <c r="FQL104" s="106"/>
      <c r="FQM104" s="106"/>
      <c r="FQN104" s="106"/>
      <c r="FQO104" s="106"/>
      <c r="FQP104" s="106"/>
      <c r="FQQ104" s="106"/>
      <c r="FQR104" s="106"/>
      <c r="FQS104" s="106"/>
      <c r="FQT104" s="106"/>
      <c r="FQU104" s="106"/>
      <c r="FQV104" s="106"/>
      <c r="FQW104" s="106"/>
      <c r="FQX104" s="106"/>
      <c r="FQY104" s="106"/>
      <c r="FQZ104" s="106"/>
      <c r="FRA104" s="106"/>
      <c r="FRB104" s="106"/>
      <c r="FRC104" s="106"/>
      <c r="FRD104" s="106"/>
      <c r="FRE104" s="106"/>
      <c r="FRF104" s="106"/>
      <c r="FRG104" s="106"/>
      <c r="FRH104" s="106"/>
      <c r="FRI104" s="106"/>
      <c r="FRJ104" s="106"/>
      <c r="FRK104" s="106"/>
      <c r="FRL104" s="106"/>
      <c r="FRM104" s="106"/>
      <c r="FRN104" s="106"/>
      <c r="FRO104" s="106"/>
      <c r="FRP104" s="106"/>
      <c r="FRQ104" s="106"/>
      <c r="FRR104" s="106"/>
      <c r="FRS104" s="106"/>
      <c r="FRT104" s="106"/>
      <c r="FRU104" s="106"/>
      <c r="FRV104" s="106"/>
      <c r="FRW104" s="106"/>
      <c r="FRX104" s="106"/>
      <c r="FRY104" s="106"/>
      <c r="FRZ104" s="106"/>
      <c r="FSA104" s="106"/>
      <c r="FSB104" s="106"/>
      <c r="FSC104" s="106"/>
      <c r="FSD104" s="106"/>
      <c r="FSE104" s="106"/>
      <c r="FSF104" s="106"/>
      <c r="FSG104" s="106"/>
      <c r="FSH104" s="106"/>
      <c r="FSI104" s="106"/>
      <c r="FSJ104" s="106"/>
      <c r="FSK104" s="106"/>
      <c r="FSL104" s="106"/>
      <c r="FSM104" s="106"/>
      <c r="FSN104" s="106"/>
      <c r="FSO104" s="106"/>
      <c r="FSP104" s="106"/>
      <c r="FSQ104" s="106"/>
      <c r="FSR104" s="106"/>
      <c r="FSS104" s="106"/>
      <c r="FST104" s="106"/>
      <c r="FSU104" s="106"/>
      <c r="FSV104" s="106"/>
      <c r="FSW104" s="106"/>
      <c r="FSX104" s="106"/>
      <c r="FSY104" s="106"/>
      <c r="FSZ104" s="106"/>
      <c r="FTA104" s="106"/>
      <c r="FTB104" s="106"/>
      <c r="FTC104" s="106"/>
      <c r="FTD104" s="106"/>
      <c r="FTE104" s="106"/>
      <c r="FTF104" s="106"/>
      <c r="FTG104" s="106"/>
      <c r="FTH104" s="106"/>
      <c r="FTI104" s="106"/>
      <c r="FTJ104" s="106"/>
      <c r="FTK104" s="106"/>
      <c r="FTL104" s="106"/>
      <c r="FTM104" s="106"/>
      <c r="FTN104" s="106"/>
      <c r="FTO104" s="106"/>
      <c r="FTP104" s="106"/>
      <c r="FTQ104" s="106"/>
      <c r="FTR104" s="106"/>
      <c r="FTS104" s="106"/>
      <c r="FTT104" s="106"/>
      <c r="FTU104" s="106"/>
      <c r="FTV104" s="106"/>
      <c r="FTW104" s="106"/>
      <c r="FTX104" s="106"/>
      <c r="FTY104" s="106"/>
      <c r="FTZ104" s="106"/>
      <c r="FUA104" s="106"/>
      <c r="FUB104" s="106"/>
      <c r="FUC104" s="106"/>
      <c r="FUD104" s="106"/>
      <c r="FUE104" s="106"/>
      <c r="FUF104" s="106"/>
      <c r="FUG104" s="106"/>
      <c r="FUH104" s="106"/>
      <c r="FUI104" s="106"/>
      <c r="FUJ104" s="106"/>
      <c r="FUK104" s="106"/>
      <c r="FUL104" s="106"/>
      <c r="FUM104" s="106"/>
      <c r="FUN104" s="106"/>
      <c r="FUO104" s="106"/>
      <c r="FUP104" s="106"/>
      <c r="FUQ104" s="106"/>
      <c r="FUR104" s="106"/>
      <c r="FUS104" s="106"/>
      <c r="FUT104" s="106"/>
      <c r="FUU104" s="106"/>
      <c r="FUV104" s="106"/>
      <c r="FUW104" s="106"/>
      <c r="FUX104" s="106"/>
      <c r="FUY104" s="106"/>
      <c r="FUZ104" s="106"/>
      <c r="FVA104" s="106"/>
      <c r="FVB104" s="106"/>
      <c r="FVC104" s="106"/>
      <c r="FVD104" s="106"/>
      <c r="FVE104" s="106"/>
      <c r="FVF104" s="106"/>
      <c r="FVG104" s="106"/>
      <c r="FVH104" s="106"/>
      <c r="FVI104" s="106"/>
      <c r="FVJ104" s="106"/>
      <c r="FVK104" s="106"/>
      <c r="FVL104" s="106"/>
      <c r="FVM104" s="106"/>
      <c r="FVN104" s="106"/>
      <c r="FVO104" s="106"/>
      <c r="FVP104" s="106"/>
      <c r="FVQ104" s="106"/>
      <c r="FVR104" s="106"/>
      <c r="FVS104" s="106"/>
      <c r="FVT104" s="106"/>
      <c r="FVU104" s="106"/>
      <c r="FVV104" s="106"/>
      <c r="FVW104" s="106"/>
      <c r="FVX104" s="106"/>
      <c r="FVY104" s="106"/>
      <c r="FVZ104" s="106"/>
      <c r="FWA104" s="106"/>
      <c r="FWB104" s="106"/>
      <c r="FWC104" s="106"/>
      <c r="FWD104" s="106"/>
      <c r="FWE104" s="106"/>
      <c r="FWF104" s="106"/>
      <c r="FWG104" s="106"/>
      <c r="FWH104" s="106"/>
      <c r="FWI104" s="106"/>
      <c r="FWJ104" s="106"/>
      <c r="FWK104" s="106"/>
      <c r="FWL104" s="106"/>
      <c r="FWM104" s="106"/>
      <c r="FWN104" s="106"/>
      <c r="FWO104" s="106"/>
      <c r="FWP104" s="106"/>
      <c r="FWQ104" s="106"/>
      <c r="FWR104" s="106"/>
      <c r="FWS104" s="106"/>
      <c r="FWT104" s="106"/>
      <c r="FWU104" s="106"/>
      <c r="FWV104" s="106"/>
      <c r="FWW104" s="106"/>
      <c r="FWX104" s="106"/>
      <c r="FWY104" s="106"/>
      <c r="FWZ104" s="106"/>
      <c r="FXA104" s="106"/>
      <c r="FXB104" s="106"/>
      <c r="FXC104" s="106"/>
      <c r="FXD104" s="106"/>
      <c r="FXE104" s="106"/>
      <c r="FXF104" s="106"/>
      <c r="FXG104" s="106"/>
      <c r="FXH104" s="106"/>
      <c r="FXI104" s="106"/>
      <c r="FXJ104" s="106"/>
      <c r="FXK104" s="106"/>
      <c r="FXL104" s="106"/>
      <c r="FXM104" s="106"/>
      <c r="FXN104" s="106"/>
      <c r="FXO104" s="106"/>
      <c r="FXP104" s="106"/>
      <c r="FXQ104" s="106"/>
      <c r="FXR104" s="106"/>
      <c r="FXS104" s="106"/>
      <c r="FXT104" s="106"/>
      <c r="FXU104" s="106"/>
      <c r="FXV104" s="106"/>
      <c r="FXW104" s="106"/>
      <c r="FXX104" s="106"/>
      <c r="FXY104" s="106"/>
      <c r="FXZ104" s="106"/>
      <c r="FYA104" s="106"/>
      <c r="FYB104" s="106"/>
      <c r="FYC104" s="106"/>
      <c r="FYD104" s="106"/>
      <c r="FYE104" s="106"/>
      <c r="FYF104" s="106"/>
      <c r="FYG104" s="106"/>
      <c r="FYH104" s="106"/>
      <c r="FYI104" s="106"/>
      <c r="FYJ104" s="106"/>
      <c r="FYK104" s="106"/>
      <c r="FYL104" s="106"/>
      <c r="FYM104" s="106"/>
      <c r="FYN104" s="106"/>
      <c r="FYO104" s="106"/>
      <c r="FYP104" s="106"/>
      <c r="FYQ104" s="106"/>
      <c r="FYR104" s="106"/>
      <c r="FYS104" s="106"/>
      <c r="FYT104" s="106"/>
      <c r="FYU104" s="106"/>
      <c r="FYV104" s="106"/>
      <c r="FYW104" s="106"/>
      <c r="FYX104" s="106"/>
      <c r="FYY104" s="106"/>
      <c r="FYZ104" s="106"/>
      <c r="FZA104" s="106"/>
      <c r="FZB104" s="106"/>
      <c r="FZC104" s="106"/>
      <c r="FZD104" s="106"/>
      <c r="FZE104" s="106"/>
      <c r="FZF104" s="106"/>
      <c r="FZG104" s="106"/>
      <c r="FZH104" s="106"/>
      <c r="FZI104" s="106"/>
      <c r="FZJ104" s="106"/>
      <c r="FZK104" s="106"/>
      <c r="FZL104" s="106"/>
      <c r="FZM104" s="106"/>
      <c r="FZN104" s="106"/>
      <c r="FZO104" s="106"/>
      <c r="FZP104" s="106"/>
      <c r="FZQ104" s="106"/>
      <c r="FZR104" s="106"/>
      <c r="FZS104" s="106"/>
      <c r="FZT104" s="106"/>
      <c r="FZU104" s="106"/>
      <c r="FZV104" s="106"/>
      <c r="FZW104" s="106"/>
      <c r="FZX104" s="106"/>
      <c r="FZY104" s="106"/>
      <c r="FZZ104" s="106"/>
      <c r="GAA104" s="106"/>
      <c r="GAB104" s="106"/>
      <c r="GAC104" s="106"/>
      <c r="GAD104" s="106"/>
      <c r="GAE104" s="106"/>
      <c r="GAF104" s="106"/>
      <c r="GAG104" s="106"/>
      <c r="GAH104" s="106"/>
      <c r="GAI104" s="106"/>
      <c r="GAJ104" s="106"/>
      <c r="GAK104" s="106"/>
      <c r="GAL104" s="106"/>
      <c r="GAM104" s="106"/>
      <c r="GAN104" s="106"/>
      <c r="GAO104" s="106"/>
      <c r="GAP104" s="106"/>
      <c r="GAQ104" s="106"/>
      <c r="GAR104" s="106"/>
      <c r="GAS104" s="106"/>
      <c r="GAT104" s="106"/>
      <c r="GAU104" s="106"/>
      <c r="GAV104" s="106"/>
      <c r="GAW104" s="106"/>
      <c r="GAX104" s="106"/>
      <c r="GAY104" s="106"/>
      <c r="GAZ104" s="106"/>
      <c r="GBA104" s="106"/>
      <c r="GBB104" s="106"/>
      <c r="GBC104" s="106"/>
      <c r="GBD104" s="106"/>
      <c r="GBE104" s="106"/>
      <c r="GBF104" s="106"/>
      <c r="GBG104" s="106"/>
      <c r="GBH104" s="106"/>
      <c r="GBI104" s="106"/>
      <c r="GBJ104" s="106"/>
      <c r="GBK104" s="106"/>
      <c r="GBL104" s="106"/>
      <c r="GBM104" s="106"/>
      <c r="GBN104" s="106"/>
      <c r="GBO104" s="106"/>
      <c r="GBP104" s="106"/>
      <c r="GBQ104" s="106"/>
      <c r="GBR104" s="106"/>
      <c r="GBS104" s="106"/>
      <c r="GBT104" s="106"/>
      <c r="GBU104" s="106"/>
      <c r="GBV104" s="106"/>
      <c r="GBW104" s="106"/>
      <c r="GBX104" s="106"/>
      <c r="GBY104" s="106"/>
      <c r="GBZ104" s="106"/>
      <c r="GCA104" s="106"/>
      <c r="GCB104" s="106"/>
      <c r="GCC104" s="106"/>
      <c r="GCD104" s="106"/>
      <c r="GCE104" s="106"/>
      <c r="GCF104" s="106"/>
      <c r="GCG104" s="106"/>
      <c r="GCH104" s="106"/>
      <c r="GCI104" s="106"/>
      <c r="GCJ104" s="106"/>
      <c r="GCK104" s="106"/>
      <c r="GCL104" s="106"/>
      <c r="GCM104" s="106"/>
      <c r="GCN104" s="106"/>
      <c r="GCO104" s="106"/>
      <c r="GCP104" s="106"/>
      <c r="GCQ104" s="106"/>
      <c r="GCR104" s="106"/>
      <c r="GCS104" s="106"/>
      <c r="GCT104" s="106"/>
      <c r="GCU104" s="106"/>
      <c r="GCV104" s="106"/>
      <c r="GCW104" s="106"/>
      <c r="GCX104" s="106"/>
      <c r="GCY104" s="106"/>
      <c r="GCZ104" s="106"/>
      <c r="GDA104" s="106"/>
      <c r="GDB104" s="106"/>
      <c r="GDC104" s="106"/>
      <c r="GDD104" s="106"/>
      <c r="GDE104" s="106"/>
      <c r="GDF104" s="106"/>
      <c r="GDG104" s="106"/>
      <c r="GDH104" s="106"/>
      <c r="GDI104" s="106"/>
      <c r="GDJ104" s="106"/>
      <c r="GDK104" s="106"/>
      <c r="GDL104" s="106"/>
      <c r="GDM104" s="106"/>
      <c r="GDN104" s="106"/>
      <c r="GDO104" s="106"/>
      <c r="GDP104" s="106"/>
      <c r="GDQ104" s="106"/>
      <c r="GDR104" s="106"/>
      <c r="GDS104" s="106"/>
      <c r="GDT104" s="106"/>
      <c r="GDU104" s="106"/>
      <c r="GDV104" s="106"/>
      <c r="GDW104" s="106"/>
      <c r="GDX104" s="106"/>
      <c r="GDY104" s="106"/>
      <c r="GDZ104" s="106"/>
      <c r="GEA104" s="106"/>
      <c r="GEB104" s="106"/>
      <c r="GEC104" s="106"/>
      <c r="GED104" s="106"/>
      <c r="GEE104" s="106"/>
      <c r="GEF104" s="106"/>
      <c r="GEG104" s="106"/>
      <c r="GEH104" s="106"/>
      <c r="GEI104" s="106"/>
      <c r="GEJ104" s="106"/>
      <c r="GEK104" s="106"/>
      <c r="GEL104" s="106"/>
      <c r="GEM104" s="106"/>
      <c r="GEN104" s="106"/>
      <c r="GEO104" s="106"/>
      <c r="GEP104" s="106"/>
      <c r="GEQ104" s="106"/>
      <c r="GER104" s="106"/>
      <c r="GES104" s="106"/>
      <c r="GET104" s="106"/>
      <c r="GEU104" s="106"/>
      <c r="GEV104" s="106"/>
      <c r="GEW104" s="106"/>
      <c r="GEX104" s="106"/>
      <c r="GEY104" s="106"/>
      <c r="GEZ104" s="106"/>
      <c r="GFA104" s="106"/>
      <c r="GFB104" s="106"/>
      <c r="GFC104" s="106"/>
      <c r="GFD104" s="106"/>
      <c r="GFE104" s="106"/>
      <c r="GFF104" s="106"/>
      <c r="GFG104" s="106"/>
      <c r="GFH104" s="106"/>
      <c r="GFI104" s="106"/>
      <c r="GFJ104" s="106"/>
      <c r="GFK104" s="106"/>
      <c r="GFL104" s="106"/>
      <c r="GFM104" s="106"/>
      <c r="GFN104" s="106"/>
      <c r="GFO104" s="106"/>
      <c r="GFP104" s="106"/>
      <c r="GFQ104" s="106"/>
      <c r="GFR104" s="106"/>
      <c r="GFS104" s="106"/>
      <c r="GFT104" s="106"/>
      <c r="GFU104" s="106"/>
      <c r="GFV104" s="106"/>
      <c r="GFW104" s="106"/>
      <c r="GFX104" s="106"/>
      <c r="GFY104" s="106"/>
      <c r="GFZ104" s="106"/>
      <c r="GGA104" s="106"/>
      <c r="GGB104" s="106"/>
      <c r="GGC104" s="106"/>
      <c r="GGD104" s="106"/>
      <c r="GGE104" s="106"/>
      <c r="GGF104" s="106"/>
      <c r="GGG104" s="106"/>
      <c r="GGH104" s="106"/>
      <c r="GGI104" s="106"/>
      <c r="GGJ104" s="106"/>
      <c r="GGK104" s="106"/>
      <c r="GGL104" s="106"/>
      <c r="GGM104" s="106"/>
      <c r="GGN104" s="106"/>
      <c r="GGO104" s="106"/>
      <c r="GGP104" s="106"/>
      <c r="GGQ104" s="106"/>
      <c r="GGR104" s="106"/>
      <c r="GGS104" s="106"/>
      <c r="GGT104" s="106"/>
      <c r="GGU104" s="106"/>
      <c r="GGV104" s="106"/>
      <c r="GGW104" s="106"/>
      <c r="GGX104" s="106"/>
      <c r="GGY104" s="106"/>
      <c r="GGZ104" s="106"/>
      <c r="GHA104" s="106"/>
      <c r="GHB104" s="106"/>
      <c r="GHC104" s="106"/>
      <c r="GHD104" s="106"/>
      <c r="GHE104" s="106"/>
      <c r="GHF104" s="106"/>
      <c r="GHG104" s="106"/>
      <c r="GHH104" s="106"/>
      <c r="GHI104" s="106"/>
      <c r="GHJ104" s="106"/>
      <c r="GHK104" s="106"/>
      <c r="GHL104" s="106"/>
      <c r="GHM104" s="106"/>
      <c r="GHN104" s="106"/>
      <c r="GHO104" s="106"/>
      <c r="GHP104" s="106"/>
      <c r="GHQ104" s="106"/>
      <c r="GHR104" s="106"/>
      <c r="GHS104" s="106"/>
      <c r="GHT104" s="106"/>
      <c r="GHU104" s="106"/>
      <c r="GHV104" s="106"/>
      <c r="GHW104" s="106"/>
      <c r="GHX104" s="106"/>
      <c r="GHY104" s="106"/>
      <c r="GHZ104" s="106"/>
      <c r="GIA104" s="106"/>
      <c r="GIB104" s="106"/>
      <c r="GIC104" s="106"/>
      <c r="GID104" s="106"/>
      <c r="GIE104" s="106"/>
      <c r="GIF104" s="106"/>
      <c r="GIG104" s="106"/>
      <c r="GIH104" s="106"/>
      <c r="GII104" s="106"/>
      <c r="GIJ104" s="106"/>
      <c r="GIK104" s="106"/>
      <c r="GIL104" s="106"/>
      <c r="GIM104" s="106"/>
      <c r="GIN104" s="106"/>
      <c r="GIO104" s="106"/>
      <c r="GIP104" s="106"/>
      <c r="GIQ104" s="106"/>
      <c r="GIR104" s="106"/>
      <c r="GIS104" s="106"/>
      <c r="GIT104" s="106"/>
      <c r="GIU104" s="106"/>
      <c r="GIV104" s="106"/>
      <c r="GIW104" s="106"/>
      <c r="GIX104" s="106"/>
      <c r="GIY104" s="106"/>
      <c r="GIZ104" s="106"/>
      <c r="GJA104" s="106"/>
      <c r="GJB104" s="106"/>
      <c r="GJC104" s="106"/>
      <c r="GJD104" s="106"/>
      <c r="GJE104" s="106"/>
      <c r="GJF104" s="106"/>
      <c r="GJG104" s="106"/>
      <c r="GJH104" s="106"/>
      <c r="GJI104" s="106"/>
      <c r="GJJ104" s="106"/>
      <c r="GJK104" s="106"/>
      <c r="GJL104" s="106"/>
      <c r="GJM104" s="106"/>
      <c r="GJN104" s="106"/>
      <c r="GJO104" s="106"/>
      <c r="GJP104" s="106"/>
      <c r="GJQ104" s="106"/>
      <c r="GJR104" s="106"/>
      <c r="GJS104" s="106"/>
      <c r="GJT104" s="106"/>
      <c r="GJU104" s="106"/>
      <c r="GJV104" s="106"/>
      <c r="GJW104" s="106"/>
      <c r="GJX104" s="106"/>
      <c r="GJY104" s="106"/>
      <c r="GJZ104" s="106"/>
      <c r="GKA104" s="106"/>
      <c r="GKB104" s="106"/>
      <c r="GKC104" s="106"/>
      <c r="GKD104" s="106"/>
      <c r="GKE104" s="106"/>
      <c r="GKF104" s="106"/>
      <c r="GKG104" s="106"/>
      <c r="GKH104" s="106"/>
      <c r="GKI104" s="106"/>
      <c r="GKJ104" s="106"/>
      <c r="GKK104" s="106"/>
      <c r="GKL104" s="106"/>
      <c r="GKM104" s="106"/>
      <c r="GKN104" s="106"/>
      <c r="GKO104" s="106"/>
      <c r="GKP104" s="106"/>
      <c r="GKQ104" s="106"/>
      <c r="GKR104" s="106"/>
      <c r="GKS104" s="106"/>
      <c r="GKT104" s="106"/>
      <c r="GKU104" s="106"/>
      <c r="GKV104" s="106"/>
      <c r="GKW104" s="106"/>
      <c r="GKX104" s="106"/>
      <c r="GKY104" s="106"/>
      <c r="GKZ104" s="106"/>
      <c r="GLA104" s="106"/>
      <c r="GLB104" s="106"/>
      <c r="GLC104" s="106"/>
      <c r="GLD104" s="106"/>
      <c r="GLE104" s="106"/>
      <c r="GLF104" s="106"/>
      <c r="GLG104" s="106"/>
      <c r="GLH104" s="106"/>
      <c r="GLI104" s="106"/>
      <c r="GLJ104" s="106"/>
      <c r="GLK104" s="106"/>
      <c r="GLL104" s="106"/>
      <c r="GLM104" s="106"/>
      <c r="GLN104" s="106"/>
      <c r="GLO104" s="106"/>
      <c r="GLP104" s="106"/>
      <c r="GLQ104" s="106"/>
      <c r="GLR104" s="106"/>
      <c r="GLS104" s="106"/>
      <c r="GLT104" s="106"/>
      <c r="GLU104" s="106"/>
      <c r="GLV104" s="106"/>
      <c r="GLW104" s="106"/>
      <c r="GLX104" s="106"/>
      <c r="GLY104" s="106"/>
      <c r="GLZ104" s="106"/>
      <c r="GMA104" s="106"/>
      <c r="GMB104" s="106"/>
      <c r="GMC104" s="106"/>
      <c r="GMD104" s="106"/>
      <c r="GME104" s="106"/>
      <c r="GMF104" s="106"/>
      <c r="GMG104" s="106"/>
      <c r="GMH104" s="106"/>
      <c r="GMI104" s="106"/>
      <c r="GMJ104" s="106"/>
      <c r="GMK104" s="106"/>
      <c r="GML104" s="106"/>
      <c r="GMM104" s="106"/>
      <c r="GMN104" s="106"/>
      <c r="GMO104" s="106"/>
      <c r="GMP104" s="106"/>
      <c r="GMQ104" s="106"/>
      <c r="GMR104" s="106"/>
      <c r="GMS104" s="106"/>
      <c r="GMT104" s="106"/>
      <c r="GMU104" s="106"/>
      <c r="GMV104" s="106"/>
      <c r="GMW104" s="106"/>
      <c r="GMX104" s="106"/>
      <c r="GMY104" s="106"/>
      <c r="GMZ104" s="106"/>
      <c r="GNA104" s="106"/>
      <c r="GNB104" s="106"/>
      <c r="GNC104" s="106"/>
      <c r="GND104" s="106"/>
      <c r="GNE104" s="106"/>
      <c r="GNF104" s="106"/>
      <c r="GNG104" s="106"/>
      <c r="GNH104" s="106"/>
      <c r="GNI104" s="106"/>
      <c r="GNJ104" s="106"/>
      <c r="GNK104" s="106"/>
      <c r="GNL104" s="106"/>
      <c r="GNM104" s="106"/>
      <c r="GNN104" s="106"/>
      <c r="GNO104" s="106"/>
      <c r="GNP104" s="106"/>
      <c r="GNQ104" s="106"/>
      <c r="GNR104" s="106"/>
      <c r="GNS104" s="106"/>
      <c r="GNT104" s="106"/>
      <c r="GNU104" s="106"/>
      <c r="GNV104" s="106"/>
      <c r="GNW104" s="106"/>
      <c r="GNX104" s="106"/>
      <c r="GNY104" s="106"/>
      <c r="GNZ104" s="106"/>
      <c r="GOA104" s="106"/>
      <c r="GOB104" s="106"/>
      <c r="GOC104" s="106"/>
      <c r="GOD104" s="106"/>
      <c r="GOE104" s="106"/>
      <c r="GOF104" s="106"/>
      <c r="GOG104" s="106"/>
      <c r="GOH104" s="106"/>
      <c r="GOI104" s="106"/>
      <c r="GOJ104" s="106"/>
      <c r="GOK104" s="106"/>
      <c r="GOL104" s="106"/>
      <c r="GOM104" s="106"/>
      <c r="GON104" s="106"/>
      <c r="GOO104" s="106"/>
      <c r="GOP104" s="106"/>
      <c r="GOQ104" s="106"/>
      <c r="GOR104" s="106"/>
      <c r="GOS104" s="106"/>
      <c r="GOT104" s="106"/>
      <c r="GOU104" s="106"/>
      <c r="GOV104" s="106"/>
      <c r="GOW104" s="106"/>
      <c r="GOX104" s="106"/>
      <c r="GOY104" s="106"/>
      <c r="GOZ104" s="106"/>
      <c r="GPA104" s="106"/>
      <c r="GPB104" s="106"/>
      <c r="GPC104" s="106"/>
      <c r="GPD104" s="106"/>
      <c r="GPE104" s="106"/>
      <c r="GPF104" s="106"/>
      <c r="GPG104" s="106"/>
      <c r="GPH104" s="106"/>
      <c r="GPI104" s="106"/>
      <c r="GPJ104" s="106"/>
      <c r="GPK104" s="106"/>
      <c r="GPL104" s="106"/>
      <c r="GPM104" s="106"/>
      <c r="GPN104" s="106"/>
      <c r="GPO104" s="106"/>
      <c r="GPP104" s="106"/>
      <c r="GPQ104" s="106"/>
      <c r="GPR104" s="106"/>
      <c r="GPS104" s="106"/>
      <c r="GPT104" s="106"/>
      <c r="GPU104" s="106"/>
      <c r="GPV104" s="106"/>
      <c r="GPW104" s="106"/>
      <c r="GPX104" s="106"/>
      <c r="GPY104" s="106"/>
      <c r="GPZ104" s="106"/>
      <c r="GQA104" s="106"/>
      <c r="GQB104" s="106"/>
      <c r="GQC104" s="106"/>
      <c r="GQD104" s="106"/>
      <c r="GQE104" s="106"/>
      <c r="GQF104" s="106"/>
      <c r="GQG104" s="106"/>
      <c r="GQH104" s="106"/>
      <c r="GQI104" s="106"/>
      <c r="GQJ104" s="106"/>
      <c r="GQK104" s="106"/>
      <c r="GQL104" s="106"/>
      <c r="GQM104" s="106"/>
      <c r="GQN104" s="106"/>
      <c r="GQO104" s="106"/>
      <c r="GQP104" s="106"/>
      <c r="GQQ104" s="106"/>
      <c r="GQR104" s="106"/>
      <c r="GQS104" s="106"/>
      <c r="GQT104" s="106"/>
      <c r="GQU104" s="106"/>
      <c r="GQV104" s="106"/>
      <c r="GQW104" s="106"/>
      <c r="GQX104" s="106"/>
      <c r="GQY104" s="106"/>
      <c r="GQZ104" s="106"/>
      <c r="GRA104" s="106"/>
      <c r="GRB104" s="106"/>
      <c r="GRC104" s="106"/>
      <c r="GRD104" s="106"/>
      <c r="GRE104" s="106"/>
      <c r="GRF104" s="106"/>
      <c r="GRG104" s="106"/>
      <c r="GRH104" s="106"/>
      <c r="GRI104" s="106"/>
      <c r="GRJ104" s="106"/>
      <c r="GRK104" s="106"/>
      <c r="GRL104" s="106"/>
      <c r="GRM104" s="106"/>
      <c r="GRN104" s="106"/>
      <c r="GRO104" s="106"/>
      <c r="GRP104" s="106"/>
      <c r="GRQ104" s="106"/>
      <c r="GRR104" s="106"/>
      <c r="GRS104" s="106"/>
      <c r="GRT104" s="106"/>
      <c r="GRU104" s="106"/>
      <c r="GRV104" s="106"/>
      <c r="GRW104" s="106"/>
      <c r="GRX104" s="106"/>
      <c r="GRY104" s="106"/>
      <c r="GRZ104" s="106"/>
      <c r="GSA104" s="106"/>
      <c r="GSB104" s="106"/>
      <c r="GSC104" s="106"/>
      <c r="GSD104" s="106"/>
      <c r="GSE104" s="106"/>
      <c r="GSF104" s="106"/>
      <c r="GSG104" s="106"/>
      <c r="GSH104" s="106"/>
      <c r="GSI104" s="106"/>
      <c r="GSJ104" s="106"/>
      <c r="GSK104" s="106"/>
      <c r="GSL104" s="106"/>
      <c r="GSM104" s="106"/>
      <c r="GSN104" s="106"/>
      <c r="GSO104" s="106"/>
      <c r="GSP104" s="106"/>
      <c r="GSQ104" s="106"/>
      <c r="GSR104" s="106"/>
      <c r="GSS104" s="106"/>
      <c r="GST104" s="106"/>
      <c r="GSU104" s="106"/>
      <c r="GSV104" s="106"/>
      <c r="GSW104" s="106"/>
      <c r="GSX104" s="106"/>
      <c r="GSY104" s="106"/>
      <c r="GSZ104" s="106"/>
      <c r="GTA104" s="106"/>
      <c r="GTB104" s="106"/>
      <c r="GTC104" s="106"/>
      <c r="GTD104" s="106"/>
      <c r="GTE104" s="106"/>
      <c r="GTF104" s="106"/>
      <c r="GTG104" s="106"/>
      <c r="GTH104" s="106"/>
      <c r="GTI104" s="106"/>
      <c r="GTJ104" s="106"/>
      <c r="GTK104" s="106"/>
      <c r="GTL104" s="106"/>
      <c r="GTM104" s="106"/>
      <c r="GTN104" s="106"/>
      <c r="GTO104" s="106"/>
      <c r="GTP104" s="106"/>
      <c r="GTQ104" s="106"/>
      <c r="GTR104" s="106"/>
      <c r="GTS104" s="106"/>
      <c r="GTT104" s="106"/>
      <c r="GTU104" s="106"/>
      <c r="GTV104" s="106"/>
      <c r="GTW104" s="106"/>
      <c r="GTX104" s="106"/>
      <c r="GTY104" s="106"/>
      <c r="GTZ104" s="106"/>
      <c r="GUA104" s="106"/>
      <c r="GUB104" s="106"/>
      <c r="GUC104" s="106"/>
      <c r="GUD104" s="106"/>
      <c r="GUE104" s="106"/>
      <c r="GUF104" s="106"/>
      <c r="GUG104" s="106"/>
      <c r="GUH104" s="106"/>
      <c r="GUI104" s="106"/>
      <c r="GUJ104" s="106"/>
      <c r="GUK104" s="106"/>
      <c r="GUL104" s="106"/>
      <c r="GUM104" s="106"/>
      <c r="GUN104" s="106"/>
      <c r="GUO104" s="106"/>
      <c r="GUP104" s="106"/>
      <c r="GUQ104" s="106"/>
      <c r="GUR104" s="106"/>
      <c r="GUS104" s="106"/>
      <c r="GUT104" s="106"/>
      <c r="GUU104" s="106"/>
      <c r="GUV104" s="106"/>
      <c r="GUW104" s="106"/>
      <c r="GUX104" s="106"/>
      <c r="GUY104" s="106"/>
      <c r="GUZ104" s="106"/>
      <c r="GVA104" s="106"/>
      <c r="GVB104" s="106"/>
      <c r="GVC104" s="106"/>
      <c r="GVD104" s="106"/>
      <c r="GVE104" s="106"/>
      <c r="GVF104" s="106"/>
      <c r="GVG104" s="106"/>
      <c r="GVH104" s="106"/>
      <c r="GVI104" s="106"/>
      <c r="GVJ104" s="106"/>
      <c r="GVK104" s="106"/>
      <c r="GVL104" s="106"/>
      <c r="GVM104" s="106"/>
      <c r="GVN104" s="106"/>
      <c r="GVO104" s="106"/>
      <c r="GVP104" s="106"/>
      <c r="GVQ104" s="106"/>
      <c r="GVR104" s="106"/>
      <c r="GVS104" s="106"/>
      <c r="GVT104" s="106"/>
      <c r="GVU104" s="106"/>
      <c r="GVV104" s="106"/>
      <c r="GVW104" s="106"/>
      <c r="GVX104" s="106"/>
      <c r="GVY104" s="106"/>
      <c r="GVZ104" s="106"/>
      <c r="GWA104" s="106"/>
      <c r="GWB104" s="106"/>
      <c r="GWC104" s="106"/>
      <c r="GWD104" s="106"/>
      <c r="GWE104" s="106"/>
      <c r="GWF104" s="106"/>
      <c r="GWG104" s="106"/>
      <c r="GWH104" s="106"/>
      <c r="GWI104" s="106"/>
      <c r="GWJ104" s="106"/>
      <c r="GWK104" s="106"/>
      <c r="GWL104" s="106"/>
      <c r="GWM104" s="106"/>
      <c r="GWN104" s="106"/>
      <c r="GWO104" s="106"/>
      <c r="GWP104" s="106"/>
      <c r="GWQ104" s="106"/>
      <c r="GWR104" s="106"/>
      <c r="GWS104" s="106"/>
      <c r="GWT104" s="106"/>
      <c r="GWU104" s="106"/>
      <c r="GWV104" s="106"/>
      <c r="GWW104" s="106"/>
      <c r="GWX104" s="106"/>
      <c r="GWY104" s="106"/>
      <c r="GWZ104" s="106"/>
      <c r="GXA104" s="106"/>
      <c r="GXB104" s="106"/>
      <c r="GXC104" s="106"/>
      <c r="GXD104" s="106"/>
      <c r="GXE104" s="106"/>
      <c r="GXF104" s="106"/>
      <c r="GXG104" s="106"/>
      <c r="GXH104" s="106"/>
      <c r="GXI104" s="106"/>
      <c r="GXJ104" s="106"/>
      <c r="GXK104" s="106"/>
      <c r="GXL104" s="106"/>
      <c r="GXM104" s="106"/>
      <c r="GXN104" s="106"/>
      <c r="GXO104" s="106"/>
      <c r="GXP104" s="106"/>
      <c r="GXQ104" s="106"/>
      <c r="GXR104" s="106"/>
      <c r="GXS104" s="106"/>
      <c r="GXT104" s="106"/>
      <c r="GXU104" s="106"/>
      <c r="GXV104" s="106"/>
      <c r="GXW104" s="106"/>
      <c r="GXX104" s="106"/>
      <c r="GXY104" s="106"/>
      <c r="GXZ104" s="106"/>
      <c r="GYA104" s="106"/>
      <c r="GYB104" s="106"/>
      <c r="GYC104" s="106"/>
      <c r="GYD104" s="106"/>
      <c r="GYE104" s="106"/>
      <c r="GYF104" s="106"/>
      <c r="GYG104" s="106"/>
      <c r="GYH104" s="106"/>
      <c r="GYI104" s="106"/>
      <c r="GYJ104" s="106"/>
      <c r="GYK104" s="106"/>
      <c r="GYL104" s="106"/>
      <c r="GYM104" s="106"/>
      <c r="GYN104" s="106"/>
      <c r="GYO104" s="106"/>
      <c r="GYP104" s="106"/>
      <c r="GYQ104" s="106"/>
      <c r="GYR104" s="106"/>
      <c r="GYS104" s="106"/>
      <c r="GYT104" s="106"/>
      <c r="GYU104" s="106"/>
      <c r="GYV104" s="106"/>
      <c r="GYW104" s="106"/>
      <c r="GYX104" s="106"/>
      <c r="GYY104" s="106"/>
      <c r="GYZ104" s="106"/>
      <c r="GZA104" s="106"/>
      <c r="GZB104" s="106"/>
      <c r="GZC104" s="106"/>
      <c r="GZD104" s="106"/>
      <c r="GZE104" s="106"/>
      <c r="GZF104" s="106"/>
      <c r="GZG104" s="106"/>
      <c r="GZH104" s="106"/>
      <c r="GZI104" s="106"/>
      <c r="GZJ104" s="106"/>
      <c r="GZK104" s="106"/>
      <c r="GZL104" s="106"/>
      <c r="GZM104" s="106"/>
      <c r="GZN104" s="106"/>
      <c r="GZO104" s="106"/>
      <c r="GZP104" s="106"/>
      <c r="GZQ104" s="106"/>
      <c r="GZR104" s="106"/>
      <c r="GZS104" s="106"/>
      <c r="GZT104" s="106"/>
      <c r="GZU104" s="106"/>
      <c r="GZV104" s="106"/>
      <c r="GZW104" s="106"/>
      <c r="GZX104" s="106"/>
      <c r="GZY104" s="106"/>
      <c r="GZZ104" s="106"/>
      <c r="HAA104" s="106"/>
      <c r="HAB104" s="106"/>
      <c r="HAC104" s="106"/>
      <c r="HAD104" s="106"/>
      <c r="HAE104" s="106"/>
      <c r="HAF104" s="106"/>
      <c r="HAG104" s="106"/>
      <c r="HAH104" s="106"/>
      <c r="HAI104" s="106"/>
      <c r="HAJ104" s="106"/>
      <c r="HAK104" s="106"/>
      <c r="HAL104" s="106"/>
      <c r="HAM104" s="106"/>
      <c r="HAN104" s="106"/>
      <c r="HAO104" s="106"/>
      <c r="HAP104" s="106"/>
      <c r="HAQ104" s="106"/>
      <c r="HAR104" s="106"/>
      <c r="HAS104" s="106"/>
      <c r="HAT104" s="106"/>
      <c r="HAU104" s="106"/>
      <c r="HAV104" s="106"/>
      <c r="HAW104" s="106"/>
      <c r="HAX104" s="106"/>
      <c r="HAY104" s="106"/>
      <c r="HAZ104" s="106"/>
      <c r="HBA104" s="106"/>
      <c r="HBB104" s="106"/>
      <c r="HBC104" s="106"/>
      <c r="HBD104" s="106"/>
      <c r="HBE104" s="106"/>
      <c r="HBF104" s="106"/>
      <c r="HBG104" s="106"/>
      <c r="HBH104" s="106"/>
      <c r="HBI104" s="106"/>
      <c r="HBJ104" s="106"/>
      <c r="HBK104" s="106"/>
      <c r="HBL104" s="106"/>
      <c r="HBM104" s="106"/>
      <c r="HBN104" s="106"/>
      <c r="HBO104" s="106"/>
      <c r="HBP104" s="106"/>
      <c r="HBQ104" s="106"/>
      <c r="HBR104" s="106"/>
      <c r="HBS104" s="106"/>
      <c r="HBT104" s="106"/>
      <c r="HBU104" s="106"/>
      <c r="HBV104" s="106"/>
      <c r="HBW104" s="106"/>
      <c r="HBX104" s="106"/>
      <c r="HBY104" s="106"/>
      <c r="HBZ104" s="106"/>
      <c r="HCA104" s="106"/>
      <c r="HCB104" s="106"/>
      <c r="HCC104" s="106"/>
      <c r="HCD104" s="106"/>
      <c r="HCE104" s="106"/>
      <c r="HCF104" s="106"/>
      <c r="HCG104" s="106"/>
      <c r="HCH104" s="106"/>
      <c r="HCI104" s="106"/>
      <c r="HCJ104" s="106"/>
      <c r="HCK104" s="106"/>
      <c r="HCL104" s="106"/>
      <c r="HCM104" s="106"/>
      <c r="HCN104" s="106"/>
      <c r="HCO104" s="106"/>
      <c r="HCP104" s="106"/>
      <c r="HCQ104" s="106"/>
      <c r="HCR104" s="106"/>
      <c r="HCS104" s="106"/>
      <c r="HCT104" s="106"/>
      <c r="HCU104" s="106"/>
      <c r="HCV104" s="106"/>
      <c r="HCW104" s="106"/>
      <c r="HCX104" s="106"/>
      <c r="HCY104" s="106"/>
      <c r="HCZ104" s="106"/>
      <c r="HDA104" s="106"/>
      <c r="HDB104" s="106"/>
      <c r="HDC104" s="106"/>
      <c r="HDD104" s="106"/>
      <c r="HDE104" s="106"/>
      <c r="HDF104" s="106"/>
      <c r="HDG104" s="106"/>
      <c r="HDH104" s="106"/>
      <c r="HDI104" s="106"/>
      <c r="HDJ104" s="106"/>
      <c r="HDK104" s="106"/>
      <c r="HDL104" s="106"/>
      <c r="HDM104" s="106"/>
      <c r="HDN104" s="106"/>
      <c r="HDO104" s="106"/>
      <c r="HDP104" s="106"/>
      <c r="HDQ104" s="106"/>
      <c r="HDR104" s="106"/>
      <c r="HDS104" s="106"/>
      <c r="HDT104" s="106"/>
      <c r="HDU104" s="106"/>
      <c r="HDV104" s="106"/>
      <c r="HDW104" s="106"/>
      <c r="HDX104" s="106"/>
      <c r="HDY104" s="106"/>
      <c r="HDZ104" s="106"/>
      <c r="HEA104" s="106"/>
      <c r="HEB104" s="106"/>
      <c r="HEC104" s="106"/>
      <c r="HED104" s="106"/>
      <c r="HEE104" s="106"/>
      <c r="HEF104" s="106"/>
      <c r="HEG104" s="106"/>
      <c r="HEH104" s="106"/>
      <c r="HEI104" s="106"/>
      <c r="HEJ104" s="106"/>
      <c r="HEK104" s="106"/>
      <c r="HEL104" s="106"/>
      <c r="HEM104" s="106"/>
      <c r="HEN104" s="106"/>
      <c r="HEO104" s="106"/>
      <c r="HEP104" s="106"/>
      <c r="HEQ104" s="106"/>
      <c r="HER104" s="106"/>
      <c r="HES104" s="106"/>
      <c r="HET104" s="106"/>
      <c r="HEU104" s="106"/>
      <c r="HEV104" s="106"/>
      <c r="HEW104" s="106"/>
      <c r="HEX104" s="106"/>
      <c r="HEY104" s="106"/>
      <c r="HEZ104" s="106"/>
      <c r="HFA104" s="106"/>
      <c r="HFB104" s="106"/>
      <c r="HFC104" s="106"/>
      <c r="HFD104" s="106"/>
      <c r="HFE104" s="106"/>
      <c r="HFF104" s="106"/>
      <c r="HFG104" s="106"/>
      <c r="HFH104" s="106"/>
      <c r="HFI104" s="106"/>
      <c r="HFJ104" s="106"/>
      <c r="HFK104" s="106"/>
      <c r="HFL104" s="106"/>
      <c r="HFM104" s="106"/>
      <c r="HFN104" s="106"/>
      <c r="HFO104" s="106"/>
      <c r="HFP104" s="106"/>
      <c r="HFQ104" s="106"/>
      <c r="HFR104" s="106"/>
      <c r="HFS104" s="106"/>
      <c r="HFT104" s="106"/>
      <c r="HFU104" s="106"/>
      <c r="HFV104" s="106"/>
      <c r="HFW104" s="106"/>
      <c r="HFX104" s="106"/>
      <c r="HFY104" s="106"/>
      <c r="HFZ104" s="106"/>
      <c r="HGA104" s="106"/>
      <c r="HGB104" s="106"/>
      <c r="HGC104" s="106"/>
      <c r="HGD104" s="106"/>
      <c r="HGE104" s="106"/>
      <c r="HGF104" s="106"/>
      <c r="HGG104" s="106"/>
      <c r="HGH104" s="106"/>
      <c r="HGI104" s="106"/>
      <c r="HGJ104" s="106"/>
      <c r="HGK104" s="106"/>
      <c r="HGL104" s="106"/>
      <c r="HGM104" s="106"/>
      <c r="HGN104" s="106"/>
      <c r="HGO104" s="106"/>
      <c r="HGP104" s="106"/>
      <c r="HGQ104" s="106"/>
      <c r="HGR104" s="106"/>
      <c r="HGS104" s="106"/>
      <c r="HGT104" s="106"/>
      <c r="HGU104" s="106"/>
      <c r="HGV104" s="106"/>
      <c r="HGW104" s="106"/>
      <c r="HGX104" s="106"/>
      <c r="HGY104" s="106"/>
      <c r="HGZ104" s="106"/>
      <c r="HHA104" s="106"/>
      <c r="HHB104" s="106"/>
      <c r="HHC104" s="106"/>
      <c r="HHD104" s="106"/>
      <c r="HHE104" s="106"/>
      <c r="HHF104" s="106"/>
      <c r="HHG104" s="106"/>
      <c r="HHH104" s="106"/>
      <c r="HHI104" s="106"/>
      <c r="HHJ104" s="106"/>
      <c r="HHK104" s="106"/>
      <c r="HHL104" s="106"/>
      <c r="HHM104" s="106"/>
      <c r="HHN104" s="106"/>
      <c r="HHO104" s="106"/>
      <c r="HHP104" s="106"/>
      <c r="HHQ104" s="106"/>
      <c r="HHR104" s="106"/>
      <c r="HHS104" s="106"/>
      <c r="HHT104" s="106"/>
      <c r="HHU104" s="106"/>
      <c r="HHV104" s="106"/>
      <c r="HHW104" s="106"/>
      <c r="HHX104" s="106"/>
      <c r="HHY104" s="106"/>
      <c r="HHZ104" s="106"/>
      <c r="HIA104" s="106"/>
      <c r="HIB104" s="106"/>
      <c r="HIC104" s="106"/>
      <c r="HID104" s="106"/>
      <c r="HIE104" s="106"/>
      <c r="HIF104" s="106"/>
      <c r="HIG104" s="106"/>
      <c r="HIH104" s="106"/>
      <c r="HII104" s="106"/>
      <c r="HIJ104" s="106"/>
      <c r="HIK104" s="106"/>
      <c r="HIL104" s="106"/>
      <c r="HIM104" s="106"/>
      <c r="HIN104" s="106"/>
      <c r="HIO104" s="106"/>
      <c r="HIP104" s="106"/>
      <c r="HIQ104" s="106"/>
      <c r="HIR104" s="106"/>
      <c r="HIS104" s="106"/>
      <c r="HIT104" s="106"/>
      <c r="HIU104" s="106"/>
      <c r="HIV104" s="106"/>
      <c r="HIW104" s="106"/>
      <c r="HIX104" s="106"/>
      <c r="HIY104" s="106"/>
      <c r="HIZ104" s="106"/>
      <c r="HJA104" s="106"/>
      <c r="HJB104" s="106"/>
      <c r="HJC104" s="106"/>
      <c r="HJD104" s="106"/>
      <c r="HJE104" s="106"/>
      <c r="HJF104" s="106"/>
      <c r="HJG104" s="106"/>
      <c r="HJH104" s="106"/>
      <c r="HJI104" s="106"/>
      <c r="HJJ104" s="106"/>
      <c r="HJK104" s="106"/>
      <c r="HJL104" s="106"/>
      <c r="HJM104" s="106"/>
      <c r="HJN104" s="106"/>
      <c r="HJO104" s="106"/>
      <c r="HJP104" s="106"/>
      <c r="HJQ104" s="106"/>
      <c r="HJR104" s="106"/>
      <c r="HJS104" s="106"/>
      <c r="HJT104" s="106"/>
      <c r="HJU104" s="106"/>
      <c r="HJV104" s="106"/>
      <c r="HJW104" s="106"/>
      <c r="HJX104" s="106"/>
      <c r="HJY104" s="106"/>
      <c r="HJZ104" s="106"/>
      <c r="HKA104" s="106"/>
      <c r="HKB104" s="106"/>
      <c r="HKC104" s="106"/>
      <c r="HKD104" s="106"/>
      <c r="HKE104" s="106"/>
      <c r="HKF104" s="106"/>
      <c r="HKG104" s="106"/>
      <c r="HKH104" s="106"/>
      <c r="HKI104" s="106"/>
      <c r="HKJ104" s="106"/>
      <c r="HKK104" s="106"/>
      <c r="HKL104" s="106"/>
      <c r="HKM104" s="106"/>
      <c r="HKN104" s="106"/>
      <c r="HKO104" s="106"/>
      <c r="HKP104" s="106"/>
      <c r="HKQ104" s="106"/>
      <c r="HKR104" s="106"/>
      <c r="HKS104" s="106"/>
      <c r="HKT104" s="106"/>
      <c r="HKU104" s="106"/>
      <c r="HKV104" s="106"/>
      <c r="HKW104" s="106"/>
      <c r="HKX104" s="106"/>
      <c r="HKY104" s="106"/>
      <c r="HKZ104" s="106"/>
      <c r="HLA104" s="106"/>
      <c r="HLB104" s="106"/>
      <c r="HLC104" s="106"/>
      <c r="HLD104" s="106"/>
      <c r="HLE104" s="106"/>
      <c r="HLF104" s="106"/>
      <c r="HLG104" s="106"/>
      <c r="HLH104" s="106"/>
      <c r="HLI104" s="106"/>
      <c r="HLJ104" s="106"/>
      <c r="HLK104" s="106"/>
      <c r="HLL104" s="106"/>
      <c r="HLM104" s="106"/>
      <c r="HLN104" s="106"/>
      <c r="HLO104" s="106"/>
      <c r="HLP104" s="106"/>
      <c r="HLQ104" s="106"/>
      <c r="HLR104" s="106"/>
      <c r="HLS104" s="106"/>
      <c r="HLT104" s="106"/>
      <c r="HLU104" s="106"/>
      <c r="HLV104" s="106"/>
      <c r="HLW104" s="106"/>
      <c r="HLX104" s="106"/>
      <c r="HLY104" s="106"/>
      <c r="HLZ104" s="106"/>
      <c r="HMA104" s="106"/>
      <c r="HMB104" s="106"/>
      <c r="HMC104" s="106"/>
      <c r="HMD104" s="106"/>
      <c r="HME104" s="106"/>
      <c r="HMF104" s="106"/>
      <c r="HMG104" s="106"/>
      <c r="HMH104" s="106"/>
      <c r="HMI104" s="106"/>
      <c r="HMJ104" s="106"/>
      <c r="HMK104" s="106"/>
      <c r="HML104" s="106"/>
      <c r="HMM104" s="106"/>
      <c r="HMN104" s="106"/>
      <c r="HMO104" s="106"/>
      <c r="HMP104" s="106"/>
      <c r="HMQ104" s="106"/>
      <c r="HMR104" s="106"/>
      <c r="HMS104" s="106"/>
      <c r="HMT104" s="106"/>
      <c r="HMU104" s="106"/>
      <c r="HMV104" s="106"/>
      <c r="HMW104" s="106"/>
      <c r="HMX104" s="106"/>
      <c r="HMY104" s="106"/>
      <c r="HMZ104" s="106"/>
      <c r="HNA104" s="106"/>
      <c r="HNB104" s="106"/>
      <c r="HNC104" s="106"/>
      <c r="HND104" s="106"/>
      <c r="HNE104" s="106"/>
      <c r="HNF104" s="106"/>
      <c r="HNG104" s="106"/>
      <c r="HNH104" s="106"/>
      <c r="HNI104" s="106"/>
      <c r="HNJ104" s="106"/>
      <c r="HNK104" s="106"/>
      <c r="HNL104" s="106"/>
      <c r="HNM104" s="106"/>
      <c r="HNN104" s="106"/>
      <c r="HNO104" s="106"/>
      <c r="HNP104" s="106"/>
      <c r="HNQ104" s="106"/>
      <c r="HNR104" s="106"/>
      <c r="HNS104" s="106"/>
      <c r="HNT104" s="106"/>
      <c r="HNU104" s="106"/>
      <c r="HNV104" s="106"/>
      <c r="HNW104" s="106"/>
      <c r="HNX104" s="106"/>
      <c r="HNY104" s="106"/>
      <c r="HNZ104" s="106"/>
      <c r="HOA104" s="106"/>
      <c r="HOB104" s="106"/>
      <c r="HOC104" s="106"/>
      <c r="HOD104" s="106"/>
      <c r="HOE104" s="106"/>
      <c r="HOF104" s="106"/>
      <c r="HOG104" s="106"/>
      <c r="HOH104" s="106"/>
      <c r="HOI104" s="106"/>
      <c r="HOJ104" s="106"/>
      <c r="HOK104" s="106"/>
      <c r="HOL104" s="106"/>
      <c r="HOM104" s="106"/>
      <c r="HON104" s="106"/>
      <c r="HOO104" s="106"/>
      <c r="HOP104" s="106"/>
      <c r="HOQ104" s="106"/>
      <c r="HOR104" s="106"/>
      <c r="HOS104" s="106"/>
      <c r="HOT104" s="106"/>
      <c r="HOU104" s="106"/>
      <c r="HOV104" s="106"/>
      <c r="HOW104" s="106"/>
      <c r="HOX104" s="106"/>
      <c r="HOY104" s="106"/>
      <c r="HOZ104" s="106"/>
      <c r="HPA104" s="106"/>
      <c r="HPB104" s="106"/>
      <c r="HPC104" s="106"/>
      <c r="HPD104" s="106"/>
      <c r="HPE104" s="106"/>
      <c r="HPF104" s="106"/>
      <c r="HPG104" s="106"/>
      <c r="HPH104" s="106"/>
      <c r="HPI104" s="106"/>
      <c r="HPJ104" s="106"/>
      <c r="HPK104" s="106"/>
      <c r="HPL104" s="106"/>
      <c r="HPM104" s="106"/>
      <c r="HPN104" s="106"/>
      <c r="HPO104" s="106"/>
      <c r="HPP104" s="106"/>
      <c r="HPQ104" s="106"/>
      <c r="HPR104" s="106"/>
      <c r="HPS104" s="106"/>
      <c r="HPT104" s="106"/>
      <c r="HPU104" s="106"/>
      <c r="HPV104" s="106"/>
      <c r="HPW104" s="106"/>
      <c r="HPX104" s="106"/>
      <c r="HPY104" s="106"/>
      <c r="HPZ104" s="106"/>
      <c r="HQA104" s="106"/>
      <c r="HQB104" s="106"/>
      <c r="HQC104" s="106"/>
      <c r="HQD104" s="106"/>
      <c r="HQE104" s="106"/>
      <c r="HQF104" s="106"/>
      <c r="HQG104" s="106"/>
      <c r="HQH104" s="106"/>
      <c r="HQI104" s="106"/>
      <c r="HQJ104" s="106"/>
      <c r="HQK104" s="106"/>
      <c r="HQL104" s="106"/>
      <c r="HQM104" s="106"/>
      <c r="HQN104" s="106"/>
      <c r="HQO104" s="106"/>
      <c r="HQP104" s="106"/>
      <c r="HQQ104" s="106"/>
      <c r="HQR104" s="106"/>
      <c r="HQS104" s="106"/>
      <c r="HQT104" s="106"/>
      <c r="HQU104" s="106"/>
      <c r="HQV104" s="106"/>
      <c r="HQW104" s="106"/>
      <c r="HQX104" s="106"/>
      <c r="HQY104" s="106"/>
      <c r="HQZ104" s="106"/>
      <c r="HRA104" s="106"/>
      <c r="HRB104" s="106"/>
      <c r="HRC104" s="106"/>
      <c r="HRD104" s="106"/>
      <c r="HRE104" s="106"/>
      <c r="HRF104" s="106"/>
      <c r="HRG104" s="106"/>
      <c r="HRH104" s="106"/>
      <c r="HRI104" s="106"/>
      <c r="HRJ104" s="106"/>
      <c r="HRK104" s="106"/>
      <c r="HRL104" s="106"/>
      <c r="HRM104" s="106"/>
      <c r="HRN104" s="106"/>
      <c r="HRO104" s="106"/>
      <c r="HRP104" s="106"/>
      <c r="HRQ104" s="106"/>
      <c r="HRR104" s="106"/>
      <c r="HRS104" s="106"/>
      <c r="HRT104" s="106"/>
      <c r="HRU104" s="106"/>
      <c r="HRV104" s="106"/>
      <c r="HRW104" s="106"/>
      <c r="HRX104" s="106"/>
      <c r="HRY104" s="106"/>
      <c r="HRZ104" s="106"/>
      <c r="HSA104" s="106"/>
      <c r="HSB104" s="106"/>
      <c r="HSC104" s="106"/>
      <c r="HSD104" s="106"/>
      <c r="HSE104" s="106"/>
      <c r="HSF104" s="106"/>
      <c r="HSG104" s="106"/>
      <c r="HSH104" s="106"/>
      <c r="HSI104" s="106"/>
      <c r="HSJ104" s="106"/>
      <c r="HSK104" s="106"/>
      <c r="HSL104" s="106"/>
      <c r="HSM104" s="106"/>
      <c r="HSN104" s="106"/>
      <c r="HSO104" s="106"/>
      <c r="HSP104" s="106"/>
      <c r="HSQ104" s="106"/>
      <c r="HSR104" s="106"/>
      <c r="HSS104" s="106"/>
      <c r="HST104" s="106"/>
      <c r="HSU104" s="106"/>
      <c r="HSV104" s="106"/>
      <c r="HSW104" s="106"/>
      <c r="HSX104" s="106"/>
      <c r="HSY104" s="106"/>
      <c r="HSZ104" s="106"/>
      <c r="HTA104" s="106"/>
      <c r="HTB104" s="106"/>
      <c r="HTC104" s="106"/>
      <c r="HTD104" s="106"/>
      <c r="HTE104" s="106"/>
      <c r="HTF104" s="106"/>
      <c r="HTG104" s="106"/>
      <c r="HTH104" s="106"/>
      <c r="HTI104" s="106"/>
      <c r="HTJ104" s="106"/>
      <c r="HTK104" s="106"/>
      <c r="HTL104" s="106"/>
      <c r="HTM104" s="106"/>
      <c r="HTN104" s="106"/>
      <c r="HTO104" s="106"/>
      <c r="HTP104" s="106"/>
      <c r="HTQ104" s="106"/>
      <c r="HTR104" s="106"/>
      <c r="HTS104" s="106"/>
      <c r="HTT104" s="106"/>
      <c r="HTU104" s="106"/>
      <c r="HTV104" s="106"/>
      <c r="HTW104" s="106"/>
      <c r="HTX104" s="106"/>
      <c r="HTY104" s="106"/>
      <c r="HTZ104" s="106"/>
      <c r="HUA104" s="106"/>
      <c r="HUB104" s="106"/>
      <c r="HUC104" s="106"/>
      <c r="HUD104" s="106"/>
      <c r="HUE104" s="106"/>
      <c r="HUF104" s="106"/>
      <c r="HUG104" s="106"/>
      <c r="HUH104" s="106"/>
      <c r="HUI104" s="106"/>
      <c r="HUJ104" s="106"/>
      <c r="HUK104" s="106"/>
      <c r="HUL104" s="106"/>
      <c r="HUM104" s="106"/>
      <c r="HUN104" s="106"/>
      <c r="HUO104" s="106"/>
      <c r="HUP104" s="106"/>
      <c r="HUQ104" s="106"/>
      <c r="HUR104" s="106"/>
      <c r="HUS104" s="106"/>
      <c r="HUT104" s="106"/>
      <c r="HUU104" s="106"/>
      <c r="HUV104" s="106"/>
      <c r="HUW104" s="106"/>
      <c r="HUX104" s="106"/>
      <c r="HUY104" s="106"/>
      <c r="HUZ104" s="106"/>
      <c r="HVA104" s="106"/>
      <c r="HVB104" s="106"/>
      <c r="HVC104" s="106"/>
      <c r="HVD104" s="106"/>
      <c r="HVE104" s="106"/>
      <c r="HVF104" s="106"/>
      <c r="HVG104" s="106"/>
      <c r="HVH104" s="106"/>
      <c r="HVI104" s="106"/>
      <c r="HVJ104" s="106"/>
      <c r="HVK104" s="106"/>
      <c r="HVL104" s="106"/>
      <c r="HVM104" s="106"/>
      <c r="HVN104" s="106"/>
      <c r="HVO104" s="106"/>
      <c r="HVP104" s="106"/>
      <c r="HVQ104" s="106"/>
      <c r="HVR104" s="106"/>
      <c r="HVS104" s="106"/>
      <c r="HVT104" s="106"/>
      <c r="HVU104" s="106"/>
      <c r="HVV104" s="106"/>
      <c r="HVW104" s="106"/>
      <c r="HVX104" s="106"/>
      <c r="HVY104" s="106"/>
      <c r="HVZ104" s="106"/>
      <c r="HWA104" s="106"/>
      <c r="HWB104" s="106"/>
      <c r="HWC104" s="106"/>
      <c r="HWD104" s="106"/>
      <c r="HWE104" s="106"/>
      <c r="HWF104" s="106"/>
      <c r="HWG104" s="106"/>
      <c r="HWH104" s="106"/>
      <c r="HWI104" s="106"/>
      <c r="HWJ104" s="106"/>
      <c r="HWK104" s="106"/>
      <c r="HWL104" s="106"/>
      <c r="HWM104" s="106"/>
      <c r="HWN104" s="106"/>
      <c r="HWO104" s="106"/>
      <c r="HWP104" s="106"/>
      <c r="HWQ104" s="106"/>
      <c r="HWR104" s="106"/>
      <c r="HWS104" s="106"/>
      <c r="HWT104" s="106"/>
      <c r="HWU104" s="106"/>
      <c r="HWV104" s="106"/>
      <c r="HWW104" s="106"/>
      <c r="HWX104" s="106"/>
      <c r="HWY104" s="106"/>
      <c r="HWZ104" s="106"/>
      <c r="HXA104" s="106"/>
      <c r="HXB104" s="106"/>
      <c r="HXC104" s="106"/>
      <c r="HXD104" s="106"/>
      <c r="HXE104" s="106"/>
      <c r="HXF104" s="106"/>
      <c r="HXG104" s="106"/>
      <c r="HXH104" s="106"/>
      <c r="HXI104" s="106"/>
      <c r="HXJ104" s="106"/>
      <c r="HXK104" s="106"/>
      <c r="HXL104" s="106"/>
      <c r="HXM104" s="106"/>
      <c r="HXN104" s="106"/>
      <c r="HXO104" s="106"/>
      <c r="HXP104" s="106"/>
      <c r="HXQ104" s="106"/>
      <c r="HXR104" s="106"/>
      <c r="HXS104" s="106"/>
      <c r="HXT104" s="106"/>
      <c r="HXU104" s="106"/>
      <c r="HXV104" s="106"/>
      <c r="HXW104" s="106"/>
      <c r="HXX104" s="106"/>
      <c r="HXY104" s="106"/>
      <c r="HXZ104" s="106"/>
      <c r="HYA104" s="106"/>
      <c r="HYB104" s="106"/>
      <c r="HYC104" s="106"/>
      <c r="HYD104" s="106"/>
      <c r="HYE104" s="106"/>
      <c r="HYF104" s="106"/>
      <c r="HYG104" s="106"/>
      <c r="HYH104" s="106"/>
      <c r="HYI104" s="106"/>
      <c r="HYJ104" s="106"/>
      <c r="HYK104" s="106"/>
      <c r="HYL104" s="106"/>
      <c r="HYM104" s="106"/>
      <c r="HYN104" s="106"/>
      <c r="HYO104" s="106"/>
      <c r="HYP104" s="106"/>
      <c r="HYQ104" s="106"/>
      <c r="HYR104" s="106"/>
      <c r="HYS104" s="106"/>
      <c r="HYT104" s="106"/>
      <c r="HYU104" s="106"/>
      <c r="HYV104" s="106"/>
      <c r="HYW104" s="106"/>
      <c r="HYX104" s="106"/>
      <c r="HYY104" s="106"/>
      <c r="HYZ104" s="106"/>
      <c r="HZA104" s="106"/>
      <c r="HZB104" s="106"/>
      <c r="HZC104" s="106"/>
      <c r="HZD104" s="106"/>
      <c r="HZE104" s="106"/>
      <c r="HZF104" s="106"/>
      <c r="HZG104" s="106"/>
      <c r="HZH104" s="106"/>
      <c r="HZI104" s="106"/>
      <c r="HZJ104" s="106"/>
      <c r="HZK104" s="106"/>
      <c r="HZL104" s="106"/>
      <c r="HZM104" s="106"/>
      <c r="HZN104" s="106"/>
      <c r="HZO104" s="106"/>
      <c r="HZP104" s="106"/>
      <c r="HZQ104" s="106"/>
      <c r="HZR104" s="106"/>
      <c r="HZS104" s="106"/>
      <c r="HZT104" s="106"/>
      <c r="HZU104" s="106"/>
      <c r="HZV104" s="106"/>
      <c r="HZW104" s="106"/>
      <c r="HZX104" s="106"/>
      <c r="HZY104" s="106"/>
      <c r="HZZ104" s="106"/>
      <c r="IAA104" s="106"/>
      <c r="IAB104" s="106"/>
      <c r="IAC104" s="106"/>
      <c r="IAD104" s="106"/>
      <c r="IAE104" s="106"/>
      <c r="IAF104" s="106"/>
      <c r="IAG104" s="106"/>
      <c r="IAH104" s="106"/>
      <c r="IAI104" s="106"/>
      <c r="IAJ104" s="106"/>
      <c r="IAK104" s="106"/>
      <c r="IAL104" s="106"/>
      <c r="IAM104" s="106"/>
      <c r="IAN104" s="106"/>
      <c r="IAO104" s="106"/>
      <c r="IAP104" s="106"/>
      <c r="IAQ104" s="106"/>
      <c r="IAR104" s="106"/>
      <c r="IAS104" s="106"/>
      <c r="IAT104" s="106"/>
      <c r="IAU104" s="106"/>
      <c r="IAV104" s="106"/>
      <c r="IAW104" s="106"/>
      <c r="IAX104" s="106"/>
      <c r="IAY104" s="106"/>
      <c r="IAZ104" s="106"/>
      <c r="IBA104" s="106"/>
      <c r="IBB104" s="106"/>
      <c r="IBC104" s="106"/>
      <c r="IBD104" s="106"/>
      <c r="IBE104" s="106"/>
      <c r="IBF104" s="106"/>
      <c r="IBG104" s="106"/>
      <c r="IBH104" s="106"/>
      <c r="IBI104" s="106"/>
      <c r="IBJ104" s="106"/>
      <c r="IBK104" s="106"/>
      <c r="IBL104" s="106"/>
      <c r="IBM104" s="106"/>
      <c r="IBN104" s="106"/>
      <c r="IBO104" s="106"/>
      <c r="IBP104" s="106"/>
      <c r="IBQ104" s="106"/>
      <c r="IBR104" s="106"/>
      <c r="IBS104" s="106"/>
      <c r="IBT104" s="106"/>
      <c r="IBU104" s="106"/>
      <c r="IBV104" s="106"/>
      <c r="IBW104" s="106"/>
      <c r="IBX104" s="106"/>
      <c r="IBY104" s="106"/>
      <c r="IBZ104" s="106"/>
      <c r="ICA104" s="106"/>
      <c r="ICB104" s="106"/>
      <c r="ICC104" s="106"/>
      <c r="ICD104" s="106"/>
      <c r="ICE104" s="106"/>
      <c r="ICF104" s="106"/>
      <c r="ICG104" s="106"/>
      <c r="ICH104" s="106"/>
      <c r="ICI104" s="106"/>
      <c r="ICJ104" s="106"/>
      <c r="ICK104" s="106"/>
      <c r="ICL104" s="106"/>
      <c r="ICM104" s="106"/>
      <c r="ICN104" s="106"/>
      <c r="ICO104" s="106"/>
      <c r="ICP104" s="106"/>
      <c r="ICQ104" s="106"/>
      <c r="ICR104" s="106"/>
      <c r="ICS104" s="106"/>
      <c r="ICT104" s="106"/>
      <c r="ICU104" s="106"/>
      <c r="ICV104" s="106"/>
      <c r="ICW104" s="106"/>
      <c r="ICX104" s="106"/>
      <c r="ICY104" s="106"/>
      <c r="ICZ104" s="106"/>
      <c r="IDA104" s="106"/>
      <c r="IDB104" s="106"/>
      <c r="IDC104" s="106"/>
      <c r="IDD104" s="106"/>
      <c r="IDE104" s="106"/>
      <c r="IDF104" s="106"/>
      <c r="IDG104" s="106"/>
      <c r="IDH104" s="106"/>
      <c r="IDI104" s="106"/>
      <c r="IDJ104" s="106"/>
      <c r="IDK104" s="106"/>
      <c r="IDL104" s="106"/>
      <c r="IDM104" s="106"/>
      <c r="IDN104" s="106"/>
      <c r="IDO104" s="106"/>
      <c r="IDP104" s="106"/>
      <c r="IDQ104" s="106"/>
      <c r="IDR104" s="106"/>
      <c r="IDS104" s="106"/>
      <c r="IDT104" s="106"/>
      <c r="IDU104" s="106"/>
      <c r="IDV104" s="106"/>
      <c r="IDW104" s="106"/>
      <c r="IDX104" s="106"/>
      <c r="IDY104" s="106"/>
      <c r="IDZ104" s="106"/>
      <c r="IEA104" s="106"/>
      <c r="IEB104" s="106"/>
      <c r="IEC104" s="106"/>
      <c r="IED104" s="106"/>
      <c r="IEE104" s="106"/>
      <c r="IEF104" s="106"/>
      <c r="IEG104" s="106"/>
      <c r="IEH104" s="106"/>
      <c r="IEI104" s="106"/>
      <c r="IEJ104" s="106"/>
      <c r="IEK104" s="106"/>
      <c r="IEL104" s="106"/>
      <c r="IEM104" s="106"/>
      <c r="IEN104" s="106"/>
      <c r="IEO104" s="106"/>
      <c r="IEP104" s="106"/>
      <c r="IEQ104" s="106"/>
      <c r="IER104" s="106"/>
      <c r="IES104" s="106"/>
      <c r="IET104" s="106"/>
      <c r="IEU104" s="106"/>
      <c r="IEV104" s="106"/>
      <c r="IEW104" s="106"/>
      <c r="IEX104" s="106"/>
      <c r="IEY104" s="106"/>
      <c r="IEZ104" s="106"/>
      <c r="IFA104" s="106"/>
      <c r="IFB104" s="106"/>
      <c r="IFC104" s="106"/>
      <c r="IFD104" s="106"/>
      <c r="IFE104" s="106"/>
      <c r="IFF104" s="106"/>
      <c r="IFG104" s="106"/>
      <c r="IFH104" s="106"/>
      <c r="IFI104" s="106"/>
      <c r="IFJ104" s="106"/>
      <c r="IFK104" s="106"/>
      <c r="IFL104" s="106"/>
      <c r="IFM104" s="106"/>
      <c r="IFN104" s="106"/>
      <c r="IFO104" s="106"/>
      <c r="IFP104" s="106"/>
      <c r="IFQ104" s="106"/>
      <c r="IFR104" s="106"/>
      <c r="IFS104" s="106"/>
      <c r="IFT104" s="106"/>
      <c r="IFU104" s="106"/>
      <c r="IFV104" s="106"/>
      <c r="IFW104" s="106"/>
      <c r="IFX104" s="106"/>
      <c r="IFY104" s="106"/>
      <c r="IFZ104" s="106"/>
      <c r="IGA104" s="106"/>
      <c r="IGB104" s="106"/>
      <c r="IGC104" s="106"/>
      <c r="IGD104" s="106"/>
      <c r="IGE104" s="106"/>
      <c r="IGF104" s="106"/>
      <c r="IGG104" s="106"/>
      <c r="IGH104" s="106"/>
      <c r="IGI104" s="106"/>
      <c r="IGJ104" s="106"/>
      <c r="IGK104" s="106"/>
      <c r="IGL104" s="106"/>
      <c r="IGM104" s="106"/>
      <c r="IGN104" s="106"/>
      <c r="IGO104" s="106"/>
      <c r="IGP104" s="106"/>
      <c r="IGQ104" s="106"/>
      <c r="IGR104" s="106"/>
      <c r="IGS104" s="106"/>
      <c r="IGT104" s="106"/>
      <c r="IGU104" s="106"/>
      <c r="IGV104" s="106"/>
      <c r="IGW104" s="106"/>
      <c r="IGX104" s="106"/>
      <c r="IGY104" s="106"/>
      <c r="IGZ104" s="106"/>
      <c r="IHA104" s="106"/>
      <c r="IHB104" s="106"/>
      <c r="IHC104" s="106"/>
      <c r="IHD104" s="106"/>
      <c r="IHE104" s="106"/>
      <c r="IHF104" s="106"/>
      <c r="IHG104" s="106"/>
      <c r="IHH104" s="106"/>
      <c r="IHI104" s="106"/>
      <c r="IHJ104" s="106"/>
      <c r="IHK104" s="106"/>
      <c r="IHL104" s="106"/>
      <c r="IHM104" s="106"/>
      <c r="IHN104" s="106"/>
      <c r="IHO104" s="106"/>
      <c r="IHP104" s="106"/>
      <c r="IHQ104" s="106"/>
      <c r="IHR104" s="106"/>
      <c r="IHS104" s="106"/>
      <c r="IHT104" s="106"/>
      <c r="IHU104" s="106"/>
      <c r="IHV104" s="106"/>
      <c r="IHW104" s="106"/>
      <c r="IHX104" s="106"/>
      <c r="IHY104" s="106"/>
      <c r="IHZ104" s="106"/>
      <c r="IIA104" s="106"/>
      <c r="IIB104" s="106"/>
      <c r="IIC104" s="106"/>
      <c r="IID104" s="106"/>
      <c r="IIE104" s="106"/>
      <c r="IIF104" s="106"/>
      <c r="IIG104" s="106"/>
      <c r="IIH104" s="106"/>
      <c r="III104" s="106"/>
      <c r="IIJ104" s="106"/>
      <c r="IIK104" s="106"/>
      <c r="IIL104" s="106"/>
      <c r="IIM104" s="106"/>
      <c r="IIN104" s="106"/>
      <c r="IIO104" s="106"/>
      <c r="IIP104" s="106"/>
      <c r="IIQ104" s="106"/>
      <c r="IIR104" s="106"/>
      <c r="IIS104" s="106"/>
      <c r="IIT104" s="106"/>
      <c r="IIU104" s="106"/>
      <c r="IIV104" s="106"/>
      <c r="IIW104" s="106"/>
      <c r="IIX104" s="106"/>
      <c r="IIY104" s="106"/>
      <c r="IIZ104" s="106"/>
      <c r="IJA104" s="106"/>
      <c r="IJB104" s="106"/>
      <c r="IJC104" s="106"/>
      <c r="IJD104" s="106"/>
      <c r="IJE104" s="106"/>
      <c r="IJF104" s="106"/>
      <c r="IJG104" s="106"/>
      <c r="IJH104" s="106"/>
      <c r="IJI104" s="106"/>
      <c r="IJJ104" s="106"/>
      <c r="IJK104" s="106"/>
      <c r="IJL104" s="106"/>
      <c r="IJM104" s="106"/>
      <c r="IJN104" s="106"/>
      <c r="IJO104" s="106"/>
      <c r="IJP104" s="106"/>
      <c r="IJQ104" s="106"/>
      <c r="IJR104" s="106"/>
      <c r="IJS104" s="106"/>
      <c r="IJT104" s="106"/>
      <c r="IJU104" s="106"/>
      <c r="IJV104" s="106"/>
      <c r="IJW104" s="106"/>
      <c r="IJX104" s="106"/>
      <c r="IJY104" s="106"/>
      <c r="IJZ104" s="106"/>
      <c r="IKA104" s="106"/>
      <c r="IKB104" s="106"/>
      <c r="IKC104" s="106"/>
      <c r="IKD104" s="106"/>
      <c r="IKE104" s="106"/>
      <c r="IKF104" s="106"/>
      <c r="IKG104" s="106"/>
      <c r="IKH104" s="106"/>
      <c r="IKI104" s="106"/>
      <c r="IKJ104" s="106"/>
      <c r="IKK104" s="106"/>
      <c r="IKL104" s="106"/>
      <c r="IKM104" s="106"/>
      <c r="IKN104" s="106"/>
      <c r="IKO104" s="106"/>
      <c r="IKP104" s="106"/>
      <c r="IKQ104" s="106"/>
      <c r="IKR104" s="106"/>
      <c r="IKS104" s="106"/>
      <c r="IKT104" s="106"/>
      <c r="IKU104" s="106"/>
      <c r="IKV104" s="106"/>
      <c r="IKW104" s="106"/>
      <c r="IKX104" s="106"/>
      <c r="IKY104" s="106"/>
      <c r="IKZ104" s="106"/>
      <c r="ILA104" s="106"/>
      <c r="ILB104" s="106"/>
      <c r="ILC104" s="106"/>
      <c r="ILD104" s="106"/>
      <c r="ILE104" s="106"/>
      <c r="ILF104" s="106"/>
      <c r="ILG104" s="106"/>
      <c r="ILH104" s="106"/>
      <c r="ILI104" s="106"/>
      <c r="ILJ104" s="106"/>
      <c r="ILK104" s="106"/>
      <c r="ILL104" s="106"/>
      <c r="ILM104" s="106"/>
      <c r="ILN104" s="106"/>
      <c r="ILO104" s="106"/>
      <c r="ILP104" s="106"/>
      <c r="ILQ104" s="106"/>
      <c r="ILR104" s="106"/>
      <c r="ILS104" s="106"/>
      <c r="ILT104" s="106"/>
      <c r="ILU104" s="106"/>
      <c r="ILV104" s="106"/>
      <c r="ILW104" s="106"/>
      <c r="ILX104" s="106"/>
      <c r="ILY104" s="106"/>
      <c r="ILZ104" s="106"/>
      <c r="IMA104" s="106"/>
      <c r="IMB104" s="106"/>
      <c r="IMC104" s="106"/>
      <c r="IMD104" s="106"/>
      <c r="IME104" s="106"/>
      <c r="IMF104" s="106"/>
      <c r="IMG104" s="106"/>
      <c r="IMH104" s="106"/>
      <c r="IMI104" s="106"/>
      <c r="IMJ104" s="106"/>
      <c r="IMK104" s="106"/>
      <c r="IML104" s="106"/>
      <c r="IMM104" s="106"/>
      <c r="IMN104" s="106"/>
      <c r="IMO104" s="106"/>
      <c r="IMP104" s="106"/>
      <c r="IMQ104" s="106"/>
      <c r="IMR104" s="106"/>
      <c r="IMS104" s="106"/>
      <c r="IMT104" s="106"/>
      <c r="IMU104" s="106"/>
      <c r="IMV104" s="106"/>
      <c r="IMW104" s="106"/>
      <c r="IMX104" s="106"/>
      <c r="IMY104" s="106"/>
      <c r="IMZ104" s="106"/>
      <c r="INA104" s="106"/>
      <c r="INB104" s="106"/>
      <c r="INC104" s="106"/>
      <c r="IND104" s="106"/>
      <c r="INE104" s="106"/>
      <c r="INF104" s="106"/>
      <c r="ING104" s="106"/>
      <c r="INH104" s="106"/>
      <c r="INI104" s="106"/>
      <c r="INJ104" s="106"/>
      <c r="INK104" s="106"/>
      <c r="INL104" s="106"/>
      <c r="INM104" s="106"/>
      <c r="INN104" s="106"/>
      <c r="INO104" s="106"/>
      <c r="INP104" s="106"/>
      <c r="INQ104" s="106"/>
      <c r="INR104" s="106"/>
      <c r="INS104" s="106"/>
      <c r="INT104" s="106"/>
      <c r="INU104" s="106"/>
      <c r="INV104" s="106"/>
      <c r="INW104" s="106"/>
      <c r="INX104" s="106"/>
      <c r="INY104" s="106"/>
      <c r="INZ104" s="106"/>
      <c r="IOA104" s="106"/>
      <c r="IOB104" s="106"/>
      <c r="IOC104" s="106"/>
      <c r="IOD104" s="106"/>
      <c r="IOE104" s="106"/>
      <c r="IOF104" s="106"/>
      <c r="IOG104" s="106"/>
      <c r="IOH104" s="106"/>
      <c r="IOI104" s="106"/>
      <c r="IOJ104" s="106"/>
      <c r="IOK104" s="106"/>
      <c r="IOL104" s="106"/>
      <c r="IOM104" s="106"/>
      <c r="ION104" s="106"/>
      <c r="IOO104" s="106"/>
      <c r="IOP104" s="106"/>
      <c r="IOQ104" s="106"/>
      <c r="IOR104" s="106"/>
      <c r="IOS104" s="106"/>
      <c r="IOT104" s="106"/>
      <c r="IOU104" s="106"/>
      <c r="IOV104" s="106"/>
      <c r="IOW104" s="106"/>
      <c r="IOX104" s="106"/>
      <c r="IOY104" s="106"/>
      <c r="IOZ104" s="106"/>
      <c r="IPA104" s="106"/>
      <c r="IPB104" s="106"/>
      <c r="IPC104" s="106"/>
      <c r="IPD104" s="106"/>
      <c r="IPE104" s="106"/>
      <c r="IPF104" s="106"/>
      <c r="IPG104" s="106"/>
      <c r="IPH104" s="106"/>
      <c r="IPI104" s="106"/>
      <c r="IPJ104" s="106"/>
      <c r="IPK104" s="106"/>
      <c r="IPL104" s="106"/>
      <c r="IPM104" s="106"/>
      <c r="IPN104" s="106"/>
      <c r="IPO104" s="106"/>
      <c r="IPP104" s="106"/>
      <c r="IPQ104" s="106"/>
      <c r="IPR104" s="106"/>
      <c r="IPS104" s="106"/>
      <c r="IPT104" s="106"/>
      <c r="IPU104" s="106"/>
      <c r="IPV104" s="106"/>
      <c r="IPW104" s="106"/>
      <c r="IPX104" s="106"/>
      <c r="IPY104" s="106"/>
      <c r="IPZ104" s="106"/>
      <c r="IQA104" s="106"/>
      <c r="IQB104" s="106"/>
      <c r="IQC104" s="106"/>
      <c r="IQD104" s="106"/>
      <c r="IQE104" s="106"/>
      <c r="IQF104" s="106"/>
      <c r="IQG104" s="106"/>
      <c r="IQH104" s="106"/>
      <c r="IQI104" s="106"/>
      <c r="IQJ104" s="106"/>
      <c r="IQK104" s="106"/>
      <c r="IQL104" s="106"/>
      <c r="IQM104" s="106"/>
      <c r="IQN104" s="106"/>
      <c r="IQO104" s="106"/>
      <c r="IQP104" s="106"/>
      <c r="IQQ104" s="106"/>
      <c r="IQR104" s="106"/>
      <c r="IQS104" s="106"/>
      <c r="IQT104" s="106"/>
      <c r="IQU104" s="106"/>
      <c r="IQV104" s="106"/>
      <c r="IQW104" s="106"/>
      <c r="IQX104" s="106"/>
      <c r="IQY104" s="106"/>
      <c r="IQZ104" s="106"/>
      <c r="IRA104" s="106"/>
      <c r="IRB104" s="106"/>
      <c r="IRC104" s="106"/>
      <c r="IRD104" s="106"/>
      <c r="IRE104" s="106"/>
      <c r="IRF104" s="106"/>
      <c r="IRG104" s="106"/>
      <c r="IRH104" s="106"/>
      <c r="IRI104" s="106"/>
      <c r="IRJ104" s="106"/>
      <c r="IRK104" s="106"/>
      <c r="IRL104" s="106"/>
      <c r="IRM104" s="106"/>
      <c r="IRN104" s="106"/>
      <c r="IRO104" s="106"/>
      <c r="IRP104" s="106"/>
      <c r="IRQ104" s="106"/>
      <c r="IRR104" s="106"/>
      <c r="IRS104" s="106"/>
      <c r="IRT104" s="106"/>
      <c r="IRU104" s="106"/>
      <c r="IRV104" s="106"/>
      <c r="IRW104" s="106"/>
      <c r="IRX104" s="106"/>
      <c r="IRY104" s="106"/>
      <c r="IRZ104" s="106"/>
      <c r="ISA104" s="106"/>
      <c r="ISB104" s="106"/>
      <c r="ISC104" s="106"/>
      <c r="ISD104" s="106"/>
      <c r="ISE104" s="106"/>
      <c r="ISF104" s="106"/>
      <c r="ISG104" s="106"/>
      <c r="ISH104" s="106"/>
      <c r="ISI104" s="106"/>
      <c r="ISJ104" s="106"/>
      <c r="ISK104" s="106"/>
      <c r="ISL104" s="106"/>
      <c r="ISM104" s="106"/>
      <c r="ISN104" s="106"/>
      <c r="ISO104" s="106"/>
      <c r="ISP104" s="106"/>
      <c r="ISQ104" s="106"/>
      <c r="ISR104" s="106"/>
      <c r="ISS104" s="106"/>
      <c r="IST104" s="106"/>
      <c r="ISU104" s="106"/>
      <c r="ISV104" s="106"/>
      <c r="ISW104" s="106"/>
      <c r="ISX104" s="106"/>
      <c r="ISY104" s="106"/>
      <c r="ISZ104" s="106"/>
      <c r="ITA104" s="106"/>
      <c r="ITB104" s="106"/>
      <c r="ITC104" s="106"/>
      <c r="ITD104" s="106"/>
      <c r="ITE104" s="106"/>
      <c r="ITF104" s="106"/>
      <c r="ITG104" s="106"/>
      <c r="ITH104" s="106"/>
      <c r="ITI104" s="106"/>
      <c r="ITJ104" s="106"/>
      <c r="ITK104" s="106"/>
      <c r="ITL104" s="106"/>
      <c r="ITM104" s="106"/>
      <c r="ITN104" s="106"/>
      <c r="ITO104" s="106"/>
      <c r="ITP104" s="106"/>
      <c r="ITQ104" s="106"/>
      <c r="ITR104" s="106"/>
      <c r="ITS104" s="106"/>
      <c r="ITT104" s="106"/>
      <c r="ITU104" s="106"/>
      <c r="ITV104" s="106"/>
      <c r="ITW104" s="106"/>
      <c r="ITX104" s="106"/>
      <c r="ITY104" s="106"/>
      <c r="ITZ104" s="106"/>
      <c r="IUA104" s="106"/>
      <c r="IUB104" s="106"/>
      <c r="IUC104" s="106"/>
      <c r="IUD104" s="106"/>
      <c r="IUE104" s="106"/>
      <c r="IUF104" s="106"/>
      <c r="IUG104" s="106"/>
      <c r="IUH104" s="106"/>
      <c r="IUI104" s="106"/>
      <c r="IUJ104" s="106"/>
      <c r="IUK104" s="106"/>
      <c r="IUL104" s="106"/>
      <c r="IUM104" s="106"/>
      <c r="IUN104" s="106"/>
      <c r="IUO104" s="106"/>
      <c r="IUP104" s="106"/>
      <c r="IUQ104" s="106"/>
      <c r="IUR104" s="106"/>
      <c r="IUS104" s="106"/>
      <c r="IUT104" s="106"/>
      <c r="IUU104" s="106"/>
      <c r="IUV104" s="106"/>
      <c r="IUW104" s="106"/>
      <c r="IUX104" s="106"/>
      <c r="IUY104" s="106"/>
      <c r="IUZ104" s="106"/>
      <c r="IVA104" s="106"/>
      <c r="IVB104" s="106"/>
      <c r="IVC104" s="106"/>
      <c r="IVD104" s="106"/>
      <c r="IVE104" s="106"/>
      <c r="IVF104" s="106"/>
      <c r="IVG104" s="106"/>
      <c r="IVH104" s="106"/>
      <c r="IVI104" s="106"/>
      <c r="IVJ104" s="106"/>
      <c r="IVK104" s="106"/>
      <c r="IVL104" s="106"/>
      <c r="IVM104" s="106"/>
      <c r="IVN104" s="106"/>
      <c r="IVO104" s="106"/>
      <c r="IVP104" s="106"/>
      <c r="IVQ104" s="106"/>
      <c r="IVR104" s="106"/>
      <c r="IVS104" s="106"/>
      <c r="IVT104" s="106"/>
      <c r="IVU104" s="106"/>
      <c r="IVV104" s="106"/>
      <c r="IVW104" s="106"/>
      <c r="IVX104" s="106"/>
      <c r="IVY104" s="106"/>
      <c r="IVZ104" s="106"/>
      <c r="IWA104" s="106"/>
      <c r="IWB104" s="106"/>
      <c r="IWC104" s="106"/>
      <c r="IWD104" s="106"/>
      <c r="IWE104" s="106"/>
      <c r="IWF104" s="106"/>
      <c r="IWG104" s="106"/>
      <c r="IWH104" s="106"/>
      <c r="IWI104" s="106"/>
      <c r="IWJ104" s="106"/>
      <c r="IWK104" s="106"/>
      <c r="IWL104" s="106"/>
      <c r="IWM104" s="106"/>
      <c r="IWN104" s="106"/>
      <c r="IWO104" s="106"/>
      <c r="IWP104" s="106"/>
      <c r="IWQ104" s="106"/>
      <c r="IWR104" s="106"/>
      <c r="IWS104" s="106"/>
      <c r="IWT104" s="106"/>
      <c r="IWU104" s="106"/>
      <c r="IWV104" s="106"/>
      <c r="IWW104" s="106"/>
      <c r="IWX104" s="106"/>
      <c r="IWY104" s="106"/>
      <c r="IWZ104" s="106"/>
      <c r="IXA104" s="106"/>
      <c r="IXB104" s="106"/>
      <c r="IXC104" s="106"/>
      <c r="IXD104" s="106"/>
      <c r="IXE104" s="106"/>
      <c r="IXF104" s="106"/>
      <c r="IXG104" s="106"/>
      <c r="IXH104" s="106"/>
      <c r="IXI104" s="106"/>
      <c r="IXJ104" s="106"/>
      <c r="IXK104" s="106"/>
      <c r="IXL104" s="106"/>
      <c r="IXM104" s="106"/>
      <c r="IXN104" s="106"/>
      <c r="IXO104" s="106"/>
      <c r="IXP104" s="106"/>
      <c r="IXQ104" s="106"/>
      <c r="IXR104" s="106"/>
      <c r="IXS104" s="106"/>
      <c r="IXT104" s="106"/>
      <c r="IXU104" s="106"/>
      <c r="IXV104" s="106"/>
      <c r="IXW104" s="106"/>
      <c r="IXX104" s="106"/>
      <c r="IXY104" s="106"/>
      <c r="IXZ104" s="106"/>
      <c r="IYA104" s="106"/>
      <c r="IYB104" s="106"/>
      <c r="IYC104" s="106"/>
      <c r="IYD104" s="106"/>
      <c r="IYE104" s="106"/>
      <c r="IYF104" s="106"/>
      <c r="IYG104" s="106"/>
      <c r="IYH104" s="106"/>
      <c r="IYI104" s="106"/>
      <c r="IYJ104" s="106"/>
      <c r="IYK104" s="106"/>
      <c r="IYL104" s="106"/>
      <c r="IYM104" s="106"/>
      <c r="IYN104" s="106"/>
      <c r="IYO104" s="106"/>
      <c r="IYP104" s="106"/>
      <c r="IYQ104" s="106"/>
      <c r="IYR104" s="106"/>
      <c r="IYS104" s="106"/>
      <c r="IYT104" s="106"/>
      <c r="IYU104" s="106"/>
      <c r="IYV104" s="106"/>
      <c r="IYW104" s="106"/>
      <c r="IYX104" s="106"/>
      <c r="IYY104" s="106"/>
      <c r="IYZ104" s="106"/>
      <c r="IZA104" s="106"/>
      <c r="IZB104" s="106"/>
      <c r="IZC104" s="106"/>
      <c r="IZD104" s="106"/>
      <c r="IZE104" s="106"/>
      <c r="IZF104" s="106"/>
      <c r="IZG104" s="106"/>
      <c r="IZH104" s="106"/>
      <c r="IZI104" s="106"/>
      <c r="IZJ104" s="106"/>
      <c r="IZK104" s="106"/>
      <c r="IZL104" s="106"/>
      <c r="IZM104" s="106"/>
      <c r="IZN104" s="106"/>
      <c r="IZO104" s="106"/>
      <c r="IZP104" s="106"/>
      <c r="IZQ104" s="106"/>
      <c r="IZR104" s="106"/>
      <c r="IZS104" s="106"/>
      <c r="IZT104" s="106"/>
      <c r="IZU104" s="106"/>
      <c r="IZV104" s="106"/>
      <c r="IZW104" s="106"/>
      <c r="IZX104" s="106"/>
      <c r="IZY104" s="106"/>
      <c r="IZZ104" s="106"/>
      <c r="JAA104" s="106"/>
      <c r="JAB104" s="106"/>
      <c r="JAC104" s="106"/>
      <c r="JAD104" s="106"/>
      <c r="JAE104" s="106"/>
      <c r="JAF104" s="106"/>
      <c r="JAG104" s="106"/>
      <c r="JAH104" s="106"/>
      <c r="JAI104" s="106"/>
      <c r="JAJ104" s="106"/>
      <c r="JAK104" s="106"/>
      <c r="JAL104" s="106"/>
      <c r="JAM104" s="106"/>
      <c r="JAN104" s="106"/>
      <c r="JAO104" s="106"/>
      <c r="JAP104" s="106"/>
      <c r="JAQ104" s="106"/>
      <c r="JAR104" s="106"/>
      <c r="JAS104" s="106"/>
      <c r="JAT104" s="106"/>
      <c r="JAU104" s="106"/>
      <c r="JAV104" s="106"/>
      <c r="JAW104" s="106"/>
      <c r="JAX104" s="106"/>
      <c r="JAY104" s="106"/>
      <c r="JAZ104" s="106"/>
      <c r="JBA104" s="106"/>
      <c r="JBB104" s="106"/>
      <c r="JBC104" s="106"/>
      <c r="JBD104" s="106"/>
      <c r="JBE104" s="106"/>
      <c r="JBF104" s="106"/>
      <c r="JBG104" s="106"/>
      <c r="JBH104" s="106"/>
      <c r="JBI104" s="106"/>
      <c r="JBJ104" s="106"/>
      <c r="JBK104" s="106"/>
      <c r="JBL104" s="106"/>
      <c r="JBM104" s="106"/>
      <c r="JBN104" s="106"/>
      <c r="JBO104" s="106"/>
      <c r="JBP104" s="106"/>
      <c r="JBQ104" s="106"/>
      <c r="JBR104" s="106"/>
      <c r="JBS104" s="106"/>
      <c r="JBT104" s="106"/>
      <c r="JBU104" s="106"/>
      <c r="JBV104" s="106"/>
      <c r="JBW104" s="106"/>
      <c r="JBX104" s="106"/>
      <c r="JBY104" s="106"/>
      <c r="JBZ104" s="106"/>
      <c r="JCA104" s="106"/>
      <c r="JCB104" s="106"/>
      <c r="JCC104" s="106"/>
      <c r="JCD104" s="106"/>
      <c r="JCE104" s="106"/>
      <c r="JCF104" s="106"/>
      <c r="JCG104" s="106"/>
      <c r="JCH104" s="106"/>
      <c r="JCI104" s="106"/>
      <c r="JCJ104" s="106"/>
      <c r="JCK104" s="106"/>
      <c r="JCL104" s="106"/>
      <c r="JCM104" s="106"/>
      <c r="JCN104" s="106"/>
      <c r="JCO104" s="106"/>
      <c r="JCP104" s="106"/>
      <c r="JCQ104" s="106"/>
      <c r="JCR104" s="106"/>
      <c r="JCS104" s="106"/>
      <c r="JCT104" s="106"/>
      <c r="JCU104" s="106"/>
      <c r="JCV104" s="106"/>
      <c r="JCW104" s="106"/>
      <c r="JCX104" s="106"/>
      <c r="JCY104" s="106"/>
      <c r="JCZ104" s="106"/>
      <c r="JDA104" s="106"/>
      <c r="JDB104" s="106"/>
      <c r="JDC104" s="106"/>
      <c r="JDD104" s="106"/>
      <c r="JDE104" s="106"/>
      <c r="JDF104" s="106"/>
      <c r="JDG104" s="106"/>
      <c r="JDH104" s="106"/>
      <c r="JDI104" s="106"/>
      <c r="JDJ104" s="106"/>
      <c r="JDK104" s="106"/>
      <c r="JDL104" s="106"/>
      <c r="JDM104" s="106"/>
      <c r="JDN104" s="106"/>
      <c r="JDO104" s="106"/>
      <c r="JDP104" s="106"/>
      <c r="JDQ104" s="106"/>
      <c r="JDR104" s="106"/>
      <c r="JDS104" s="106"/>
      <c r="JDT104" s="106"/>
      <c r="JDU104" s="106"/>
      <c r="JDV104" s="106"/>
      <c r="JDW104" s="106"/>
      <c r="JDX104" s="106"/>
      <c r="JDY104" s="106"/>
      <c r="JDZ104" s="106"/>
      <c r="JEA104" s="106"/>
      <c r="JEB104" s="106"/>
      <c r="JEC104" s="106"/>
      <c r="JED104" s="106"/>
      <c r="JEE104" s="106"/>
      <c r="JEF104" s="106"/>
      <c r="JEG104" s="106"/>
      <c r="JEH104" s="106"/>
      <c r="JEI104" s="106"/>
      <c r="JEJ104" s="106"/>
      <c r="JEK104" s="106"/>
      <c r="JEL104" s="106"/>
      <c r="JEM104" s="106"/>
      <c r="JEN104" s="106"/>
      <c r="JEO104" s="106"/>
      <c r="JEP104" s="106"/>
      <c r="JEQ104" s="106"/>
      <c r="JER104" s="106"/>
      <c r="JES104" s="106"/>
      <c r="JET104" s="106"/>
      <c r="JEU104" s="106"/>
      <c r="JEV104" s="106"/>
      <c r="JEW104" s="106"/>
      <c r="JEX104" s="106"/>
      <c r="JEY104" s="106"/>
      <c r="JEZ104" s="106"/>
      <c r="JFA104" s="106"/>
      <c r="JFB104" s="106"/>
      <c r="JFC104" s="106"/>
      <c r="JFD104" s="106"/>
      <c r="JFE104" s="106"/>
      <c r="JFF104" s="106"/>
      <c r="JFG104" s="106"/>
      <c r="JFH104" s="106"/>
      <c r="JFI104" s="106"/>
      <c r="JFJ104" s="106"/>
      <c r="JFK104" s="106"/>
      <c r="JFL104" s="106"/>
      <c r="JFM104" s="106"/>
      <c r="JFN104" s="106"/>
      <c r="JFO104" s="106"/>
      <c r="JFP104" s="106"/>
      <c r="JFQ104" s="106"/>
      <c r="JFR104" s="106"/>
      <c r="JFS104" s="106"/>
      <c r="JFT104" s="106"/>
      <c r="JFU104" s="106"/>
      <c r="JFV104" s="106"/>
      <c r="JFW104" s="106"/>
      <c r="JFX104" s="106"/>
      <c r="JFY104" s="106"/>
      <c r="JFZ104" s="106"/>
      <c r="JGA104" s="106"/>
      <c r="JGB104" s="106"/>
      <c r="JGC104" s="106"/>
      <c r="JGD104" s="106"/>
      <c r="JGE104" s="106"/>
      <c r="JGF104" s="106"/>
      <c r="JGG104" s="106"/>
      <c r="JGH104" s="106"/>
      <c r="JGI104" s="106"/>
      <c r="JGJ104" s="106"/>
      <c r="JGK104" s="106"/>
      <c r="JGL104" s="106"/>
      <c r="JGM104" s="106"/>
      <c r="JGN104" s="106"/>
      <c r="JGO104" s="106"/>
      <c r="JGP104" s="106"/>
      <c r="JGQ104" s="106"/>
      <c r="JGR104" s="106"/>
      <c r="JGS104" s="106"/>
      <c r="JGT104" s="106"/>
      <c r="JGU104" s="106"/>
      <c r="JGV104" s="106"/>
      <c r="JGW104" s="106"/>
      <c r="JGX104" s="106"/>
      <c r="JGY104" s="106"/>
      <c r="JGZ104" s="106"/>
      <c r="JHA104" s="106"/>
      <c r="JHB104" s="106"/>
      <c r="JHC104" s="106"/>
      <c r="JHD104" s="106"/>
      <c r="JHE104" s="106"/>
      <c r="JHF104" s="106"/>
      <c r="JHG104" s="106"/>
      <c r="JHH104" s="106"/>
      <c r="JHI104" s="106"/>
      <c r="JHJ104" s="106"/>
      <c r="JHK104" s="106"/>
      <c r="JHL104" s="106"/>
      <c r="JHM104" s="106"/>
      <c r="JHN104" s="106"/>
      <c r="JHO104" s="106"/>
      <c r="JHP104" s="106"/>
      <c r="JHQ104" s="106"/>
      <c r="JHR104" s="106"/>
      <c r="JHS104" s="106"/>
      <c r="JHT104" s="106"/>
      <c r="JHU104" s="106"/>
      <c r="JHV104" s="106"/>
      <c r="JHW104" s="106"/>
      <c r="JHX104" s="106"/>
      <c r="JHY104" s="106"/>
      <c r="JHZ104" s="106"/>
      <c r="JIA104" s="106"/>
      <c r="JIB104" s="106"/>
      <c r="JIC104" s="106"/>
      <c r="JID104" s="106"/>
      <c r="JIE104" s="106"/>
      <c r="JIF104" s="106"/>
      <c r="JIG104" s="106"/>
      <c r="JIH104" s="106"/>
      <c r="JII104" s="106"/>
      <c r="JIJ104" s="106"/>
      <c r="JIK104" s="106"/>
      <c r="JIL104" s="106"/>
      <c r="JIM104" s="106"/>
      <c r="JIN104" s="106"/>
      <c r="JIO104" s="106"/>
      <c r="JIP104" s="106"/>
      <c r="JIQ104" s="106"/>
      <c r="JIR104" s="106"/>
      <c r="JIS104" s="106"/>
      <c r="JIT104" s="106"/>
      <c r="JIU104" s="106"/>
      <c r="JIV104" s="106"/>
      <c r="JIW104" s="106"/>
      <c r="JIX104" s="106"/>
      <c r="JIY104" s="106"/>
      <c r="JIZ104" s="106"/>
      <c r="JJA104" s="106"/>
      <c r="JJB104" s="106"/>
      <c r="JJC104" s="106"/>
      <c r="JJD104" s="106"/>
      <c r="JJE104" s="106"/>
      <c r="JJF104" s="106"/>
      <c r="JJG104" s="106"/>
      <c r="JJH104" s="106"/>
      <c r="JJI104" s="106"/>
      <c r="JJJ104" s="106"/>
      <c r="JJK104" s="106"/>
      <c r="JJL104" s="106"/>
      <c r="JJM104" s="106"/>
      <c r="JJN104" s="106"/>
      <c r="JJO104" s="106"/>
      <c r="JJP104" s="106"/>
      <c r="JJQ104" s="106"/>
      <c r="JJR104" s="106"/>
      <c r="JJS104" s="106"/>
      <c r="JJT104" s="106"/>
      <c r="JJU104" s="106"/>
      <c r="JJV104" s="106"/>
      <c r="JJW104" s="106"/>
      <c r="JJX104" s="106"/>
      <c r="JJY104" s="106"/>
      <c r="JJZ104" s="106"/>
      <c r="JKA104" s="106"/>
      <c r="JKB104" s="106"/>
      <c r="JKC104" s="106"/>
      <c r="JKD104" s="106"/>
      <c r="JKE104" s="106"/>
      <c r="JKF104" s="106"/>
      <c r="JKG104" s="106"/>
      <c r="JKH104" s="106"/>
      <c r="JKI104" s="106"/>
      <c r="JKJ104" s="106"/>
      <c r="JKK104" s="106"/>
      <c r="JKL104" s="106"/>
      <c r="JKM104" s="106"/>
      <c r="JKN104" s="106"/>
      <c r="JKO104" s="106"/>
      <c r="JKP104" s="106"/>
      <c r="JKQ104" s="106"/>
      <c r="JKR104" s="106"/>
      <c r="JKS104" s="106"/>
      <c r="JKT104" s="106"/>
      <c r="JKU104" s="106"/>
      <c r="JKV104" s="106"/>
      <c r="JKW104" s="106"/>
      <c r="JKX104" s="106"/>
      <c r="JKY104" s="106"/>
      <c r="JKZ104" s="106"/>
      <c r="JLA104" s="106"/>
      <c r="JLB104" s="106"/>
      <c r="JLC104" s="106"/>
      <c r="JLD104" s="106"/>
      <c r="JLE104" s="106"/>
      <c r="JLF104" s="106"/>
      <c r="JLG104" s="106"/>
      <c r="JLH104" s="106"/>
      <c r="JLI104" s="106"/>
      <c r="JLJ104" s="106"/>
      <c r="JLK104" s="106"/>
      <c r="JLL104" s="106"/>
      <c r="JLM104" s="106"/>
      <c r="JLN104" s="106"/>
      <c r="JLO104" s="106"/>
      <c r="JLP104" s="106"/>
      <c r="JLQ104" s="106"/>
      <c r="JLR104" s="106"/>
      <c r="JLS104" s="106"/>
      <c r="JLT104" s="106"/>
      <c r="JLU104" s="106"/>
      <c r="JLV104" s="106"/>
      <c r="JLW104" s="106"/>
      <c r="JLX104" s="106"/>
      <c r="JLY104" s="106"/>
      <c r="JLZ104" s="106"/>
      <c r="JMA104" s="106"/>
      <c r="JMB104" s="106"/>
      <c r="JMC104" s="106"/>
      <c r="JMD104" s="106"/>
      <c r="JME104" s="106"/>
      <c r="JMF104" s="106"/>
      <c r="JMG104" s="106"/>
      <c r="JMH104" s="106"/>
      <c r="JMI104" s="106"/>
      <c r="JMJ104" s="106"/>
      <c r="JMK104" s="106"/>
      <c r="JML104" s="106"/>
      <c r="JMM104" s="106"/>
      <c r="JMN104" s="106"/>
      <c r="JMO104" s="106"/>
      <c r="JMP104" s="106"/>
      <c r="JMQ104" s="106"/>
      <c r="JMR104" s="106"/>
      <c r="JMS104" s="106"/>
      <c r="JMT104" s="106"/>
      <c r="JMU104" s="106"/>
      <c r="JMV104" s="106"/>
      <c r="JMW104" s="106"/>
      <c r="JMX104" s="106"/>
      <c r="JMY104" s="106"/>
      <c r="JMZ104" s="106"/>
      <c r="JNA104" s="106"/>
      <c r="JNB104" s="106"/>
      <c r="JNC104" s="106"/>
      <c r="JND104" s="106"/>
      <c r="JNE104" s="106"/>
      <c r="JNF104" s="106"/>
      <c r="JNG104" s="106"/>
      <c r="JNH104" s="106"/>
      <c r="JNI104" s="106"/>
      <c r="JNJ104" s="106"/>
      <c r="JNK104" s="106"/>
      <c r="JNL104" s="106"/>
      <c r="JNM104" s="106"/>
      <c r="JNN104" s="106"/>
      <c r="JNO104" s="106"/>
      <c r="JNP104" s="106"/>
      <c r="JNQ104" s="106"/>
      <c r="JNR104" s="106"/>
      <c r="JNS104" s="106"/>
      <c r="JNT104" s="106"/>
      <c r="JNU104" s="106"/>
      <c r="JNV104" s="106"/>
      <c r="JNW104" s="106"/>
      <c r="JNX104" s="106"/>
      <c r="JNY104" s="106"/>
      <c r="JNZ104" s="106"/>
      <c r="JOA104" s="106"/>
      <c r="JOB104" s="106"/>
      <c r="JOC104" s="106"/>
      <c r="JOD104" s="106"/>
      <c r="JOE104" s="106"/>
      <c r="JOF104" s="106"/>
      <c r="JOG104" s="106"/>
      <c r="JOH104" s="106"/>
      <c r="JOI104" s="106"/>
      <c r="JOJ104" s="106"/>
      <c r="JOK104" s="106"/>
      <c r="JOL104" s="106"/>
      <c r="JOM104" s="106"/>
      <c r="JON104" s="106"/>
      <c r="JOO104" s="106"/>
      <c r="JOP104" s="106"/>
      <c r="JOQ104" s="106"/>
      <c r="JOR104" s="106"/>
      <c r="JOS104" s="106"/>
      <c r="JOT104" s="106"/>
      <c r="JOU104" s="106"/>
      <c r="JOV104" s="106"/>
      <c r="JOW104" s="106"/>
      <c r="JOX104" s="106"/>
      <c r="JOY104" s="106"/>
      <c r="JOZ104" s="106"/>
      <c r="JPA104" s="106"/>
      <c r="JPB104" s="106"/>
      <c r="JPC104" s="106"/>
      <c r="JPD104" s="106"/>
      <c r="JPE104" s="106"/>
      <c r="JPF104" s="106"/>
      <c r="JPG104" s="106"/>
      <c r="JPH104" s="106"/>
      <c r="JPI104" s="106"/>
      <c r="JPJ104" s="106"/>
      <c r="JPK104" s="106"/>
      <c r="JPL104" s="106"/>
      <c r="JPM104" s="106"/>
      <c r="JPN104" s="106"/>
      <c r="JPO104" s="106"/>
      <c r="JPP104" s="106"/>
      <c r="JPQ104" s="106"/>
      <c r="JPR104" s="106"/>
      <c r="JPS104" s="106"/>
      <c r="JPT104" s="106"/>
      <c r="JPU104" s="106"/>
      <c r="JPV104" s="106"/>
      <c r="JPW104" s="106"/>
      <c r="JPX104" s="106"/>
      <c r="JPY104" s="106"/>
      <c r="JPZ104" s="106"/>
      <c r="JQA104" s="106"/>
      <c r="JQB104" s="106"/>
      <c r="JQC104" s="106"/>
      <c r="JQD104" s="106"/>
      <c r="JQE104" s="106"/>
      <c r="JQF104" s="106"/>
      <c r="JQG104" s="106"/>
      <c r="JQH104" s="106"/>
      <c r="JQI104" s="106"/>
      <c r="JQJ104" s="106"/>
      <c r="JQK104" s="106"/>
      <c r="JQL104" s="106"/>
      <c r="JQM104" s="106"/>
      <c r="JQN104" s="106"/>
      <c r="JQO104" s="106"/>
      <c r="JQP104" s="106"/>
      <c r="JQQ104" s="106"/>
      <c r="JQR104" s="106"/>
      <c r="JQS104" s="106"/>
      <c r="JQT104" s="106"/>
      <c r="JQU104" s="106"/>
      <c r="JQV104" s="106"/>
      <c r="JQW104" s="106"/>
      <c r="JQX104" s="106"/>
      <c r="JQY104" s="106"/>
      <c r="JQZ104" s="106"/>
      <c r="JRA104" s="106"/>
      <c r="JRB104" s="106"/>
      <c r="JRC104" s="106"/>
      <c r="JRD104" s="106"/>
      <c r="JRE104" s="106"/>
      <c r="JRF104" s="106"/>
      <c r="JRG104" s="106"/>
      <c r="JRH104" s="106"/>
      <c r="JRI104" s="106"/>
      <c r="JRJ104" s="106"/>
      <c r="JRK104" s="106"/>
      <c r="JRL104" s="106"/>
      <c r="JRM104" s="106"/>
      <c r="JRN104" s="106"/>
      <c r="JRO104" s="106"/>
      <c r="JRP104" s="106"/>
      <c r="JRQ104" s="106"/>
      <c r="JRR104" s="106"/>
      <c r="JRS104" s="106"/>
      <c r="JRT104" s="106"/>
      <c r="JRU104" s="106"/>
      <c r="JRV104" s="106"/>
      <c r="JRW104" s="106"/>
      <c r="JRX104" s="106"/>
      <c r="JRY104" s="106"/>
      <c r="JRZ104" s="106"/>
      <c r="JSA104" s="106"/>
      <c r="JSB104" s="106"/>
      <c r="JSC104" s="106"/>
      <c r="JSD104" s="106"/>
      <c r="JSE104" s="106"/>
      <c r="JSF104" s="106"/>
      <c r="JSG104" s="106"/>
      <c r="JSH104" s="106"/>
      <c r="JSI104" s="106"/>
      <c r="JSJ104" s="106"/>
      <c r="JSK104" s="106"/>
      <c r="JSL104" s="106"/>
      <c r="JSM104" s="106"/>
      <c r="JSN104" s="106"/>
      <c r="JSO104" s="106"/>
      <c r="JSP104" s="106"/>
      <c r="JSQ104" s="106"/>
      <c r="JSR104" s="106"/>
      <c r="JSS104" s="106"/>
      <c r="JST104" s="106"/>
      <c r="JSU104" s="106"/>
      <c r="JSV104" s="106"/>
      <c r="JSW104" s="106"/>
      <c r="JSX104" s="106"/>
      <c r="JSY104" s="106"/>
      <c r="JSZ104" s="106"/>
      <c r="JTA104" s="106"/>
      <c r="JTB104" s="106"/>
      <c r="JTC104" s="106"/>
      <c r="JTD104" s="106"/>
      <c r="JTE104" s="106"/>
      <c r="JTF104" s="106"/>
      <c r="JTG104" s="106"/>
      <c r="JTH104" s="106"/>
      <c r="JTI104" s="106"/>
      <c r="JTJ104" s="106"/>
      <c r="JTK104" s="106"/>
      <c r="JTL104" s="106"/>
      <c r="JTM104" s="106"/>
      <c r="JTN104" s="106"/>
      <c r="JTO104" s="106"/>
      <c r="JTP104" s="106"/>
      <c r="JTQ104" s="106"/>
      <c r="JTR104" s="106"/>
      <c r="JTS104" s="106"/>
      <c r="JTT104" s="106"/>
      <c r="JTU104" s="106"/>
      <c r="JTV104" s="106"/>
      <c r="JTW104" s="106"/>
      <c r="JTX104" s="106"/>
      <c r="JTY104" s="106"/>
      <c r="JTZ104" s="106"/>
      <c r="JUA104" s="106"/>
      <c r="JUB104" s="106"/>
      <c r="JUC104" s="106"/>
      <c r="JUD104" s="106"/>
      <c r="JUE104" s="106"/>
      <c r="JUF104" s="106"/>
      <c r="JUG104" s="106"/>
      <c r="JUH104" s="106"/>
      <c r="JUI104" s="106"/>
      <c r="JUJ104" s="106"/>
      <c r="JUK104" s="106"/>
      <c r="JUL104" s="106"/>
      <c r="JUM104" s="106"/>
      <c r="JUN104" s="106"/>
      <c r="JUO104" s="106"/>
      <c r="JUP104" s="106"/>
      <c r="JUQ104" s="106"/>
      <c r="JUR104" s="106"/>
      <c r="JUS104" s="106"/>
      <c r="JUT104" s="106"/>
      <c r="JUU104" s="106"/>
      <c r="JUV104" s="106"/>
      <c r="JUW104" s="106"/>
      <c r="JUX104" s="106"/>
      <c r="JUY104" s="106"/>
      <c r="JUZ104" s="106"/>
      <c r="JVA104" s="106"/>
      <c r="JVB104" s="106"/>
      <c r="JVC104" s="106"/>
      <c r="JVD104" s="106"/>
      <c r="JVE104" s="106"/>
      <c r="JVF104" s="106"/>
      <c r="JVG104" s="106"/>
      <c r="JVH104" s="106"/>
      <c r="JVI104" s="106"/>
      <c r="JVJ104" s="106"/>
      <c r="JVK104" s="106"/>
      <c r="JVL104" s="106"/>
      <c r="JVM104" s="106"/>
      <c r="JVN104" s="106"/>
      <c r="JVO104" s="106"/>
      <c r="JVP104" s="106"/>
      <c r="JVQ104" s="106"/>
      <c r="JVR104" s="106"/>
      <c r="JVS104" s="106"/>
      <c r="JVT104" s="106"/>
      <c r="JVU104" s="106"/>
      <c r="JVV104" s="106"/>
      <c r="JVW104" s="106"/>
      <c r="JVX104" s="106"/>
      <c r="JVY104" s="106"/>
      <c r="JVZ104" s="106"/>
      <c r="JWA104" s="106"/>
      <c r="JWB104" s="106"/>
      <c r="JWC104" s="106"/>
      <c r="JWD104" s="106"/>
      <c r="JWE104" s="106"/>
      <c r="JWF104" s="106"/>
      <c r="JWG104" s="106"/>
      <c r="JWH104" s="106"/>
      <c r="JWI104" s="106"/>
      <c r="JWJ104" s="106"/>
      <c r="JWK104" s="106"/>
      <c r="JWL104" s="106"/>
      <c r="JWM104" s="106"/>
      <c r="JWN104" s="106"/>
      <c r="JWO104" s="106"/>
      <c r="JWP104" s="106"/>
      <c r="JWQ104" s="106"/>
      <c r="JWR104" s="106"/>
      <c r="JWS104" s="106"/>
      <c r="JWT104" s="106"/>
      <c r="JWU104" s="106"/>
      <c r="JWV104" s="106"/>
      <c r="JWW104" s="106"/>
      <c r="JWX104" s="106"/>
      <c r="JWY104" s="106"/>
      <c r="JWZ104" s="106"/>
      <c r="JXA104" s="106"/>
      <c r="JXB104" s="106"/>
      <c r="JXC104" s="106"/>
      <c r="JXD104" s="106"/>
      <c r="JXE104" s="106"/>
      <c r="JXF104" s="106"/>
      <c r="JXG104" s="106"/>
      <c r="JXH104" s="106"/>
      <c r="JXI104" s="106"/>
      <c r="JXJ104" s="106"/>
      <c r="JXK104" s="106"/>
      <c r="JXL104" s="106"/>
      <c r="JXM104" s="106"/>
      <c r="JXN104" s="106"/>
      <c r="JXO104" s="106"/>
      <c r="JXP104" s="106"/>
      <c r="JXQ104" s="106"/>
      <c r="JXR104" s="106"/>
      <c r="JXS104" s="106"/>
      <c r="JXT104" s="106"/>
      <c r="JXU104" s="106"/>
      <c r="JXV104" s="106"/>
      <c r="JXW104" s="106"/>
      <c r="JXX104" s="106"/>
      <c r="JXY104" s="106"/>
      <c r="JXZ104" s="106"/>
      <c r="JYA104" s="106"/>
      <c r="JYB104" s="106"/>
      <c r="JYC104" s="106"/>
      <c r="JYD104" s="106"/>
      <c r="JYE104" s="106"/>
      <c r="JYF104" s="106"/>
      <c r="JYG104" s="106"/>
      <c r="JYH104" s="106"/>
      <c r="JYI104" s="106"/>
      <c r="JYJ104" s="106"/>
      <c r="JYK104" s="106"/>
      <c r="JYL104" s="106"/>
      <c r="JYM104" s="106"/>
      <c r="JYN104" s="106"/>
      <c r="JYO104" s="106"/>
      <c r="JYP104" s="106"/>
      <c r="JYQ104" s="106"/>
      <c r="JYR104" s="106"/>
      <c r="JYS104" s="106"/>
      <c r="JYT104" s="106"/>
      <c r="JYU104" s="106"/>
      <c r="JYV104" s="106"/>
      <c r="JYW104" s="106"/>
      <c r="JYX104" s="106"/>
      <c r="JYY104" s="106"/>
      <c r="JYZ104" s="106"/>
      <c r="JZA104" s="106"/>
      <c r="JZB104" s="106"/>
      <c r="JZC104" s="106"/>
      <c r="JZD104" s="106"/>
      <c r="JZE104" s="106"/>
      <c r="JZF104" s="106"/>
      <c r="JZG104" s="106"/>
      <c r="JZH104" s="106"/>
      <c r="JZI104" s="106"/>
      <c r="JZJ104" s="106"/>
      <c r="JZK104" s="106"/>
      <c r="JZL104" s="106"/>
      <c r="JZM104" s="106"/>
      <c r="JZN104" s="106"/>
      <c r="JZO104" s="106"/>
      <c r="JZP104" s="106"/>
      <c r="JZQ104" s="106"/>
      <c r="JZR104" s="106"/>
      <c r="JZS104" s="106"/>
      <c r="JZT104" s="106"/>
      <c r="JZU104" s="106"/>
      <c r="JZV104" s="106"/>
      <c r="JZW104" s="106"/>
      <c r="JZX104" s="106"/>
      <c r="JZY104" s="106"/>
      <c r="JZZ104" s="106"/>
      <c r="KAA104" s="106"/>
      <c r="KAB104" s="106"/>
      <c r="KAC104" s="106"/>
      <c r="KAD104" s="106"/>
      <c r="KAE104" s="106"/>
      <c r="KAF104" s="106"/>
      <c r="KAG104" s="106"/>
      <c r="KAH104" s="106"/>
      <c r="KAI104" s="106"/>
      <c r="KAJ104" s="106"/>
      <c r="KAK104" s="106"/>
      <c r="KAL104" s="106"/>
      <c r="KAM104" s="106"/>
      <c r="KAN104" s="106"/>
      <c r="KAO104" s="106"/>
      <c r="KAP104" s="106"/>
      <c r="KAQ104" s="106"/>
      <c r="KAR104" s="106"/>
      <c r="KAS104" s="106"/>
      <c r="KAT104" s="106"/>
      <c r="KAU104" s="106"/>
      <c r="KAV104" s="106"/>
      <c r="KAW104" s="106"/>
      <c r="KAX104" s="106"/>
      <c r="KAY104" s="106"/>
      <c r="KAZ104" s="106"/>
      <c r="KBA104" s="106"/>
      <c r="KBB104" s="106"/>
      <c r="KBC104" s="106"/>
      <c r="KBD104" s="106"/>
      <c r="KBE104" s="106"/>
      <c r="KBF104" s="106"/>
      <c r="KBG104" s="106"/>
      <c r="KBH104" s="106"/>
      <c r="KBI104" s="106"/>
      <c r="KBJ104" s="106"/>
      <c r="KBK104" s="106"/>
      <c r="KBL104" s="106"/>
      <c r="KBM104" s="106"/>
      <c r="KBN104" s="106"/>
      <c r="KBO104" s="106"/>
      <c r="KBP104" s="106"/>
      <c r="KBQ104" s="106"/>
      <c r="KBR104" s="106"/>
      <c r="KBS104" s="106"/>
      <c r="KBT104" s="106"/>
      <c r="KBU104" s="106"/>
      <c r="KBV104" s="106"/>
      <c r="KBW104" s="106"/>
      <c r="KBX104" s="106"/>
      <c r="KBY104" s="106"/>
      <c r="KBZ104" s="106"/>
      <c r="KCA104" s="106"/>
      <c r="KCB104" s="106"/>
      <c r="KCC104" s="106"/>
      <c r="KCD104" s="106"/>
      <c r="KCE104" s="106"/>
      <c r="KCF104" s="106"/>
      <c r="KCG104" s="106"/>
      <c r="KCH104" s="106"/>
      <c r="KCI104" s="106"/>
      <c r="KCJ104" s="106"/>
      <c r="KCK104" s="106"/>
      <c r="KCL104" s="106"/>
      <c r="KCM104" s="106"/>
      <c r="KCN104" s="106"/>
      <c r="KCO104" s="106"/>
      <c r="KCP104" s="106"/>
      <c r="KCQ104" s="106"/>
      <c r="KCR104" s="106"/>
      <c r="KCS104" s="106"/>
      <c r="KCT104" s="106"/>
      <c r="KCU104" s="106"/>
      <c r="KCV104" s="106"/>
      <c r="KCW104" s="106"/>
      <c r="KCX104" s="106"/>
      <c r="KCY104" s="106"/>
      <c r="KCZ104" s="106"/>
      <c r="KDA104" s="106"/>
      <c r="KDB104" s="106"/>
      <c r="KDC104" s="106"/>
      <c r="KDD104" s="106"/>
      <c r="KDE104" s="106"/>
      <c r="KDF104" s="106"/>
      <c r="KDG104" s="106"/>
      <c r="KDH104" s="106"/>
      <c r="KDI104" s="106"/>
      <c r="KDJ104" s="106"/>
      <c r="KDK104" s="106"/>
      <c r="KDL104" s="106"/>
      <c r="KDM104" s="106"/>
      <c r="KDN104" s="106"/>
      <c r="KDO104" s="106"/>
      <c r="KDP104" s="106"/>
      <c r="KDQ104" s="106"/>
      <c r="KDR104" s="106"/>
      <c r="KDS104" s="106"/>
      <c r="KDT104" s="106"/>
      <c r="KDU104" s="106"/>
      <c r="KDV104" s="106"/>
      <c r="KDW104" s="106"/>
      <c r="KDX104" s="106"/>
      <c r="KDY104" s="106"/>
      <c r="KDZ104" s="106"/>
      <c r="KEA104" s="106"/>
      <c r="KEB104" s="106"/>
      <c r="KEC104" s="106"/>
      <c r="KED104" s="106"/>
      <c r="KEE104" s="106"/>
      <c r="KEF104" s="106"/>
      <c r="KEG104" s="106"/>
      <c r="KEH104" s="106"/>
      <c r="KEI104" s="106"/>
      <c r="KEJ104" s="106"/>
      <c r="KEK104" s="106"/>
      <c r="KEL104" s="106"/>
      <c r="KEM104" s="106"/>
      <c r="KEN104" s="106"/>
      <c r="KEO104" s="106"/>
      <c r="KEP104" s="106"/>
      <c r="KEQ104" s="106"/>
      <c r="KER104" s="106"/>
      <c r="KES104" s="106"/>
      <c r="KET104" s="106"/>
      <c r="KEU104" s="106"/>
      <c r="KEV104" s="106"/>
      <c r="KEW104" s="106"/>
      <c r="KEX104" s="106"/>
      <c r="KEY104" s="106"/>
      <c r="KEZ104" s="106"/>
      <c r="KFA104" s="106"/>
      <c r="KFB104" s="106"/>
      <c r="KFC104" s="106"/>
      <c r="KFD104" s="106"/>
      <c r="KFE104" s="106"/>
      <c r="KFF104" s="106"/>
      <c r="KFG104" s="106"/>
      <c r="KFH104" s="106"/>
      <c r="KFI104" s="106"/>
      <c r="KFJ104" s="106"/>
      <c r="KFK104" s="106"/>
      <c r="KFL104" s="106"/>
      <c r="KFM104" s="106"/>
      <c r="KFN104" s="106"/>
      <c r="KFO104" s="106"/>
      <c r="KFP104" s="106"/>
      <c r="KFQ104" s="106"/>
      <c r="KFR104" s="106"/>
      <c r="KFS104" s="106"/>
      <c r="KFT104" s="106"/>
      <c r="KFU104" s="106"/>
      <c r="KFV104" s="106"/>
      <c r="KFW104" s="106"/>
      <c r="KFX104" s="106"/>
      <c r="KFY104" s="106"/>
      <c r="KFZ104" s="106"/>
      <c r="KGA104" s="106"/>
      <c r="KGB104" s="106"/>
      <c r="KGC104" s="106"/>
      <c r="KGD104" s="106"/>
      <c r="KGE104" s="106"/>
      <c r="KGF104" s="106"/>
      <c r="KGG104" s="106"/>
      <c r="KGH104" s="106"/>
      <c r="KGI104" s="106"/>
      <c r="KGJ104" s="106"/>
      <c r="KGK104" s="106"/>
      <c r="KGL104" s="106"/>
      <c r="KGM104" s="106"/>
      <c r="KGN104" s="106"/>
      <c r="KGO104" s="106"/>
      <c r="KGP104" s="106"/>
      <c r="KGQ104" s="106"/>
      <c r="KGR104" s="106"/>
      <c r="KGS104" s="106"/>
      <c r="KGT104" s="106"/>
      <c r="KGU104" s="106"/>
      <c r="KGV104" s="106"/>
      <c r="KGW104" s="106"/>
      <c r="KGX104" s="106"/>
      <c r="KGY104" s="106"/>
      <c r="KGZ104" s="106"/>
      <c r="KHA104" s="106"/>
      <c r="KHB104" s="106"/>
      <c r="KHC104" s="106"/>
      <c r="KHD104" s="106"/>
      <c r="KHE104" s="106"/>
      <c r="KHF104" s="106"/>
      <c r="KHG104" s="106"/>
      <c r="KHH104" s="106"/>
      <c r="KHI104" s="106"/>
      <c r="KHJ104" s="106"/>
      <c r="KHK104" s="106"/>
      <c r="KHL104" s="106"/>
      <c r="KHM104" s="106"/>
      <c r="KHN104" s="106"/>
      <c r="KHO104" s="106"/>
      <c r="KHP104" s="106"/>
      <c r="KHQ104" s="106"/>
      <c r="KHR104" s="106"/>
      <c r="KHS104" s="106"/>
      <c r="KHT104" s="106"/>
      <c r="KHU104" s="106"/>
      <c r="KHV104" s="106"/>
      <c r="KHW104" s="106"/>
      <c r="KHX104" s="106"/>
      <c r="KHY104" s="106"/>
      <c r="KHZ104" s="106"/>
      <c r="KIA104" s="106"/>
      <c r="KIB104" s="106"/>
      <c r="KIC104" s="106"/>
      <c r="KID104" s="106"/>
      <c r="KIE104" s="106"/>
      <c r="KIF104" s="106"/>
      <c r="KIG104" s="106"/>
      <c r="KIH104" s="106"/>
      <c r="KII104" s="106"/>
      <c r="KIJ104" s="106"/>
      <c r="KIK104" s="106"/>
      <c r="KIL104" s="106"/>
      <c r="KIM104" s="106"/>
      <c r="KIN104" s="106"/>
      <c r="KIO104" s="106"/>
      <c r="KIP104" s="106"/>
      <c r="KIQ104" s="106"/>
      <c r="KIR104" s="106"/>
      <c r="KIS104" s="106"/>
      <c r="KIT104" s="106"/>
      <c r="KIU104" s="106"/>
      <c r="KIV104" s="106"/>
      <c r="KIW104" s="106"/>
      <c r="KIX104" s="106"/>
      <c r="KIY104" s="106"/>
      <c r="KIZ104" s="106"/>
      <c r="KJA104" s="106"/>
      <c r="KJB104" s="106"/>
      <c r="KJC104" s="106"/>
      <c r="KJD104" s="106"/>
      <c r="KJE104" s="106"/>
      <c r="KJF104" s="106"/>
      <c r="KJG104" s="106"/>
      <c r="KJH104" s="106"/>
      <c r="KJI104" s="106"/>
      <c r="KJJ104" s="106"/>
      <c r="KJK104" s="106"/>
      <c r="KJL104" s="106"/>
      <c r="KJM104" s="106"/>
      <c r="KJN104" s="106"/>
      <c r="KJO104" s="106"/>
      <c r="KJP104" s="106"/>
      <c r="KJQ104" s="106"/>
      <c r="KJR104" s="106"/>
      <c r="KJS104" s="106"/>
      <c r="KJT104" s="106"/>
      <c r="KJU104" s="106"/>
      <c r="KJV104" s="106"/>
      <c r="KJW104" s="106"/>
      <c r="KJX104" s="106"/>
      <c r="KJY104" s="106"/>
      <c r="KJZ104" s="106"/>
      <c r="KKA104" s="106"/>
      <c r="KKB104" s="106"/>
      <c r="KKC104" s="106"/>
      <c r="KKD104" s="106"/>
      <c r="KKE104" s="106"/>
      <c r="KKF104" s="106"/>
      <c r="KKG104" s="106"/>
      <c r="KKH104" s="106"/>
      <c r="KKI104" s="106"/>
      <c r="KKJ104" s="106"/>
      <c r="KKK104" s="106"/>
      <c r="KKL104" s="106"/>
      <c r="KKM104" s="106"/>
      <c r="KKN104" s="106"/>
      <c r="KKO104" s="106"/>
      <c r="KKP104" s="106"/>
      <c r="KKQ104" s="106"/>
      <c r="KKR104" s="106"/>
      <c r="KKS104" s="106"/>
      <c r="KKT104" s="106"/>
      <c r="KKU104" s="106"/>
      <c r="KKV104" s="106"/>
      <c r="KKW104" s="106"/>
      <c r="KKX104" s="106"/>
      <c r="KKY104" s="106"/>
      <c r="KKZ104" s="106"/>
      <c r="KLA104" s="106"/>
      <c r="KLB104" s="106"/>
      <c r="KLC104" s="106"/>
      <c r="KLD104" s="106"/>
      <c r="KLE104" s="106"/>
      <c r="KLF104" s="106"/>
      <c r="KLG104" s="106"/>
      <c r="KLH104" s="106"/>
      <c r="KLI104" s="106"/>
      <c r="KLJ104" s="106"/>
      <c r="KLK104" s="106"/>
      <c r="KLL104" s="106"/>
      <c r="KLM104" s="106"/>
      <c r="KLN104" s="106"/>
      <c r="KLO104" s="106"/>
      <c r="KLP104" s="106"/>
      <c r="KLQ104" s="106"/>
      <c r="KLR104" s="106"/>
      <c r="KLS104" s="106"/>
      <c r="KLT104" s="106"/>
      <c r="KLU104" s="106"/>
      <c r="KLV104" s="106"/>
      <c r="KLW104" s="106"/>
      <c r="KLX104" s="106"/>
      <c r="KLY104" s="106"/>
      <c r="KLZ104" s="106"/>
      <c r="KMA104" s="106"/>
      <c r="KMB104" s="106"/>
      <c r="KMC104" s="106"/>
      <c r="KMD104" s="106"/>
      <c r="KME104" s="106"/>
      <c r="KMF104" s="106"/>
      <c r="KMG104" s="106"/>
      <c r="KMH104" s="106"/>
      <c r="KMI104" s="106"/>
      <c r="KMJ104" s="106"/>
      <c r="KMK104" s="106"/>
      <c r="KML104" s="106"/>
      <c r="KMM104" s="106"/>
      <c r="KMN104" s="106"/>
      <c r="KMO104" s="106"/>
      <c r="KMP104" s="106"/>
      <c r="KMQ104" s="106"/>
      <c r="KMR104" s="106"/>
      <c r="KMS104" s="106"/>
      <c r="KMT104" s="106"/>
      <c r="KMU104" s="106"/>
      <c r="KMV104" s="106"/>
      <c r="KMW104" s="106"/>
      <c r="KMX104" s="106"/>
      <c r="KMY104" s="106"/>
      <c r="KMZ104" s="106"/>
      <c r="KNA104" s="106"/>
      <c r="KNB104" s="106"/>
      <c r="KNC104" s="106"/>
      <c r="KND104" s="106"/>
      <c r="KNE104" s="106"/>
      <c r="KNF104" s="106"/>
      <c r="KNG104" s="106"/>
      <c r="KNH104" s="106"/>
      <c r="KNI104" s="106"/>
      <c r="KNJ104" s="106"/>
      <c r="KNK104" s="106"/>
      <c r="KNL104" s="106"/>
      <c r="KNM104" s="106"/>
      <c r="KNN104" s="106"/>
      <c r="KNO104" s="106"/>
      <c r="KNP104" s="106"/>
      <c r="KNQ104" s="106"/>
      <c r="KNR104" s="106"/>
      <c r="KNS104" s="106"/>
      <c r="KNT104" s="106"/>
      <c r="KNU104" s="106"/>
      <c r="KNV104" s="106"/>
      <c r="KNW104" s="106"/>
      <c r="KNX104" s="106"/>
      <c r="KNY104" s="106"/>
      <c r="KNZ104" s="106"/>
      <c r="KOA104" s="106"/>
      <c r="KOB104" s="106"/>
      <c r="KOC104" s="106"/>
      <c r="KOD104" s="106"/>
      <c r="KOE104" s="106"/>
      <c r="KOF104" s="106"/>
      <c r="KOG104" s="106"/>
      <c r="KOH104" s="106"/>
      <c r="KOI104" s="106"/>
      <c r="KOJ104" s="106"/>
      <c r="KOK104" s="106"/>
      <c r="KOL104" s="106"/>
      <c r="KOM104" s="106"/>
      <c r="KON104" s="106"/>
      <c r="KOO104" s="106"/>
      <c r="KOP104" s="106"/>
      <c r="KOQ104" s="106"/>
      <c r="KOR104" s="106"/>
      <c r="KOS104" s="106"/>
      <c r="KOT104" s="106"/>
      <c r="KOU104" s="106"/>
      <c r="KOV104" s="106"/>
      <c r="KOW104" s="106"/>
      <c r="KOX104" s="106"/>
      <c r="KOY104" s="106"/>
      <c r="KOZ104" s="106"/>
      <c r="KPA104" s="106"/>
      <c r="KPB104" s="106"/>
      <c r="KPC104" s="106"/>
      <c r="KPD104" s="106"/>
      <c r="KPE104" s="106"/>
      <c r="KPF104" s="106"/>
      <c r="KPG104" s="106"/>
      <c r="KPH104" s="106"/>
      <c r="KPI104" s="106"/>
      <c r="KPJ104" s="106"/>
      <c r="KPK104" s="106"/>
      <c r="KPL104" s="106"/>
      <c r="KPM104" s="106"/>
      <c r="KPN104" s="106"/>
      <c r="KPO104" s="106"/>
      <c r="KPP104" s="106"/>
      <c r="KPQ104" s="106"/>
      <c r="KPR104" s="106"/>
      <c r="KPS104" s="106"/>
      <c r="KPT104" s="106"/>
      <c r="KPU104" s="106"/>
      <c r="KPV104" s="106"/>
      <c r="KPW104" s="106"/>
      <c r="KPX104" s="106"/>
      <c r="KPY104" s="106"/>
      <c r="KPZ104" s="106"/>
      <c r="KQA104" s="106"/>
      <c r="KQB104" s="106"/>
      <c r="KQC104" s="106"/>
      <c r="KQD104" s="106"/>
      <c r="KQE104" s="106"/>
      <c r="KQF104" s="106"/>
      <c r="KQG104" s="106"/>
      <c r="KQH104" s="106"/>
      <c r="KQI104" s="106"/>
      <c r="KQJ104" s="106"/>
      <c r="KQK104" s="106"/>
      <c r="KQL104" s="106"/>
      <c r="KQM104" s="106"/>
      <c r="KQN104" s="106"/>
      <c r="KQO104" s="106"/>
      <c r="KQP104" s="106"/>
      <c r="KQQ104" s="106"/>
      <c r="KQR104" s="106"/>
      <c r="KQS104" s="106"/>
      <c r="KQT104" s="106"/>
      <c r="KQU104" s="106"/>
      <c r="KQV104" s="106"/>
      <c r="KQW104" s="106"/>
      <c r="KQX104" s="106"/>
      <c r="KQY104" s="106"/>
      <c r="KQZ104" s="106"/>
      <c r="KRA104" s="106"/>
      <c r="KRB104" s="106"/>
      <c r="KRC104" s="106"/>
      <c r="KRD104" s="106"/>
      <c r="KRE104" s="106"/>
      <c r="KRF104" s="106"/>
      <c r="KRG104" s="106"/>
      <c r="KRH104" s="106"/>
      <c r="KRI104" s="106"/>
      <c r="KRJ104" s="106"/>
      <c r="KRK104" s="106"/>
      <c r="KRL104" s="106"/>
      <c r="KRM104" s="106"/>
      <c r="KRN104" s="106"/>
      <c r="KRO104" s="106"/>
      <c r="KRP104" s="106"/>
      <c r="KRQ104" s="106"/>
      <c r="KRR104" s="106"/>
      <c r="KRS104" s="106"/>
      <c r="KRT104" s="106"/>
      <c r="KRU104" s="106"/>
      <c r="KRV104" s="106"/>
      <c r="KRW104" s="106"/>
      <c r="KRX104" s="106"/>
      <c r="KRY104" s="106"/>
      <c r="KRZ104" s="106"/>
      <c r="KSA104" s="106"/>
      <c r="KSB104" s="106"/>
      <c r="KSC104" s="106"/>
      <c r="KSD104" s="106"/>
      <c r="KSE104" s="106"/>
      <c r="KSF104" s="106"/>
      <c r="KSG104" s="106"/>
      <c r="KSH104" s="106"/>
      <c r="KSI104" s="106"/>
      <c r="KSJ104" s="106"/>
      <c r="KSK104" s="106"/>
      <c r="KSL104" s="106"/>
      <c r="KSM104" s="106"/>
      <c r="KSN104" s="106"/>
      <c r="KSO104" s="106"/>
      <c r="KSP104" s="106"/>
      <c r="KSQ104" s="106"/>
      <c r="KSR104" s="106"/>
      <c r="KSS104" s="106"/>
      <c r="KST104" s="106"/>
      <c r="KSU104" s="106"/>
      <c r="KSV104" s="106"/>
      <c r="KSW104" s="106"/>
      <c r="KSX104" s="106"/>
      <c r="KSY104" s="106"/>
      <c r="KSZ104" s="106"/>
      <c r="KTA104" s="106"/>
      <c r="KTB104" s="106"/>
      <c r="KTC104" s="106"/>
      <c r="KTD104" s="106"/>
      <c r="KTE104" s="106"/>
      <c r="KTF104" s="106"/>
      <c r="KTG104" s="106"/>
      <c r="KTH104" s="106"/>
      <c r="KTI104" s="106"/>
      <c r="KTJ104" s="106"/>
      <c r="KTK104" s="106"/>
      <c r="KTL104" s="106"/>
      <c r="KTM104" s="106"/>
      <c r="KTN104" s="106"/>
      <c r="KTO104" s="106"/>
      <c r="KTP104" s="106"/>
      <c r="KTQ104" s="106"/>
      <c r="KTR104" s="106"/>
      <c r="KTS104" s="106"/>
      <c r="KTT104" s="106"/>
      <c r="KTU104" s="106"/>
      <c r="KTV104" s="106"/>
      <c r="KTW104" s="106"/>
      <c r="KTX104" s="106"/>
      <c r="KTY104" s="106"/>
      <c r="KTZ104" s="106"/>
      <c r="KUA104" s="106"/>
      <c r="KUB104" s="106"/>
      <c r="KUC104" s="106"/>
      <c r="KUD104" s="106"/>
      <c r="KUE104" s="106"/>
      <c r="KUF104" s="106"/>
      <c r="KUG104" s="106"/>
      <c r="KUH104" s="106"/>
      <c r="KUI104" s="106"/>
      <c r="KUJ104" s="106"/>
      <c r="KUK104" s="106"/>
      <c r="KUL104" s="106"/>
      <c r="KUM104" s="106"/>
      <c r="KUN104" s="106"/>
      <c r="KUO104" s="106"/>
      <c r="KUP104" s="106"/>
      <c r="KUQ104" s="106"/>
      <c r="KUR104" s="106"/>
      <c r="KUS104" s="106"/>
      <c r="KUT104" s="106"/>
      <c r="KUU104" s="106"/>
      <c r="KUV104" s="106"/>
      <c r="KUW104" s="106"/>
      <c r="KUX104" s="106"/>
      <c r="KUY104" s="106"/>
      <c r="KUZ104" s="106"/>
      <c r="KVA104" s="106"/>
      <c r="KVB104" s="106"/>
      <c r="KVC104" s="106"/>
      <c r="KVD104" s="106"/>
      <c r="KVE104" s="106"/>
      <c r="KVF104" s="106"/>
      <c r="KVG104" s="106"/>
      <c r="KVH104" s="106"/>
      <c r="KVI104" s="106"/>
      <c r="KVJ104" s="106"/>
      <c r="KVK104" s="106"/>
      <c r="KVL104" s="106"/>
      <c r="KVM104" s="106"/>
      <c r="KVN104" s="106"/>
      <c r="KVO104" s="106"/>
      <c r="KVP104" s="106"/>
      <c r="KVQ104" s="106"/>
      <c r="KVR104" s="106"/>
      <c r="KVS104" s="106"/>
      <c r="KVT104" s="106"/>
      <c r="KVU104" s="106"/>
      <c r="KVV104" s="106"/>
      <c r="KVW104" s="106"/>
      <c r="KVX104" s="106"/>
      <c r="KVY104" s="106"/>
      <c r="KVZ104" s="106"/>
      <c r="KWA104" s="106"/>
      <c r="KWB104" s="106"/>
      <c r="KWC104" s="106"/>
      <c r="KWD104" s="106"/>
      <c r="KWE104" s="106"/>
      <c r="KWF104" s="106"/>
      <c r="KWG104" s="106"/>
      <c r="KWH104" s="106"/>
      <c r="KWI104" s="106"/>
      <c r="KWJ104" s="106"/>
      <c r="KWK104" s="106"/>
      <c r="KWL104" s="106"/>
      <c r="KWM104" s="106"/>
      <c r="KWN104" s="106"/>
      <c r="KWO104" s="106"/>
      <c r="KWP104" s="106"/>
      <c r="KWQ104" s="106"/>
      <c r="KWR104" s="106"/>
      <c r="KWS104" s="106"/>
      <c r="KWT104" s="106"/>
      <c r="KWU104" s="106"/>
      <c r="KWV104" s="106"/>
      <c r="KWW104" s="106"/>
      <c r="KWX104" s="106"/>
      <c r="KWY104" s="106"/>
      <c r="KWZ104" s="106"/>
      <c r="KXA104" s="106"/>
      <c r="KXB104" s="106"/>
      <c r="KXC104" s="106"/>
      <c r="KXD104" s="106"/>
      <c r="KXE104" s="106"/>
      <c r="KXF104" s="106"/>
      <c r="KXG104" s="106"/>
      <c r="KXH104" s="106"/>
      <c r="KXI104" s="106"/>
      <c r="KXJ104" s="106"/>
      <c r="KXK104" s="106"/>
      <c r="KXL104" s="106"/>
      <c r="KXM104" s="106"/>
      <c r="KXN104" s="106"/>
      <c r="KXO104" s="106"/>
      <c r="KXP104" s="106"/>
      <c r="KXQ104" s="106"/>
      <c r="KXR104" s="106"/>
      <c r="KXS104" s="106"/>
      <c r="KXT104" s="106"/>
      <c r="KXU104" s="106"/>
      <c r="KXV104" s="106"/>
      <c r="KXW104" s="106"/>
      <c r="KXX104" s="106"/>
      <c r="KXY104" s="106"/>
      <c r="KXZ104" s="106"/>
      <c r="KYA104" s="106"/>
      <c r="KYB104" s="106"/>
      <c r="KYC104" s="106"/>
      <c r="KYD104" s="106"/>
      <c r="KYE104" s="106"/>
      <c r="KYF104" s="106"/>
      <c r="KYG104" s="106"/>
      <c r="KYH104" s="106"/>
      <c r="KYI104" s="106"/>
      <c r="KYJ104" s="106"/>
      <c r="KYK104" s="106"/>
      <c r="KYL104" s="106"/>
      <c r="KYM104" s="106"/>
      <c r="KYN104" s="106"/>
      <c r="KYO104" s="106"/>
      <c r="KYP104" s="106"/>
      <c r="KYQ104" s="106"/>
      <c r="KYR104" s="106"/>
      <c r="KYS104" s="106"/>
      <c r="KYT104" s="106"/>
      <c r="KYU104" s="106"/>
      <c r="KYV104" s="106"/>
      <c r="KYW104" s="106"/>
      <c r="KYX104" s="106"/>
      <c r="KYY104" s="106"/>
      <c r="KYZ104" s="106"/>
      <c r="KZA104" s="106"/>
      <c r="KZB104" s="106"/>
      <c r="KZC104" s="106"/>
      <c r="KZD104" s="106"/>
      <c r="KZE104" s="106"/>
      <c r="KZF104" s="106"/>
      <c r="KZG104" s="106"/>
      <c r="KZH104" s="106"/>
      <c r="KZI104" s="106"/>
      <c r="KZJ104" s="106"/>
      <c r="KZK104" s="106"/>
      <c r="KZL104" s="106"/>
      <c r="KZM104" s="106"/>
      <c r="KZN104" s="106"/>
      <c r="KZO104" s="106"/>
      <c r="KZP104" s="106"/>
      <c r="KZQ104" s="106"/>
      <c r="KZR104" s="106"/>
      <c r="KZS104" s="106"/>
      <c r="KZT104" s="106"/>
      <c r="KZU104" s="106"/>
      <c r="KZV104" s="106"/>
      <c r="KZW104" s="106"/>
      <c r="KZX104" s="106"/>
      <c r="KZY104" s="106"/>
      <c r="KZZ104" s="106"/>
      <c r="LAA104" s="106"/>
      <c r="LAB104" s="106"/>
      <c r="LAC104" s="106"/>
      <c r="LAD104" s="106"/>
      <c r="LAE104" s="106"/>
      <c r="LAF104" s="106"/>
      <c r="LAG104" s="106"/>
      <c r="LAH104" s="106"/>
      <c r="LAI104" s="106"/>
      <c r="LAJ104" s="106"/>
      <c r="LAK104" s="106"/>
      <c r="LAL104" s="106"/>
      <c r="LAM104" s="106"/>
      <c r="LAN104" s="106"/>
      <c r="LAO104" s="106"/>
      <c r="LAP104" s="106"/>
      <c r="LAQ104" s="106"/>
      <c r="LAR104" s="106"/>
      <c r="LAS104" s="106"/>
      <c r="LAT104" s="106"/>
      <c r="LAU104" s="106"/>
      <c r="LAV104" s="106"/>
      <c r="LAW104" s="106"/>
      <c r="LAX104" s="106"/>
      <c r="LAY104" s="106"/>
      <c r="LAZ104" s="106"/>
      <c r="LBA104" s="106"/>
      <c r="LBB104" s="106"/>
      <c r="LBC104" s="106"/>
      <c r="LBD104" s="106"/>
      <c r="LBE104" s="106"/>
      <c r="LBF104" s="106"/>
      <c r="LBG104" s="106"/>
      <c r="LBH104" s="106"/>
      <c r="LBI104" s="106"/>
      <c r="LBJ104" s="106"/>
      <c r="LBK104" s="106"/>
      <c r="LBL104" s="106"/>
      <c r="LBM104" s="106"/>
      <c r="LBN104" s="106"/>
      <c r="LBO104" s="106"/>
      <c r="LBP104" s="106"/>
      <c r="LBQ104" s="106"/>
      <c r="LBR104" s="106"/>
      <c r="LBS104" s="106"/>
      <c r="LBT104" s="106"/>
      <c r="LBU104" s="106"/>
      <c r="LBV104" s="106"/>
      <c r="LBW104" s="106"/>
      <c r="LBX104" s="106"/>
      <c r="LBY104" s="106"/>
      <c r="LBZ104" s="106"/>
      <c r="LCA104" s="106"/>
      <c r="LCB104" s="106"/>
      <c r="LCC104" s="106"/>
      <c r="LCD104" s="106"/>
      <c r="LCE104" s="106"/>
      <c r="LCF104" s="106"/>
      <c r="LCG104" s="106"/>
      <c r="LCH104" s="106"/>
      <c r="LCI104" s="106"/>
      <c r="LCJ104" s="106"/>
      <c r="LCK104" s="106"/>
      <c r="LCL104" s="106"/>
      <c r="LCM104" s="106"/>
      <c r="LCN104" s="106"/>
      <c r="LCO104" s="106"/>
      <c r="LCP104" s="106"/>
      <c r="LCQ104" s="106"/>
      <c r="LCR104" s="106"/>
      <c r="LCS104" s="106"/>
      <c r="LCT104" s="106"/>
      <c r="LCU104" s="106"/>
      <c r="LCV104" s="106"/>
      <c r="LCW104" s="106"/>
      <c r="LCX104" s="106"/>
      <c r="LCY104" s="106"/>
      <c r="LCZ104" s="106"/>
      <c r="LDA104" s="106"/>
      <c r="LDB104" s="106"/>
      <c r="LDC104" s="106"/>
      <c r="LDD104" s="106"/>
      <c r="LDE104" s="106"/>
      <c r="LDF104" s="106"/>
      <c r="LDG104" s="106"/>
      <c r="LDH104" s="106"/>
      <c r="LDI104" s="106"/>
      <c r="LDJ104" s="106"/>
      <c r="LDK104" s="106"/>
      <c r="LDL104" s="106"/>
      <c r="LDM104" s="106"/>
      <c r="LDN104" s="106"/>
      <c r="LDO104" s="106"/>
      <c r="LDP104" s="106"/>
      <c r="LDQ104" s="106"/>
      <c r="LDR104" s="106"/>
      <c r="LDS104" s="106"/>
      <c r="LDT104" s="106"/>
      <c r="LDU104" s="106"/>
      <c r="LDV104" s="106"/>
      <c r="LDW104" s="106"/>
      <c r="LDX104" s="106"/>
      <c r="LDY104" s="106"/>
      <c r="LDZ104" s="106"/>
      <c r="LEA104" s="106"/>
      <c r="LEB104" s="106"/>
      <c r="LEC104" s="106"/>
      <c r="LED104" s="106"/>
      <c r="LEE104" s="106"/>
      <c r="LEF104" s="106"/>
      <c r="LEG104" s="106"/>
      <c r="LEH104" s="106"/>
      <c r="LEI104" s="106"/>
      <c r="LEJ104" s="106"/>
      <c r="LEK104" s="106"/>
      <c r="LEL104" s="106"/>
      <c r="LEM104" s="106"/>
      <c r="LEN104" s="106"/>
      <c r="LEO104" s="106"/>
      <c r="LEP104" s="106"/>
      <c r="LEQ104" s="106"/>
      <c r="LER104" s="106"/>
      <c r="LES104" s="106"/>
      <c r="LET104" s="106"/>
      <c r="LEU104" s="106"/>
      <c r="LEV104" s="106"/>
      <c r="LEW104" s="106"/>
      <c r="LEX104" s="106"/>
      <c r="LEY104" s="106"/>
      <c r="LEZ104" s="106"/>
      <c r="LFA104" s="106"/>
      <c r="LFB104" s="106"/>
      <c r="LFC104" s="106"/>
      <c r="LFD104" s="106"/>
      <c r="LFE104" s="106"/>
      <c r="LFF104" s="106"/>
      <c r="LFG104" s="106"/>
      <c r="LFH104" s="106"/>
      <c r="LFI104" s="106"/>
      <c r="LFJ104" s="106"/>
      <c r="LFK104" s="106"/>
      <c r="LFL104" s="106"/>
      <c r="LFM104" s="106"/>
      <c r="LFN104" s="106"/>
      <c r="LFO104" s="106"/>
      <c r="LFP104" s="106"/>
      <c r="LFQ104" s="106"/>
      <c r="LFR104" s="106"/>
      <c r="LFS104" s="106"/>
      <c r="LFT104" s="106"/>
      <c r="LFU104" s="106"/>
      <c r="LFV104" s="106"/>
      <c r="LFW104" s="106"/>
      <c r="LFX104" s="106"/>
      <c r="LFY104" s="106"/>
      <c r="LFZ104" s="106"/>
      <c r="LGA104" s="106"/>
      <c r="LGB104" s="106"/>
      <c r="LGC104" s="106"/>
      <c r="LGD104" s="106"/>
      <c r="LGE104" s="106"/>
      <c r="LGF104" s="106"/>
      <c r="LGG104" s="106"/>
      <c r="LGH104" s="106"/>
      <c r="LGI104" s="106"/>
      <c r="LGJ104" s="106"/>
      <c r="LGK104" s="106"/>
      <c r="LGL104" s="106"/>
      <c r="LGM104" s="106"/>
      <c r="LGN104" s="106"/>
      <c r="LGO104" s="106"/>
      <c r="LGP104" s="106"/>
      <c r="LGQ104" s="106"/>
      <c r="LGR104" s="106"/>
      <c r="LGS104" s="106"/>
      <c r="LGT104" s="106"/>
      <c r="LGU104" s="106"/>
      <c r="LGV104" s="106"/>
      <c r="LGW104" s="106"/>
      <c r="LGX104" s="106"/>
      <c r="LGY104" s="106"/>
      <c r="LGZ104" s="106"/>
      <c r="LHA104" s="106"/>
      <c r="LHB104" s="106"/>
      <c r="LHC104" s="106"/>
      <c r="LHD104" s="106"/>
      <c r="LHE104" s="106"/>
      <c r="LHF104" s="106"/>
      <c r="LHG104" s="106"/>
      <c r="LHH104" s="106"/>
      <c r="LHI104" s="106"/>
      <c r="LHJ104" s="106"/>
      <c r="LHK104" s="106"/>
      <c r="LHL104" s="106"/>
      <c r="LHM104" s="106"/>
      <c r="LHN104" s="106"/>
      <c r="LHO104" s="106"/>
      <c r="LHP104" s="106"/>
      <c r="LHQ104" s="106"/>
      <c r="LHR104" s="106"/>
      <c r="LHS104" s="106"/>
      <c r="LHT104" s="106"/>
      <c r="LHU104" s="106"/>
      <c r="LHV104" s="106"/>
      <c r="LHW104" s="106"/>
      <c r="LHX104" s="106"/>
      <c r="LHY104" s="106"/>
      <c r="LHZ104" s="106"/>
      <c r="LIA104" s="106"/>
      <c r="LIB104" s="106"/>
      <c r="LIC104" s="106"/>
      <c r="LID104" s="106"/>
      <c r="LIE104" s="106"/>
      <c r="LIF104" s="106"/>
      <c r="LIG104" s="106"/>
      <c r="LIH104" s="106"/>
      <c r="LII104" s="106"/>
      <c r="LIJ104" s="106"/>
      <c r="LIK104" s="106"/>
      <c r="LIL104" s="106"/>
      <c r="LIM104" s="106"/>
      <c r="LIN104" s="106"/>
      <c r="LIO104" s="106"/>
      <c r="LIP104" s="106"/>
      <c r="LIQ104" s="106"/>
      <c r="LIR104" s="106"/>
      <c r="LIS104" s="106"/>
      <c r="LIT104" s="106"/>
      <c r="LIU104" s="106"/>
      <c r="LIV104" s="106"/>
      <c r="LIW104" s="106"/>
      <c r="LIX104" s="106"/>
      <c r="LIY104" s="106"/>
      <c r="LIZ104" s="106"/>
      <c r="LJA104" s="106"/>
      <c r="LJB104" s="106"/>
      <c r="LJC104" s="106"/>
      <c r="LJD104" s="106"/>
      <c r="LJE104" s="106"/>
      <c r="LJF104" s="106"/>
      <c r="LJG104" s="106"/>
      <c r="LJH104" s="106"/>
      <c r="LJI104" s="106"/>
      <c r="LJJ104" s="106"/>
      <c r="LJK104" s="106"/>
      <c r="LJL104" s="106"/>
      <c r="LJM104" s="106"/>
      <c r="LJN104" s="106"/>
      <c r="LJO104" s="106"/>
      <c r="LJP104" s="106"/>
      <c r="LJQ104" s="106"/>
      <c r="LJR104" s="106"/>
      <c r="LJS104" s="106"/>
      <c r="LJT104" s="106"/>
      <c r="LJU104" s="106"/>
      <c r="LJV104" s="106"/>
      <c r="LJW104" s="106"/>
      <c r="LJX104" s="106"/>
      <c r="LJY104" s="106"/>
      <c r="LJZ104" s="106"/>
      <c r="LKA104" s="106"/>
      <c r="LKB104" s="106"/>
      <c r="LKC104" s="106"/>
      <c r="LKD104" s="106"/>
      <c r="LKE104" s="106"/>
      <c r="LKF104" s="106"/>
      <c r="LKG104" s="106"/>
      <c r="LKH104" s="106"/>
      <c r="LKI104" s="106"/>
      <c r="LKJ104" s="106"/>
      <c r="LKK104" s="106"/>
      <c r="LKL104" s="106"/>
      <c r="LKM104" s="106"/>
      <c r="LKN104" s="106"/>
      <c r="LKO104" s="106"/>
      <c r="LKP104" s="106"/>
      <c r="LKQ104" s="106"/>
      <c r="LKR104" s="106"/>
      <c r="LKS104" s="106"/>
      <c r="LKT104" s="106"/>
      <c r="LKU104" s="106"/>
      <c r="LKV104" s="106"/>
      <c r="LKW104" s="106"/>
      <c r="LKX104" s="106"/>
      <c r="LKY104" s="106"/>
      <c r="LKZ104" s="106"/>
      <c r="LLA104" s="106"/>
      <c r="LLB104" s="106"/>
      <c r="LLC104" s="106"/>
      <c r="LLD104" s="106"/>
      <c r="LLE104" s="106"/>
      <c r="LLF104" s="106"/>
      <c r="LLG104" s="106"/>
      <c r="LLH104" s="106"/>
      <c r="LLI104" s="106"/>
      <c r="LLJ104" s="106"/>
      <c r="LLK104" s="106"/>
      <c r="LLL104" s="106"/>
      <c r="LLM104" s="106"/>
      <c r="LLN104" s="106"/>
      <c r="LLO104" s="106"/>
      <c r="LLP104" s="106"/>
      <c r="LLQ104" s="106"/>
      <c r="LLR104" s="106"/>
      <c r="LLS104" s="106"/>
      <c r="LLT104" s="106"/>
      <c r="LLU104" s="106"/>
      <c r="LLV104" s="106"/>
      <c r="LLW104" s="106"/>
      <c r="LLX104" s="106"/>
      <c r="LLY104" s="106"/>
      <c r="LLZ104" s="106"/>
      <c r="LMA104" s="106"/>
      <c r="LMB104" s="106"/>
      <c r="LMC104" s="106"/>
      <c r="LMD104" s="106"/>
      <c r="LME104" s="106"/>
      <c r="LMF104" s="106"/>
      <c r="LMG104" s="106"/>
      <c r="LMH104" s="106"/>
      <c r="LMI104" s="106"/>
      <c r="LMJ104" s="106"/>
      <c r="LMK104" s="106"/>
      <c r="LML104" s="106"/>
      <c r="LMM104" s="106"/>
      <c r="LMN104" s="106"/>
      <c r="LMO104" s="106"/>
      <c r="LMP104" s="106"/>
      <c r="LMQ104" s="106"/>
      <c r="LMR104" s="106"/>
      <c r="LMS104" s="106"/>
      <c r="LMT104" s="106"/>
      <c r="LMU104" s="106"/>
      <c r="LMV104" s="106"/>
      <c r="LMW104" s="106"/>
      <c r="LMX104" s="106"/>
      <c r="LMY104" s="106"/>
      <c r="LMZ104" s="106"/>
      <c r="LNA104" s="106"/>
      <c r="LNB104" s="106"/>
      <c r="LNC104" s="106"/>
      <c r="LND104" s="106"/>
      <c r="LNE104" s="106"/>
      <c r="LNF104" s="106"/>
      <c r="LNG104" s="106"/>
      <c r="LNH104" s="106"/>
      <c r="LNI104" s="106"/>
      <c r="LNJ104" s="106"/>
      <c r="LNK104" s="106"/>
      <c r="LNL104" s="106"/>
      <c r="LNM104" s="106"/>
      <c r="LNN104" s="106"/>
      <c r="LNO104" s="106"/>
      <c r="LNP104" s="106"/>
      <c r="LNQ104" s="106"/>
      <c r="LNR104" s="106"/>
      <c r="LNS104" s="106"/>
      <c r="LNT104" s="106"/>
      <c r="LNU104" s="106"/>
      <c r="LNV104" s="106"/>
      <c r="LNW104" s="106"/>
      <c r="LNX104" s="106"/>
      <c r="LNY104" s="106"/>
      <c r="LNZ104" s="106"/>
      <c r="LOA104" s="106"/>
      <c r="LOB104" s="106"/>
      <c r="LOC104" s="106"/>
      <c r="LOD104" s="106"/>
      <c r="LOE104" s="106"/>
      <c r="LOF104" s="106"/>
      <c r="LOG104" s="106"/>
      <c r="LOH104" s="106"/>
      <c r="LOI104" s="106"/>
      <c r="LOJ104" s="106"/>
      <c r="LOK104" s="106"/>
      <c r="LOL104" s="106"/>
      <c r="LOM104" s="106"/>
      <c r="LON104" s="106"/>
      <c r="LOO104" s="106"/>
      <c r="LOP104" s="106"/>
      <c r="LOQ104" s="106"/>
      <c r="LOR104" s="106"/>
      <c r="LOS104" s="106"/>
      <c r="LOT104" s="106"/>
      <c r="LOU104" s="106"/>
      <c r="LOV104" s="106"/>
      <c r="LOW104" s="106"/>
      <c r="LOX104" s="106"/>
      <c r="LOY104" s="106"/>
      <c r="LOZ104" s="106"/>
      <c r="LPA104" s="106"/>
      <c r="LPB104" s="106"/>
      <c r="LPC104" s="106"/>
      <c r="LPD104" s="106"/>
      <c r="LPE104" s="106"/>
      <c r="LPF104" s="106"/>
      <c r="LPG104" s="106"/>
      <c r="LPH104" s="106"/>
      <c r="LPI104" s="106"/>
      <c r="LPJ104" s="106"/>
      <c r="LPK104" s="106"/>
      <c r="LPL104" s="106"/>
      <c r="LPM104" s="106"/>
      <c r="LPN104" s="106"/>
      <c r="LPO104" s="106"/>
      <c r="LPP104" s="106"/>
      <c r="LPQ104" s="106"/>
      <c r="LPR104" s="106"/>
      <c r="LPS104" s="106"/>
      <c r="LPT104" s="106"/>
      <c r="LPU104" s="106"/>
      <c r="LPV104" s="106"/>
      <c r="LPW104" s="106"/>
      <c r="LPX104" s="106"/>
      <c r="LPY104" s="106"/>
      <c r="LPZ104" s="106"/>
      <c r="LQA104" s="106"/>
      <c r="LQB104" s="106"/>
      <c r="LQC104" s="106"/>
      <c r="LQD104" s="106"/>
      <c r="LQE104" s="106"/>
      <c r="LQF104" s="106"/>
      <c r="LQG104" s="106"/>
      <c r="LQH104" s="106"/>
      <c r="LQI104" s="106"/>
      <c r="LQJ104" s="106"/>
      <c r="LQK104" s="106"/>
      <c r="LQL104" s="106"/>
      <c r="LQM104" s="106"/>
      <c r="LQN104" s="106"/>
      <c r="LQO104" s="106"/>
      <c r="LQP104" s="106"/>
      <c r="LQQ104" s="106"/>
      <c r="LQR104" s="106"/>
      <c r="LQS104" s="106"/>
      <c r="LQT104" s="106"/>
      <c r="LQU104" s="106"/>
      <c r="LQV104" s="106"/>
      <c r="LQW104" s="106"/>
      <c r="LQX104" s="106"/>
      <c r="LQY104" s="106"/>
      <c r="LQZ104" s="106"/>
      <c r="LRA104" s="106"/>
      <c r="LRB104" s="106"/>
      <c r="LRC104" s="106"/>
      <c r="LRD104" s="106"/>
      <c r="LRE104" s="106"/>
      <c r="LRF104" s="106"/>
      <c r="LRG104" s="106"/>
      <c r="LRH104" s="106"/>
      <c r="LRI104" s="106"/>
      <c r="LRJ104" s="106"/>
      <c r="LRK104" s="106"/>
      <c r="LRL104" s="106"/>
      <c r="LRM104" s="106"/>
      <c r="LRN104" s="106"/>
      <c r="LRO104" s="106"/>
      <c r="LRP104" s="106"/>
      <c r="LRQ104" s="106"/>
      <c r="LRR104" s="106"/>
      <c r="LRS104" s="106"/>
      <c r="LRT104" s="106"/>
      <c r="LRU104" s="106"/>
      <c r="LRV104" s="106"/>
      <c r="LRW104" s="106"/>
      <c r="LRX104" s="106"/>
      <c r="LRY104" s="106"/>
      <c r="LRZ104" s="106"/>
      <c r="LSA104" s="106"/>
      <c r="LSB104" s="106"/>
      <c r="LSC104" s="106"/>
      <c r="LSD104" s="106"/>
      <c r="LSE104" s="106"/>
      <c r="LSF104" s="106"/>
      <c r="LSG104" s="106"/>
      <c r="LSH104" s="106"/>
      <c r="LSI104" s="106"/>
      <c r="LSJ104" s="106"/>
      <c r="LSK104" s="106"/>
      <c r="LSL104" s="106"/>
      <c r="LSM104" s="106"/>
      <c r="LSN104" s="106"/>
      <c r="LSO104" s="106"/>
      <c r="LSP104" s="106"/>
      <c r="LSQ104" s="106"/>
      <c r="LSR104" s="106"/>
      <c r="LSS104" s="106"/>
      <c r="LST104" s="106"/>
      <c r="LSU104" s="106"/>
      <c r="LSV104" s="106"/>
      <c r="LSW104" s="106"/>
      <c r="LSX104" s="106"/>
      <c r="LSY104" s="106"/>
      <c r="LSZ104" s="106"/>
      <c r="LTA104" s="106"/>
      <c r="LTB104" s="106"/>
      <c r="LTC104" s="106"/>
      <c r="LTD104" s="106"/>
      <c r="LTE104" s="106"/>
      <c r="LTF104" s="106"/>
      <c r="LTG104" s="106"/>
      <c r="LTH104" s="106"/>
      <c r="LTI104" s="106"/>
      <c r="LTJ104" s="106"/>
      <c r="LTK104" s="106"/>
      <c r="LTL104" s="106"/>
      <c r="LTM104" s="106"/>
      <c r="LTN104" s="106"/>
      <c r="LTO104" s="106"/>
      <c r="LTP104" s="106"/>
      <c r="LTQ104" s="106"/>
      <c r="LTR104" s="106"/>
      <c r="LTS104" s="106"/>
      <c r="LTT104" s="106"/>
      <c r="LTU104" s="106"/>
      <c r="LTV104" s="106"/>
      <c r="LTW104" s="106"/>
      <c r="LTX104" s="106"/>
      <c r="LTY104" s="106"/>
      <c r="LTZ104" s="106"/>
      <c r="LUA104" s="106"/>
      <c r="LUB104" s="106"/>
      <c r="LUC104" s="106"/>
      <c r="LUD104" s="106"/>
      <c r="LUE104" s="106"/>
      <c r="LUF104" s="106"/>
      <c r="LUG104" s="106"/>
      <c r="LUH104" s="106"/>
      <c r="LUI104" s="106"/>
      <c r="LUJ104" s="106"/>
      <c r="LUK104" s="106"/>
      <c r="LUL104" s="106"/>
      <c r="LUM104" s="106"/>
      <c r="LUN104" s="106"/>
      <c r="LUO104" s="106"/>
      <c r="LUP104" s="106"/>
      <c r="LUQ104" s="106"/>
      <c r="LUR104" s="106"/>
      <c r="LUS104" s="106"/>
      <c r="LUT104" s="106"/>
      <c r="LUU104" s="106"/>
      <c r="LUV104" s="106"/>
      <c r="LUW104" s="106"/>
      <c r="LUX104" s="106"/>
      <c r="LUY104" s="106"/>
      <c r="LUZ104" s="106"/>
      <c r="LVA104" s="106"/>
      <c r="LVB104" s="106"/>
      <c r="LVC104" s="106"/>
      <c r="LVD104" s="106"/>
      <c r="LVE104" s="106"/>
      <c r="LVF104" s="106"/>
      <c r="LVG104" s="106"/>
      <c r="LVH104" s="106"/>
      <c r="LVI104" s="106"/>
      <c r="LVJ104" s="106"/>
      <c r="LVK104" s="106"/>
      <c r="LVL104" s="106"/>
      <c r="LVM104" s="106"/>
      <c r="LVN104" s="106"/>
      <c r="LVO104" s="106"/>
      <c r="LVP104" s="106"/>
      <c r="LVQ104" s="106"/>
      <c r="LVR104" s="106"/>
      <c r="LVS104" s="106"/>
      <c r="LVT104" s="106"/>
      <c r="LVU104" s="106"/>
      <c r="LVV104" s="106"/>
      <c r="LVW104" s="106"/>
      <c r="LVX104" s="106"/>
      <c r="LVY104" s="106"/>
      <c r="LVZ104" s="106"/>
      <c r="LWA104" s="106"/>
      <c r="LWB104" s="106"/>
      <c r="LWC104" s="106"/>
      <c r="LWD104" s="106"/>
      <c r="LWE104" s="106"/>
      <c r="LWF104" s="106"/>
      <c r="LWG104" s="106"/>
      <c r="LWH104" s="106"/>
      <c r="LWI104" s="106"/>
      <c r="LWJ104" s="106"/>
      <c r="LWK104" s="106"/>
      <c r="LWL104" s="106"/>
      <c r="LWM104" s="106"/>
      <c r="LWN104" s="106"/>
      <c r="LWO104" s="106"/>
      <c r="LWP104" s="106"/>
      <c r="LWQ104" s="106"/>
      <c r="LWR104" s="106"/>
      <c r="LWS104" s="106"/>
      <c r="LWT104" s="106"/>
      <c r="LWU104" s="106"/>
      <c r="LWV104" s="106"/>
      <c r="LWW104" s="106"/>
      <c r="LWX104" s="106"/>
      <c r="LWY104" s="106"/>
      <c r="LWZ104" s="106"/>
      <c r="LXA104" s="106"/>
      <c r="LXB104" s="106"/>
      <c r="LXC104" s="106"/>
      <c r="LXD104" s="106"/>
      <c r="LXE104" s="106"/>
      <c r="LXF104" s="106"/>
      <c r="LXG104" s="106"/>
      <c r="LXH104" s="106"/>
      <c r="LXI104" s="106"/>
      <c r="LXJ104" s="106"/>
      <c r="LXK104" s="106"/>
      <c r="LXL104" s="106"/>
      <c r="LXM104" s="106"/>
      <c r="LXN104" s="106"/>
      <c r="LXO104" s="106"/>
      <c r="LXP104" s="106"/>
      <c r="LXQ104" s="106"/>
      <c r="LXR104" s="106"/>
      <c r="LXS104" s="106"/>
      <c r="LXT104" s="106"/>
      <c r="LXU104" s="106"/>
      <c r="LXV104" s="106"/>
      <c r="LXW104" s="106"/>
      <c r="LXX104" s="106"/>
      <c r="LXY104" s="106"/>
      <c r="LXZ104" s="106"/>
      <c r="LYA104" s="106"/>
      <c r="LYB104" s="106"/>
      <c r="LYC104" s="106"/>
      <c r="LYD104" s="106"/>
      <c r="LYE104" s="106"/>
      <c r="LYF104" s="106"/>
      <c r="LYG104" s="106"/>
      <c r="LYH104" s="106"/>
      <c r="LYI104" s="106"/>
      <c r="LYJ104" s="106"/>
      <c r="LYK104" s="106"/>
      <c r="LYL104" s="106"/>
      <c r="LYM104" s="106"/>
      <c r="LYN104" s="106"/>
      <c r="LYO104" s="106"/>
      <c r="LYP104" s="106"/>
      <c r="LYQ104" s="106"/>
      <c r="LYR104" s="106"/>
      <c r="LYS104" s="106"/>
      <c r="LYT104" s="106"/>
      <c r="LYU104" s="106"/>
      <c r="LYV104" s="106"/>
      <c r="LYW104" s="106"/>
      <c r="LYX104" s="106"/>
      <c r="LYY104" s="106"/>
      <c r="LYZ104" s="106"/>
      <c r="LZA104" s="106"/>
      <c r="LZB104" s="106"/>
      <c r="LZC104" s="106"/>
      <c r="LZD104" s="106"/>
      <c r="LZE104" s="106"/>
      <c r="LZF104" s="106"/>
      <c r="LZG104" s="106"/>
      <c r="LZH104" s="106"/>
      <c r="LZI104" s="106"/>
      <c r="LZJ104" s="106"/>
      <c r="LZK104" s="106"/>
      <c r="LZL104" s="106"/>
      <c r="LZM104" s="106"/>
      <c r="LZN104" s="106"/>
      <c r="LZO104" s="106"/>
      <c r="LZP104" s="106"/>
      <c r="LZQ104" s="106"/>
      <c r="LZR104" s="106"/>
      <c r="LZS104" s="106"/>
      <c r="LZT104" s="106"/>
      <c r="LZU104" s="106"/>
      <c r="LZV104" s="106"/>
      <c r="LZW104" s="106"/>
      <c r="LZX104" s="106"/>
      <c r="LZY104" s="106"/>
      <c r="LZZ104" s="106"/>
      <c r="MAA104" s="106"/>
      <c r="MAB104" s="106"/>
      <c r="MAC104" s="106"/>
      <c r="MAD104" s="106"/>
      <c r="MAE104" s="106"/>
      <c r="MAF104" s="106"/>
      <c r="MAG104" s="106"/>
      <c r="MAH104" s="106"/>
      <c r="MAI104" s="106"/>
      <c r="MAJ104" s="106"/>
      <c r="MAK104" s="106"/>
      <c r="MAL104" s="106"/>
      <c r="MAM104" s="106"/>
      <c r="MAN104" s="106"/>
      <c r="MAO104" s="106"/>
      <c r="MAP104" s="106"/>
      <c r="MAQ104" s="106"/>
      <c r="MAR104" s="106"/>
      <c r="MAS104" s="106"/>
      <c r="MAT104" s="106"/>
      <c r="MAU104" s="106"/>
      <c r="MAV104" s="106"/>
      <c r="MAW104" s="106"/>
      <c r="MAX104" s="106"/>
      <c r="MAY104" s="106"/>
      <c r="MAZ104" s="106"/>
      <c r="MBA104" s="106"/>
      <c r="MBB104" s="106"/>
      <c r="MBC104" s="106"/>
      <c r="MBD104" s="106"/>
      <c r="MBE104" s="106"/>
      <c r="MBF104" s="106"/>
      <c r="MBG104" s="106"/>
      <c r="MBH104" s="106"/>
      <c r="MBI104" s="106"/>
      <c r="MBJ104" s="106"/>
      <c r="MBK104" s="106"/>
      <c r="MBL104" s="106"/>
      <c r="MBM104" s="106"/>
      <c r="MBN104" s="106"/>
      <c r="MBO104" s="106"/>
      <c r="MBP104" s="106"/>
      <c r="MBQ104" s="106"/>
      <c r="MBR104" s="106"/>
      <c r="MBS104" s="106"/>
      <c r="MBT104" s="106"/>
      <c r="MBU104" s="106"/>
      <c r="MBV104" s="106"/>
      <c r="MBW104" s="106"/>
      <c r="MBX104" s="106"/>
      <c r="MBY104" s="106"/>
      <c r="MBZ104" s="106"/>
      <c r="MCA104" s="106"/>
      <c r="MCB104" s="106"/>
      <c r="MCC104" s="106"/>
      <c r="MCD104" s="106"/>
      <c r="MCE104" s="106"/>
      <c r="MCF104" s="106"/>
      <c r="MCG104" s="106"/>
      <c r="MCH104" s="106"/>
      <c r="MCI104" s="106"/>
      <c r="MCJ104" s="106"/>
      <c r="MCK104" s="106"/>
      <c r="MCL104" s="106"/>
      <c r="MCM104" s="106"/>
      <c r="MCN104" s="106"/>
      <c r="MCO104" s="106"/>
      <c r="MCP104" s="106"/>
      <c r="MCQ104" s="106"/>
      <c r="MCR104" s="106"/>
      <c r="MCS104" s="106"/>
      <c r="MCT104" s="106"/>
      <c r="MCU104" s="106"/>
      <c r="MCV104" s="106"/>
      <c r="MCW104" s="106"/>
      <c r="MCX104" s="106"/>
      <c r="MCY104" s="106"/>
      <c r="MCZ104" s="106"/>
      <c r="MDA104" s="106"/>
      <c r="MDB104" s="106"/>
      <c r="MDC104" s="106"/>
      <c r="MDD104" s="106"/>
      <c r="MDE104" s="106"/>
      <c r="MDF104" s="106"/>
      <c r="MDG104" s="106"/>
      <c r="MDH104" s="106"/>
      <c r="MDI104" s="106"/>
      <c r="MDJ104" s="106"/>
      <c r="MDK104" s="106"/>
      <c r="MDL104" s="106"/>
      <c r="MDM104" s="106"/>
      <c r="MDN104" s="106"/>
      <c r="MDO104" s="106"/>
      <c r="MDP104" s="106"/>
      <c r="MDQ104" s="106"/>
      <c r="MDR104" s="106"/>
      <c r="MDS104" s="106"/>
      <c r="MDT104" s="106"/>
      <c r="MDU104" s="106"/>
      <c r="MDV104" s="106"/>
      <c r="MDW104" s="106"/>
      <c r="MDX104" s="106"/>
      <c r="MDY104" s="106"/>
      <c r="MDZ104" s="106"/>
      <c r="MEA104" s="106"/>
      <c r="MEB104" s="106"/>
      <c r="MEC104" s="106"/>
      <c r="MED104" s="106"/>
      <c r="MEE104" s="106"/>
      <c r="MEF104" s="106"/>
      <c r="MEG104" s="106"/>
      <c r="MEH104" s="106"/>
      <c r="MEI104" s="106"/>
      <c r="MEJ104" s="106"/>
      <c r="MEK104" s="106"/>
      <c r="MEL104" s="106"/>
      <c r="MEM104" s="106"/>
      <c r="MEN104" s="106"/>
      <c r="MEO104" s="106"/>
      <c r="MEP104" s="106"/>
      <c r="MEQ104" s="106"/>
      <c r="MER104" s="106"/>
      <c r="MES104" s="106"/>
      <c r="MET104" s="106"/>
      <c r="MEU104" s="106"/>
      <c r="MEV104" s="106"/>
      <c r="MEW104" s="106"/>
      <c r="MEX104" s="106"/>
      <c r="MEY104" s="106"/>
      <c r="MEZ104" s="106"/>
      <c r="MFA104" s="106"/>
      <c r="MFB104" s="106"/>
      <c r="MFC104" s="106"/>
      <c r="MFD104" s="106"/>
      <c r="MFE104" s="106"/>
      <c r="MFF104" s="106"/>
      <c r="MFG104" s="106"/>
      <c r="MFH104" s="106"/>
      <c r="MFI104" s="106"/>
      <c r="MFJ104" s="106"/>
      <c r="MFK104" s="106"/>
      <c r="MFL104" s="106"/>
      <c r="MFM104" s="106"/>
      <c r="MFN104" s="106"/>
      <c r="MFO104" s="106"/>
      <c r="MFP104" s="106"/>
      <c r="MFQ104" s="106"/>
      <c r="MFR104" s="106"/>
      <c r="MFS104" s="106"/>
      <c r="MFT104" s="106"/>
      <c r="MFU104" s="106"/>
      <c r="MFV104" s="106"/>
      <c r="MFW104" s="106"/>
      <c r="MFX104" s="106"/>
      <c r="MFY104" s="106"/>
      <c r="MFZ104" s="106"/>
      <c r="MGA104" s="106"/>
      <c r="MGB104" s="106"/>
      <c r="MGC104" s="106"/>
      <c r="MGD104" s="106"/>
      <c r="MGE104" s="106"/>
      <c r="MGF104" s="106"/>
      <c r="MGG104" s="106"/>
      <c r="MGH104" s="106"/>
      <c r="MGI104" s="106"/>
      <c r="MGJ104" s="106"/>
      <c r="MGK104" s="106"/>
      <c r="MGL104" s="106"/>
      <c r="MGM104" s="106"/>
      <c r="MGN104" s="106"/>
      <c r="MGO104" s="106"/>
      <c r="MGP104" s="106"/>
      <c r="MGQ104" s="106"/>
      <c r="MGR104" s="106"/>
      <c r="MGS104" s="106"/>
      <c r="MGT104" s="106"/>
      <c r="MGU104" s="106"/>
      <c r="MGV104" s="106"/>
      <c r="MGW104" s="106"/>
      <c r="MGX104" s="106"/>
      <c r="MGY104" s="106"/>
      <c r="MGZ104" s="106"/>
      <c r="MHA104" s="106"/>
      <c r="MHB104" s="106"/>
      <c r="MHC104" s="106"/>
      <c r="MHD104" s="106"/>
      <c r="MHE104" s="106"/>
      <c r="MHF104" s="106"/>
      <c r="MHG104" s="106"/>
      <c r="MHH104" s="106"/>
      <c r="MHI104" s="106"/>
      <c r="MHJ104" s="106"/>
      <c r="MHK104" s="106"/>
      <c r="MHL104" s="106"/>
      <c r="MHM104" s="106"/>
      <c r="MHN104" s="106"/>
      <c r="MHO104" s="106"/>
      <c r="MHP104" s="106"/>
      <c r="MHQ104" s="106"/>
      <c r="MHR104" s="106"/>
      <c r="MHS104" s="106"/>
      <c r="MHT104" s="106"/>
      <c r="MHU104" s="106"/>
      <c r="MHV104" s="106"/>
      <c r="MHW104" s="106"/>
      <c r="MHX104" s="106"/>
      <c r="MHY104" s="106"/>
      <c r="MHZ104" s="106"/>
      <c r="MIA104" s="106"/>
      <c r="MIB104" s="106"/>
      <c r="MIC104" s="106"/>
      <c r="MID104" s="106"/>
      <c r="MIE104" s="106"/>
      <c r="MIF104" s="106"/>
      <c r="MIG104" s="106"/>
      <c r="MIH104" s="106"/>
      <c r="MII104" s="106"/>
      <c r="MIJ104" s="106"/>
      <c r="MIK104" s="106"/>
      <c r="MIL104" s="106"/>
      <c r="MIM104" s="106"/>
      <c r="MIN104" s="106"/>
      <c r="MIO104" s="106"/>
      <c r="MIP104" s="106"/>
      <c r="MIQ104" s="106"/>
      <c r="MIR104" s="106"/>
      <c r="MIS104" s="106"/>
      <c r="MIT104" s="106"/>
      <c r="MIU104" s="106"/>
      <c r="MIV104" s="106"/>
      <c r="MIW104" s="106"/>
      <c r="MIX104" s="106"/>
      <c r="MIY104" s="106"/>
      <c r="MIZ104" s="106"/>
      <c r="MJA104" s="106"/>
      <c r="MJB104" s="106"/>
      <c r="MJC104" s="106"/>
      <c r="MJD104" s="106"/>
      <c r="MJE104" s="106"/>
      <c r="MJF104" s="106"/>
      <c r="MJG104" s="106"/>
      <c r="MJH104" s="106"/>
      <c r="MJI104" s="106"/>
      <c r="MJJ104" s="106"/>
      <c r="MJK104" s="106"/>
      <c r="MJL104" s="106"/>
      <c r="MJM104" s="106"/>
      <c r="MJN104" s="106"/>
      <c r="MJO104" s="106"/>
      <c r="MJP104" s="106"/>
      <c r="MJQ104" s="106"/>
      <c r="MJR104" s="106"/>
      <c r="MJS104" s="106"/>
      <c r="MJT104" s="106"/>
      <c r="MJU104" s="106"/>
      <c r="MJV104" s="106"/>
      <c r="MJW104" s="106"/>
      <c r="MJX104" s="106"/>
      <c r="MJY104" s="106"/>
      <c r="MJZ104" s="106"/>
      <c r="MKA104" s="106"/>
      <c r="MKB104" s="106"/>
      <c r="MKC104" s="106"/>
      <c r="MKD104" s="106"/>
      <c r="MKE104" s="106"/>
      <c r="MKF104" s="106"/>
      <c r="MKG104" s="106"/>
      <c r="MKH104" s="106"/>
      <c r="MKI104" s="106"/>
      <c r="MKJ104" s="106"/>
      <c r="MKK104" s="106"/>
      <c r="MKL104" s="106"/>
      <c r="MKM104" s="106"/>
      <c r="MKN104" s="106"/>
      <c r="MKO104" s="106"/>
      <c r="MKP104" s="106"/>
      <c r="MKQ104" s="106"/>
      <c r="MKR104" s="106"/>
      <c r="MKS104" s="106"/>
      <c r="MKT104" s="106"/>
      <c r="MKU104" s="106"/>
      <c r="MKV104" s="106"/>
      <c r="MKW104" s="106"/>
      <c r="MKX104" s="106"/>
      <c r="MKY104" s="106"/>
      <c r="MKZ104" s="106"/>
      <c r="MLA104" s="106"/>
      <c r="MLB104" s="106"/>
      <c r="MLC104" s="106"/>
      <c r="MLD104" s="106"/>
      <c r="MLE104" s="106"/>
      <c r="MLF104" s="106"/>
      <c r="MLG104" s="106"/>
      <c r="MLH104" s="106"/>
      <c r="MLI104" s="106"/>
      <c r="MLJ104" s="106"/>
      <c r="MLK104" s="106"/>
      <c r="MLL104" s="106"/>
      <c r="MLM104" s="106"/>
      <c r="MLN104" s="106"/>
      <c r="MLO104" s="106"/>
      <c r="MLP104" s="106"/>
      <c r="MLQ104" s="106"/>
      <c r="MLR104" s="106"/>
      <c r="MLS104" s="106"/>
      <c r="MLT104" s="106"/>
      <c r="MLU104" s="106"/>
      <c r="MLV104" s="106"/>
      <c r="MLW104" s="106"/>
      <c r="MLX104" s="106"/>
      <c r="MLY104" s="106"/>
      <c r="MLZ104" s="106"/>
      <c r="MMA104" s="106"/>
      <c r="MMB104" s="106"/>
      <c r="MMC104" s="106"/>
      <c r="MMD104" s="106"/>
      <c r="MME104" s="106"/>
      <c r="MMF104" s="106"/>
      <c r="MMG104" s="106"/>
      <c r="MMH104" s="106"/>
      <c r="MMI104" s="106"/>
      <c r="MMJ104" s="106"/>
      <c r="MMK104" s="106"/>
      <c r="MML104" s="106"/>
      <c r="MMM104" s="106"/>
      <c r="MMN104" s="106"/>
      <c r="MMO104" s="106"/>
      <c r="MMP104" s="106"/>
      <c r="MMQ104" s="106"/>
      <c r="MMR104" s="106"/>
      <c r="MMS104" s="106"/>
      <c r="MMT104" s="106"/>
      <c r="MMU104" s="106"/>
      <c r="MMV104" s="106"/>
      <c r="MMW104" s="106"/>
      <c r="MMX104" s="106"/>
      <c r="MMY104" s="106"/>
      <c r="MMZ104" s="106"/>
      <c r="MNA104" s="106"/>
      <c r="MNB104" s="106"/>
      <c r="MNC104" s="106"/>
      <c r="MND104" s="106"/>
      <c r="MNE104" s="106"/>
      <c r="MNF104" s="106"/>
      <c r="MNG104" s="106"/>
      <c r="MNH104" s="106"/>
      <c r="MNI104" s="106"/>
      <c r="MNJ104" s="106"/>
      <c r="MNK104" s="106"/>
      <c r="MNL104" s="106"/>
      <c r="MNM104" s="106"/>
      <c r="MNN104" s="106"/>
      <c r="MNO104" s="106"/>
      <c r="MNP104" s="106"/>
      <c r="MNQ104" s="106"/>
      <c r="MNR104" s="106"/>
      <c r="MNS104" s="106"/>
      <c r="MNT104" s="106"/>
      <c r="MNU104" s="106"/>
      <c r="MNV104" s="106"/>
      <c r="MNW104" s="106"/>
      <c r="MNX104" s="106"/>
      <c r="MNY104" s="106"/>
      <c r="MNZ104" s="106"/>
      <c r="MOA104" s="106"/>
      <c r="MOB104" s="106"/>
      <c r="MOC104" s="106"/>
      <c r="MOD104" s="106"/>
      <c r="MOE104" s="106"/>
      <c r="MOF104" s="106"/>
      <c r="MOG104" s="106"/>
      <c r="MOH104" s="106"/>
      <c r="MOI104" s="106"/>
      <c r="MOJ104" s="106"/>
      <c r="MOK104" s="106"/>
      <c r="MOL104" s="106"/>
      <c r="MOM104" s="106"/>
      <c r="MON104" s="106"/>
      <c r="MOO104" s="106"/>
      <c r="MOP104" s="106"/>
      <c r="MOQ104" s="106"/>
      <c r="MOR104" s="106"/>
      <c r="MOS104" s="106"/>
      <c r="MOT104" s="106"/>
      <c r="MOU104" s="106"/>
      <c r="MOV104" s="106"/>
      <c r="MOW104" s="106"/>
      <c r="MOX104" s="106"/>
      <c r="MOY104" s="106"/>
      <c r="MOZ104" s="106"/>
      <c r="MPA104" s="106"/>
      <c r="MPB104" s="106"/>
      <c r="MPC104" s="106"/>
      <c r="MPD104" s="106"/>
      <c r="MPE104" s="106"/>
      <c r="MPF104" s="106"/>
      <c r="MPG104" s="106"/>
      <c r="MPH104" s="106"/>
      <c r="MPI104" s="106"/>
      <c r="MPJ104" s="106"/>
      <c r="MPK104" s="106"/>
      <c r="MPL104" s="106"/>
      <c r="MPM104" s="106"/>
      <c r="MPN104" s="106"/>
      <c r="MPO104" s="106"/>
      <c r="MPP104" s="106"/>
      <c r="MPQ104" s="106"/>
      <c r="MPR104" s="106"/>
      <c r="MPS104" s="106"/>
      <c r="MPT104" s="106"/>
      <c r="MPU104" s="106"/>
      <c r="MPV104" s="106"/>
      <c r="MPW104" s="106"/>
      <c r="MPX104" s="106"/>
      <c r="MPY104" s="106"/>
      <c r="MPZ104" s="106"/>
      <c r="MQA104" s="106"/>
      <c r="MQB104" s="106"/>
      <c r="MQC104" s="106"/>
      <c r="MQD104" s="106"/>
      <c r="MQE104" s="106"/>
      <c r="MQF104" s="106"/>
      <c r="MQG104" s="106"/>
      <c r="MQH104" s="106"/>
      <c r="MQI104" s="106"/>
      <c r="MQJ104" s="106"/>
      <c r="MQK104" s="106"/>
      <c r="MQL104" s="106"/>
      <c r="MQM104" s="106"/>
      <c r="MQN104" s="106"/>
      <c r="MQO104" s="106"/>
      <c r="MQP104" s="106"/>
      <c r="MQQ104" s="106"/>
      <c r="MQR104" s="106"/>
      <c r="MQS104" s="106"/>
      <c r="MQT104" s="106"/>
      <c r="MQU104" s="106"/>
      <c r="MQV104" s="106"/>
      <c r="MQW104" s="106"/>
      <c r="MQX104" s="106"/>
      <c r="MQY104" s="106"/>
      <c r="MQZ104" s="106"/>
      <c r="MRA104" s="106"/>
      <c r="MRB104" s="106"/>
      <c r="MRC104" s="106"/>
      <c r="MRD104" s="106"/>
      <c r="MRE104" s="106"/>
      <c r="MRF104" s="106"/>
      <c r="MRG104" s="106"/>
      <c r="MRH104" s="106"/>
      <c r="MRI104" s="106"/>
      <c r="MRJ104" s="106"/>
      <c r="MRK104" s="106"/>
      <c r="MRL104" s="106"/>
      <c r="MRM104" s="106"/>
      <c r="MRN104" s="106"/>
      <c r="MRO104" s="106"/>
      <c r="MRP104" s="106"/>
      <c r="MRQ104" s="106"/>
      <c r="MRR104" s="106"/>
      <c r="MRS104" s="106"/>
      <c r="MRT104" s="106"/>
      <c r="MRU104" s="106"/>
      <c r="MRV104" s="106"/>
      <c r="MRW104" s="106"/>
      <c r="MRX104" s="106"/>
      <c r="MRY104" s="106"/>
      <c r="MRZ104" s="106"/>
      <c r="MSA104" s="106"/>
      <c r="MSB104" s="106"/>
      <c r="MSC104" s="106"/>
      <c r="MSD104" s="106"/>
      <c r="MSE104" s="106"/>
      <c r="MSF104" s="106"/>
      <c r="MSG104" s="106"/>
      <c r="MSH104" s="106"/>
      <c r="MSI104" s="106"/>
      <c r="MSJ104" s="106"/>
      <c r="MSK104" s="106"/>
      <c r="MSL104" s="106"/>
      <c r="MSM104" s="106"/>
      <c r="MSN104" s="106"/>
      <c r="MSO104" s="106"/>
      <c r="MSP104" s="106"/>
      <c r="MSQ104" s="106"/>
      <c r="MSR104" s="106"/>
      <c r="MSS104" s="106"/>
      <c r="MST104" s="106"/>
      <c r="MSU104" s="106"/>
      <c r="MSV104" s="106"/>
      <c r="MSW104" s="106"/>
      <c r="MSX104" s="106"/>
      <c r="MSY104" s="106"/>
      <c r="MSZ104" s="106"/>
      <c r="MTA104" s="106"/>
      <c r="MTB104" s="106"/>
      <c r="MTC104" s="106"/>
      <c r="MTD104" s="106"/>
      <c r="MTE104" s="106"/>
      <c r="MTF104" s="106"/>
      <c r="MTG104" s="106"/>
      <c r="MTH104" s="106"/>
      <c r="MTI104" s="106"/>
      <c r="MTJ104" s="106"/>
      <c r="MTK104" s="106"/>
      <c r="MTL104" s="106"/>
      <c r="MTM104" s="106"/>
      <c r="MTN104" s="106"/>
      <c r="MTO104" s="106"/>
      <c r="MTP104" s="106"/>
      <c r="MTQ104" s="106"/>
      <c r="MTR104" s="106"/>
      <c r="MTS104" s="106"/>
      <c r="MTT104" s="106"/>
      <c r="MTU104" s="106"/>
      <c r="MTV104" s="106"/>
      <c r="MTW104" s="106"/>
      <c r="MTX104" s="106"/>
      <c r="MTY104" s="106"/>
      <c r="MTZ104" s="106"/>
      <c r="MUA104" s="106"/>
      <c r="MUB104" s="106"/>
      <c r="MUC104" s="106"/>
      <c r="MUD104" s="106"/>
      <c r="MUE104" s="106"/>
      <c r="MUF104" s="106"/>
      <c r="MUG104" s="106"/>
      <c r="MUH104" s="106"/>
      <c r="MUI104" s="106"/>
      <c r="MUJ104" s="106"/>
      <c r="MUK104" s="106"/>
      <c r="MUL104" s="106"/>
      <c r="MUM104" s="106"/>
      <c r="MUN104" s="106"/>
      <c r="MUO104" s="106"/>
      <c r="MUP104" s="106"/>
      <c r="MUQ104" s="106"/>
      <c r="MUR104" s="106"/>
      <c r="MUS104" s="106"/>
      <c r="MUT104" s="106"/>
      <c r="MUU104" s="106"/>
      <c r="MUV104" s="106"/>
      <c r="MUW104" s="106"/>
      <c r="MUX104" s="106"/>
      <c r="MUY104" s="106"/>
      <c r="MUZ104" s="106"/>
      <c r="MVA104" s="106"/>
      <c r="MVB104" s="106"/>
      <c r="MVC104" s="106"/>
      <c r="MVD104" s="106"/>
      <c r="MVE104" s="106"/>
      <c r="MVF104" s="106"/>
      <c r="MVG104" s="106"/>
      <c r="MVH104" s="106"/>
      <c r="MVI104" s="106"/>
      <c r="MVJ104" s="106"/>
      <c r="MVK104" s="106"/>
      <c r="MVL104" s="106"/>
      <c r="MVM104" s="106"/>
      <c r="MVN104" s="106"/>
      <c r="MVO104" s="106"/>
      <c r="MVP104" s="106"/>
      <c r="MVQ104" s="106"/>
      <c r="MVR104" s="106"/>
      <c r="MVS104" s="106"/>
      <c r="MVT104" s="106"/>
      <c r="MVU104" s="106"/>
      <c r="MVV104" s="106"/>
      <c r="MVW104" s="106"/>
      <c r="MVX104" s="106"/>
      <c r="MVY104" s="106"/>
      <c r="MVZ104" s="106"/>
      <c r="MWA104" s="106"/>
      <c r="MWB104" s="106"/>
      <c r="MWC104" s="106"/>
      <c r="MWD104" s="106"/>
      <c r="MWE104" s="106"/>
      <c r="MWF104" s="106"/>
      <c r="MWG104" s="106"/>
      <c r="MWH104" s="106"/>
      <c r="MWI104" s="106"/>
      <c r="MWJ104" s="106"/>
      <c r="MWK104" s="106"/>
      <c r="MWL104" s="106"/>
      <c r="MWM104" s="106"/>
      <c r="MWN104" s="106"/>
      <c r="MWO104" s="106"/>
      <c r="MWP104" s="106"/>
      <c r="MWQ104" s="106"/>
      <c r="MWR104" s="106"/>
      <c r="MWS104" s="106"/>
      <c r="MWT104" s="106"/>
      <c r="MWU104" s="106"/>
      <c r="MWV104" s="106"/>
      <c r="MWW104" s="106"/>
      <c r="MWX104" s="106"/>
      <c r="MWY104" s="106"/>
      <c r="MWZ104" s="106"/>
      <c r="MXA104" s="106"/>
      <c r="MXB104" s="106"/>
      <c r="MXC104" s="106"/>
      <c r="MXD104" s="106"/>
      <c r="MXE104" s="106"/>
      <c r="MXF104" s="106"/>
      <c r="MXG104" s="106"/>
      <c r="MXH104" s="106"/>
      <c r="MXI104" s="106"/>
      <c r="MXJ104" s="106"/>
      <c r="MXK104" s="106"/>
      <c r="MXL104" s="106"/>
      <c r="MXM104" s="106"/>
      <c r="MXN104" s="106"/>
      <c r="MXO104" s="106"/>
      <c r="MXP104" s="106"/>
      <c r="MXQ104" s="106"/>
      <c r="MXR104" s="106"/>
      <c r="MXS104" s="106"/>
      <c r="MXT104" s="106"/>
      <c r="MXU104" s="106"/>
      <c r="MXV104" s="106"/>
      <c r="MXW104" s="106"/>
      <c r="MXX104" s="106"/>
      <c r="MXY104" s="106"/>
      <c r="MXZ104" s="106"/>
      <c r="MYA104" s="106"/>
      <c r="MYB104" s="106"/>
      <c r="MYC104" s="106"/>
      <c r="MYD104" s="106"/>
      <c r="MYE104" s="106"/>
      <c r="MYF104" s="106"/>
      <c r="MYG104" s="106"/>
      <c r="MYH104" s="106"/>
      <c r="MYI104" s="106"/>
      <c r="MYJ104" s="106"/>
      <c r="MYK104" s="106"/>
      <c r="MYL104" s="106"/>
      <c r="MYM104" s="106"/>
      <c r="MYN104" s="106"/>
      <c r="MYO104" s="106"/>
      <c r="MYP104" s="106"/>
      <c r="MYQ104" s="106"/>
      <c r="MYR104" s="106"/>
      <c r="MYS104" s="106"/>
      <c r="MYT104" s="106"/>
      <c r="MYU104" s="106"/>
      <c r="MYV104" s="106"/>
      <c r="MYW104" s="106"/>
      <c r="MYX104" s="106"/>
      <c r="MYY104" s="106"/>
      <c r="MYZ104" s="106"/>
      <c r="MZA104" s="106"/>
      <c r="MZB104" s="106"/>
      <c r="MZC104" s="106"/>
      <c r="MZD104" s="106"/>
      <c r="MZE104" s="106"/>
      <c r="MZF104" s="106"/>
      <c r="MZG104" s="106"/>
      <c r="MZH104" s="106"/>
      <c r="MZI104" s="106"/>
      <c r="MZJ104" s="106"/>
      <c r="MZK104" s="106"/>
      <c r="MZL104" s="106"/>
      <c r="MZM104" s="106"/>
      <c r="MZN104" s="106"/>
      <c r="MZO104" s="106"/>
      <c r="MZP104" s="106"/>
      <c r="MZQ104" s="106"/>
      <c r="MZR104" s="106"/>
      <c r="MZS104" s="106"/>
      <c r="MZT104" s="106"/>
      <c r="MZU104" s="106"/>
      <c r="MZV104" s="106"/>
      <c r="MZW104" s="106"/>
      <c r="MZX104" s="106"/>
      <c r="MZY104" s="106"/>
      <c r="MZZ104" s="106"/>
      <c r="NAA104" s="106"/>
      <c r="NAB104" s="106"/>
      <c r="NAC104" s="106"/>
      <c r="NAD104" s="106"/>
      <c r="NAE104" s="106"/>
      <c r="NAF104" s="106"/>
      <c r="NAG104" s="106"/>
      <c r="NAH104" s="106"/>
      <c r="NAI104" s="106"/>
      <c r="NAJ104" s="106"/>
      <c r="NAK104" s="106"/>
      <c r="NAL104" s="106"/>
      <c r="NAM104" s="106"/>
      <c r="NAN104" s="106"/>
      <c r="NAO104" s="106"/>
      <c r="NAP104" s="106"/>
      <c r="NAQ104" s="106"/>
      <c r="NAR104" s="106"/>
      <c r="NAS104" s="106"/>
      <c r="NAT104" s="106"/>
      <c r="NAU104" s="106"/>
      <c r="NAV104" s="106"/>
      <c r="NAW104" s="106"/>
      <c r="NAX104" s="106"/>
      <c r="NAY104" s="106"/>
      <c r="NAZ104" s="106"/>
      <c r="NBA104" s="106"/>
      <c r="NBB104" s="106"/>
      <c r="NBC104" s="106"/>
      <c r="NBD104" s="106"/>
      <c r="NBE104" s="106"/>
      <c r="NBF104" s="106"/>
      <c r="NBG104" s="106"/>
      <c r="NBH104" s="106"/>
      <c r="NBI104" s="106"/>
      <c r="NBJ104" s="106"/>
      <c r="NBK104" s="106"/>
      <c r="NBL104" s="106"/>
      <c r="NBM104" s="106"/>
      <c r="NBN104" s="106"/>
      <c r="NBO104" s="106"/>
      <c r="NBP104" s="106"/>
      <c r="NBQ104" s="106"/>
      <c r="NBR104" s="106"/>
      <c r="NBS104" s="106"/>
      <c r="NBT104" s="106"/>
      <c r="NBU104" s="106"/>
      <c r="NBV104" s="106"/>
      <c r="NBW104" s="106"/>
      <c r="NBX104" s="106"/>
      <c r="NBY104" s="106"/>
      <c r="NBZ104" s="106"/>
      <c r="NCA104" s="106"/>
      <c r="NCB104" s="106"/>
      <c r="NCC104" s="106"/>
      <c r="NCD104" s="106"/>
      <c r="NCE104" s="106"/>
      <c r="NCF104" s="106"/>
      <c r="NCG104" s="106"/>
      <c r="NCH104" s="106"/>
      <c r="NCI104" s="106"/>
      <c r="NCJ104" s="106"/>
      <c r="NCK104" s="106"/>
      <c r="NCL104" s="106"/>
      <c r="NCM104" s="106"/>
      <c r="NCN104" s="106"/>
      <c r="NCO104" s="106"/>
      <c r="NCP104" s="106"/>
      <c r="NCQ104" s="106"/>
      <c r="NCR104" s="106"/>
      <c r="NCS104" s="106"/>
      <c r="NCT104" s="106"/>
      <c r="NCU104" s="106"/>
      <c r="NCV104" s="106"/>
      <c r="NCW104" s="106"/>
      <c r="NCX104" s="106"/>
      <c r="NCY104" s="106"/>
      <c r="NCZ104" s="106"/>
      <c r="NDA104" s="106"/>
      <c r="NDB104" s="106"/>
      <c r="NDC104" s="106"/>
      <c r="NDD104" s="106"/>
      <c r="NDE104" s="106"/>
      <c r="NDF104" s="106"/>
      <c r="NDG104" s="106"/>
      <c r="NDH104" s="106"/>
      <c r="NDI104" s="106"/>
      <c r="NDJ104" s="106"/>
      <c r="NDK104" s="106"/>
      <c r="NDL104" s="106"/>
      <c r="NDM104" s="106"/>
      <c r="NDN104" s="106"/>
      <c r="NDO104" s="106"/>
      <c r="NDP104" s="106"/>
      <c r="NDQ104" s="106"/>
      <c r="NDR104" s="106"/>
      <c r="NDS104" s="106"/>
      <c r="NDT104" s="106"/>
      <c r="NDU104" s="106"/>
      <c r="NDV104" s="106"/>
      <c r="NDW104" s="106"/>
      <c r="NDX104" s="106"/>
      <c r="NDY104" s="106"/>
      <c r="NDZ104" s="106"/>
      <c r="NEA104" s="106"/>
      <c r="NEB104" s="106"/>
      <c r="NEC104" s="106"/>
      <c r="NED104" s="106"/>
      <c r="NEE104" s="106"/>
      <c r="NEF104" s="106"/>
      <c r="NEG104" s="106"/>
      <c r="NEH104" s="106"/>
      <c r="NEI104" s="106"/>
      <c r="NEJ104" s="106"/>
      <c r="NEK104" s="106"/>
      <c r="NEL104" s="106"/>
      <c r="NEM104" s="106"/>
      <c r="NEN104" s="106"/>
      <c r="NEO104" s="106"/>
      <c r="NEP104" s="106"/>
      <c r="NEQ104" s="106"/>
      <c r="NER104" s="106"/>
      <c r="NES104" s="106"/>
      <c r="NET104" s="106"/>
      <c r="NEU104" s="106"/>
      <c r="NEV104" s="106"/>
      <c r="NEW104" s="106"/>
      <c r="NEX104" s="106"/>
      <c r="NEY104" s="106"/>
      <c r="NEZ104" s="106"/>
      <c r="NFA104" s="106"/>
      <c r="NFB104" s="106"/>
      <c r="NFC104" s="106"/>
      <c r="NFD104" s="106"/>
      <c r="NFE104" s="106"/>
      <c r="NFF104" s="106"/>
      <c r="NFG104" s="106"/>
      <c r="NFH104" s="106"/>
      <c r="NFI104" s="106"/>
      <c r="NFJ104" s="106"/>
      <c r="NFK104" s="106"/>
      <c r="NFL104" s="106"/>
      <c r="NFM104" s="106"/>
      <c r="NFN104" s="106"/>
      <c r="NFO104" s="106"/>
      <c r="NFP104" s="106"/>
      <c r="NFQ104" s="106"/>
      <c r="NFR104" s="106"/>
      <c r="NFS104" s="106"/>
      <c r="NFT104" s="106"/>
      <c r="NFU104" s="106"/>
      <c r="NFV104" s="106"/>
      <c r="NFW104" s="106"/>
      <c r="NFX104" s="106"/>
      <c r="NFY104" s="106"/>
      <c r="NFZ104" s="106"/>
      <c r="NGA104" s="106"/>
      <c r="NGB104" s="106"/>
      <c r="NGC104" s="106"/>
      <c r="NGD104" s="106"/>
      <c r="NGE104" s="106"/>
      <c r="NGF104" s="106"/>
      <c r="NGG104" s="106"/>
      <c r="NGH104" s="106"/>
      <c r="NGI104" s="106"/>
      <c r="NGJ104" s="106"/>
      <c r="NGK104" s="106"/>
      <c r="NGL104" s="106"/>
      <c r="NGM104" s="106"/>
      <c r="NGN104" s="106"/>
      <c r="NGO104" s="106"/>
      <c r="NGP104" s="106"/>
      <c r="NGQ104" s="106"/>
      <c r="NGR104" s="106"/>
      <c r="NGS104" s="106"/>
      <c r="NGT104" s="106"/>
      <c r="NGU104" s="106"/>
      <c r="NGV104" s="106"/>
      <c r="NGW104" s="106"/>
      <c r="NGX104" s="106"/>
      <c r="NGY104" s="106"/>
      <c r="NGZ104" s="106"/>
      <c r="NHA104" s="106"/>
      <c r="NHB104" s="106"/>
      <c r="NHC104" s="106"/>
      <c r="NHD104" s="106"/>
      <c r="NHE104" s="106"/>
      <c r="NHF104" s="106"/>
      <c r="NHG104" s="106"/>
      <c r="NHH104" s="106"/>
      <c r="NHI104" s="106"/>
      <c r="NHJ104" s="106"/>
      <c r="NHK104" s="106"/>
      <c r="NHL104" s="106"/>
      <c r="NHM104" s="106"/>
      <c r="NHN104" s="106"/>
      <c r="NHO104" s="106"/>
      <c r="NHP104" s="106"/>
      <c r="NHQ104" s="106"/>
      <c r="NHR104" s="106"/>
      <c r="NHS104" s="106"/>
      <c r="NHT104" s="106"/>
      <c r="NHU104" s="106"/>
      <c r="NHV104" s="106"/>
      <c r="NHW104" s="106"/>
      <c r="NHX104" s="106"/>
      <c r="NHY104" s="106"/>
      <c r="NHZ104" s="106"/>
      <c r="NIA104" s="106"/>
      <c r="NIB104" s="106"/>
      <c r="NIC104" s="106"/>
      <c r="NID104" s="106"/>
      <c r="NIE104" s="106"/>
      <c r="NIF104" s="106"/>
      <c r="NIG104" s="106"/>
      <c r="NIH104" s="106"/>
      <c r="NII104" s="106"/>
      <c r="NIJ104" s="106"/>
      <c r="NIK104" s="106"/>
      <c r="NIL104" s="106"/>
      <c r="NIM104" s="106"/>
      <c r="NIN104" s="106"/>
      <c r="NIO104" s="106"/>
      <c r="NIP104" s="106"/>
      <c r="NIQ104" s="106"/>
      <c r="NIR104" s="106"/>
      <c r="NIS104" s="106"/>
      <c r="NIT104" s="106"/>
      <c r="NIU104" s="106"/>
      <c r="NIV104" s="106"/>
      <c r="NIW104" s="106"/>
      <c r="NIX104" s="106"/>
      <c r="NIY104" s="106"/>
      <c r="NIZ104" s="106"/>
      <c r="NJA104" s="106"/>
      <c r="NJB104" s="106"/>
      <c r="NJC104" s="106"/>
      <c r="NJD104" s="106"/>
      <c r="NJE104" s="106"/>
      <c r="NJF104" s="106"/>
      <c r="NJG104" s="106"/>
      <c r="NJH104" s="106"/>
      <c r="NJI104" s="106"/>
      <c r="NJJ104" s="106"/>
      <c r="NJK104" s="106"/>
      <c r="NJL104" s="106"/>
      <c r="NJM104" s="106"/>
      <c r="NJN104" s="106"/>
      <c r="NJO104" s="106"/>
      <c r="NJP104" s="106"/>
      <c r="NJQ104" s="106"/>
      <c r="NJR104" s="106"/>
      <c r="NJS104" s="106"/>
      <c r="NJT104" s="106"/>
      <c r="NJU104" s="106"/>
      <c r="NJV104" s="106"/>
      <c r="NJW104" s="106"/>
      <c r="NJX104" s="106"/>
      <c r="NJY104" s="106"/>
      <c r="NJZ104" s="106"/>
      <c r="NKA104" s="106"/>
      <c r="NKB104" s="106"/>
      <c r="NKC104" s="106"/>
      <c r="NKD104" s="106"/>
      <c r="NKE104" s="106"/>
      <c r="NKF104" s="106"/>
      <c r="NKG104" s="106"/>
      <c r="NKH104" s="106"/>
      <c r="NKI104" s="106"/>
      <c r="NKJ104" s="106"/>
      <c r="NKK104" s="106"/>
      <c r="NKL104" s="106"/>
      <c r="NKM104" s="106"/>
      <c r="NKN104" s="106"/>
      <c r="NKO104" s="106"/>
      <c r="NKP104" s="106"/>
      <c r="NKQ104" s="106"/>
      <c r="NKR104" s="106"/>
      <c r="NKS104" s="106"/>
      <c r="NKT104" s="106"/>
      <c r="NKU104" s="106"/>
      <c r="NKV104" s="106"/>
      <c r="NKW104" s="106"/>
      <c r="NKX104" s="106"/>
      <c r="NKY104" s="106"/>
      <c r="NKZ104" s="106"/>
      <c r="NLA104" s="106"/>
      <c r="NLB104" s="106"/>
      <c r="NLC104" s="106"/>
      <c r="NLD104" s="106"/>
      <c r="NLE104" s="106"/>
      <c r="NLF104" s="106"/>
      <c r="NLG104" s="106"/>
      <c r="NLH104" s="106"/>
      <c r="NLI104" s="106"/>
      <c r="NLJ104" s="106"/>
      <c r="NLK104" s="106"/>
      <c r="NLL104" s="106"/>
      <c r="NLM104" s="106"/>
      <c r="NLN104" s="106"/>
      <c r="NLO104" s="106"/>
      <c r="NLP104" s="106"/>
      <c r="NLQ104" s="106"/>
      <c r="NLR104" s="106"/>
      <c r="NLS104" s="106"/>
      <c r="NLT104" s="106"/>
      <c r="NLU104" s="106"/>
      <c r="NLV104" s="106"/>
      <c r="NLW104" s="106"/>
      <c r="NLX104" s="106"/>
      <c r="NLY104" s="106"/>
      <c r="NLZ104" s="106"/>
      <c r="NMA104" s="106"/>
      <c r="NMB104" s="106"/>
      <c r="NMC104" s="106"/>
      <c r="NMD104" s="106"/>
      <c r="NME104" s="106"/>
      <c r="NMF104" s="106"/>
      <c r="NMG104" s="106"/>
      <c r="NMH104" s="106"/>
      <c r="NMI104" s="106"/>
      <c r="NMJ104" s="106"/>
      <c r="NMK104" s="106"/>
      <c r="NML104" s="106"/>
      <c r="NMM104" s="106"/>
      <c r="NMN104" s="106"/>
      <c r="NMO104" s="106"/>
      <c r="NMP104" s="106"/>
      <c r="NMQ104" s="106"/>
      <c r="NMR104" s="106"/>
      <c r="NMS104" s="106"/>
      <c r="NMT104" s="106"/>
      <c r="NMU104" s="106"/>
      <c r="NMV104" s="106"/>
      <c r="NMW104" s="106"/>
      <c r="NMX104" s="106"/>
      <c r="NMY104" s="106"/>
      <c r="NMZ104" s="106"/>
      <c r="NNA104" s="106"/>
      <c r="NNB104" s="106"/>
      <c r="NNC104" s="106"/>
      <c r="NND104" s="106"/>
      <c r="NNE104" s="106"/>
      <c r="NNF104" s="106"/>
      <c r="NNG104" s="106"/>
      <c r="NNH104" s="106"/>
      <c r="NNI104" s="106"/>
      <c r="NNJ104" s="106"/>
      <c r="NNK104" s="106"/>
      <c r="NNL104" s="106"/>
      <c r="NNM104" s="106"/>
      <c r="NNN104" s="106"/>
      <c r="NNO104" s="106"/>
      <c r="NNP104" s="106"/>
      <c r="NNQ104" s="106"/>
      <c r="NNR104" s="106"/>
      <c r="NNS104" s="106"/>
      <c r="NNT104" s="106"/>
      <c r="NNU104" s="106"/>
      <c r="NNV104" s="106"/>
      <c r="NNW104" s="106"/>
      <c r="NNX104" s="106"/>
      <c r="NNY104" s="106"/>
      <c r="NNZ104" s="106"/>
      <c r="NOA104" s="106"/>
      <c r="NOB104" s="106"/>
      <c r="NOC104" s="106"/>
      <c r="NOD104" s="106"/>
      <c r="NOE104" s="106"/>
      <c r="NOF104" s="106"/>
      <c r="NOG104" s="106"/>
      <c r="NOH104" s="106"/>
      <c r="NOI104" s="106"/>
      <c r="NOJ104" s="106"/>
      <c r="NOK104" s="106"/>
      <c r="NOL104" s="106"/>
      <c r="NOM104" s="106"/>
      <c r="NON104" s="106"/>
      <c r="NOO104" s="106"/>
      <c r="NOP104" s="106"/>
      <c r="NOQ104" s="106"/>
      <c r="NOR104" s="106"/>
      <c r="NOS104" s="106"/>
      <c r="NOT104" s="106"/>
      <c r="NOU104" s="106"/>
      <c r="NOV104" s="106"/>
      <c r="NOW104" s="106"/>
      <c r="NOX104" s="106"/>
      <c r="NOY104" s="106"/>
      <c r="NOZ104" s="106"/>
      <c r="NPA104" s="106"/>
      <c r="NPB104" s="106"/>
      <c r="NPC104" s="106"/>
      <c r="NPD104" s="106"/>
      <c r="NPE104" s="106"/>
      <c r="NPF104" s="106"/>
      <c r="NPG104" s="106"/>
      <c r="NPH104" s="106"/>
      <c r="NPI104" s="106"/>
      <c r="NPJ104" s="106"/>
      <c r="NPK104" s="106"/>
      <c r="NPL104" s="106"/>
      <c r="NPM104" s="106"/>
      <c r="NPN104" s="106"/>
      <c r="NPO104" s="106"/>
      <c r="NPP104" s="106"/>
      <c r="NPQ104" s="106"/>
      <c r="NPR104" s="106"/>
      <c r="NPS104" s="106"/>
      <c r="NPT104" s="106"/>
      <c r="NPU104" s="106"/>
      <c r="NPV104" s="106"/>
      <c r="NPW104" s="106"/>
      <c r="NPX104" s="106"/>
      <c r="NPY104" s="106"/>
      <c r="NPZ104" s="106"/>
      <c r="NQA104" s="106"/>
      <c r="NQB104" s="106"/>
      <c r="NQC104" s="106"/>
      <c r="NQD104" s="106"/>
      <c r="NQE104" s="106"/>
      <c r="NQF104" s="106"/>
      <c r="NQG104" s="106"/>
      <c r="NQH104" s="106"/>
      <c r="NQI104" s="106"/>
      <c r="NQJ104" s="106"/>
      <c r="NQK104" s="106"/>
      <c r="NQL104" s="106"/>
      <c r="NQM104" s="106"/>
      <c r="NQN104" s="106"/>
      <c r="NQO104" s="106"/>
      <c r="NQP104" s="106"/>
      <c r="NQQ104" s="106"/>
      <c r="NQR104" s="106"/>
      <c r="NQS104" s="106"/>
      <c r="NQT104" s="106"/>
      <c r="NQU104" s="106"/>
      <c r="NQV104" s="106"/>
      <c r="NQW104" s="106"/>
      <c r="NQX104" s="106"/>
      <c r="NQY104" s="106"/>
      <c r="NQZ104" s="106"/>
      <c r="NRA104" s="106"/>
      <c r="NRB104" s="106"/>
      <c r="NRC104" s="106"/>
      <c r="NRD104" s="106"/>
      <c r="NRE104" s="106"/>
      <c r="NRF104" s="106"/>
      <c r="NRG104" s="106"/>
      <c r="NRH104" s="106"/>
      <c r="NRI104" s="106"/>
      <c r="NRJ104" s="106"/>
      <c r="NRK104" s="106"/>
      <c r="NRL104" s="106"/>
      <c r="NRM104" s="106"/>
      <c r="NRN104" s="106"/>
      <c r="NRO104" s="106"/>
      <c r="NRP104" s="106"/>
      <c r="NRQ104" s="106"/>
      <c r="NRR104" s="106"/>
      <c r="NRS104" s="106"/>
      <c r="NRT104" s="106"/>
      <c r="NRU104" s="106"/>
      <c r="NRV104" s="106"/>
      <c r="NRW104" s="106"/>
      <c r="NRX104" s="106"/>
      <c r="NRY104" s="106"/>
      <c r="NRZ104" s="106"/>
      <c r="NSA104" s="106"/>
      <c r="NSB104" s="106"/>
      <c r="NSC104" s="106"/>
      <c r="NSD104" s="106"/>
      <c r="NSE104" s="106"/>
      <c r="NSF104" s="106"/>
      <c r="NSG104" s="106"/>
      <c r="NSH104" s="106"/>
      <c r="NSI104" s="106"/>
      <c r="NSJ104" s="106"/>
      <c r="NSK104" s="106"/>
      <c r="NSL104" s="106"/>
      <c r="NSM104" s="106"/>
      <c r="NSN104" s="106"/>
      <c r="NSO104" s="106"/>
      <c r="NSP104" s="106"/>
      <c r="NSQ104" s="106"/>
      <c r="NSR104" s="106"/>
      <c r="NSS104" s="106"/>
      <c r="NST104" s="106"/>
      <c r="NSU104" s="106"/>
      <c r="NSV104" s="106"/>
      <c r="NSW104" s="106"/>
      <c r="NSX104" s="106"/>
      <c r="NSY104" s="106"/>
      <c r="NSZ104" s="106"/>
      <c r="NTA104" s="106"/>
      <c r="NTB104" s="106"/>
      <c r="NTC104" s="106"/>
      <c r="NTD104" s="106"/>
      <c r="NTE104" s="106"/>
      <c r="NTF104" s="106"/>
      <c r="NTG104" s="106"/>
      <c r="NTH104" s="106"/>
      <c r="NTI104" s="106"/>
      <c r="NTJ104" s="106"/>
      <c r="NTK104" s="106"/>
      <c r="NTL104" s="106"/>
      <c r="NTM104" s="106"/>
      <c r="NTN104" s="106"/>
      <c r="NTO104" s="106"/>
      <c r="NTP104" s="106"/>
      <c r="NTQ104" s="106"/>
      <c r="NTR104" s="106"/>
      <c r="NTS104" s="106"/>
      <c r="NTT104" s="106"/>
      <c r="NTU104" s="106"/>
      <c r="NTV104" s="106"/>
      <c r="NTW104" s="106"/>
      <c r="NTX104" s="106"/>
      <c r="NTY104" s="106"/>
      <c r="NTZ104" s="106"/>
      <c r="NUA104" s="106"/>
      <c r="NUB104" s="106"/>
      <c r="NUC104" s="106"/>
      <c r="NUD104" s="106"/>
      <c r="NUE104" s="106"/>
      <c r="NUF104" s="106"/>
      <c r="NUG104" s="106"/>
      <c r="NUH104" s="106"/>
      <c r="NUI104" s="106"/>
      <c r="NUJ104" s="106"/>
      <c r="NUK104" s="106"/>
      <c r="NUL104" s="106"/>
      <c r="NUM104" s="106"/>
      <c r="NUN104" s="106"/>
      <c r="NUO104" s="106"/>
      <c r="NUP104" s="106"/>
      <c r="NUQ104" s="106"/>
      <c r="NUR104" s="106"/>
      <c r="NUS104" s="106"/>
      <c r="NUT104" s="106"/>
      <c r="NUU104" s="106"/>
      <c r="NUV104" s="106"/>
      <c r="NUW104" s="106"/>
      <c r="NUX104" s="106"/>
      <c r="NUY104" s="106"/>
      <c r="NUZ104" s="106"/>
      <c r="NVA104" s="106"/>
      <c r="NVB104" s="106"/>
      <c r="NVC104" s="106"/>
      <c r="NVD104" s="106"/>
      <c r="NVE104" s="106"/>
      <c r="NVF104" s="106"/>
      <c r="NVG104" s="106"/>
      <c r="NVH104" s="106"/>
      <c r="NVI104" s="106"/>
      <c r="NVJ104" s="106"/>
      <c r="NVK104" s="106"/>
      <c r="NVL104" s="106"/>
      <c r="NVM104" s="106"/>
      <c r="NVN104" s="106"/>
      <c r="NVO104" s="106"/>
      <c r="NVP104" s="106"/>
      <c r="NVQ104" s="106"/>
      <c r="NVR104" s="106"/>
      <c r="NVS104" s="106"/>
      <c r="NVT104" s="106"/>
      <c r="NVU104" s="106"/>
      <c r="NVV104" s="106"/>
      <c r="NVW104" s="106"/>
      <c r="NVX104" s="106"/>
      <c r="NVY104" s="106"/>
      <c r="NVZ104" s="106"/>
      <c r="NWA104" s="106"/>
      <c r="NWB104" s="106"/>
      <c r="NWC104" s="106"/>
      <c r="NWD104" s="106"/>
      <c r="NWE104" s="106"/>
      <c r="NWF104" s="106"/>
      <c r="NWG104" s="106"/>
      <c r="NWH104" s="106"/>
      <c r="NWI104" s="106"/>
      <c r="NWJ104" s="106"/>
      <c r="NWK104" s="106"/>
      <c r="NWL104" s="106"/>
      <c r="NWM104" s="106"/>
      <c r="NWN104" s="106"/>
      <c r="NWO104" s="106"/>
      <c r="NWP104" s="106"/>
      <c r="NWQ104" s="106"/>
      <c r="NWR104" s="106"/>
      <c r="NWS104" s="106"/>
      <c r="NWT104" s="106"/>
      <c r="NWU104" s="106"/>
      <c r="NWV104" s="106"/>
      <c r="NWW104" s="106"/>
      <c r="NWX104" s="106"/>
      <c r="NWY104" s="106"/>
      <c r="NWZ104" s="106"/>
      <c r="NXA104" s="106"/>
      <c r="NXB104" s="106"/>
      <c r="NXC104" s="106"/>
      <c r="NXD104" s="106"/>
      <c r="NXE104" s="106"/>
      <c r="NXF104" s="106"/>
      <c r="NXG104" s="106"/>
      <c r="NXH104" s="106"/>
      <c r="NXI104" s="106"/>
      <c r="NXJ104" s="106"/>
      <c r="NXK104" s="106"/>
      <c r="NXL104" s="106"/>
      <c r="NXM104" s="106"/>
      <c r="NXN104" s="106"/>
      <c r="NXO104" s="106"/>
      <c r="NXP104" s="106"/>
      <c r="NXQ104" s="106"/>
      <c r="NXR104" s="106"/>
      <c r="NXS104" s="106"/>
      <c r="NXT104" s="106"/>
      <c r="NXU104" s="106"/>
      <c r="NXV104" s="106"/>
      <c r="NXW104" s="106"/>
      <c r="NXX104" s="106"/>
      <c r="NXY104" s="106"/>
      <c r="NXZ104" s="106"/>
      <c r="NYA104" s="106"/>
      <c r="NYB104" s="106"/>
      <c r="NYC104" s="106"/>
      <c r="NYD104" s="106"/>
      <c r="NYE104" s="106"/>
      <c r="NYF104" s="106"/>
      <c r="NYG104" s="106"/>
      <c r="NYH104" s="106"/>
      <c r="NYI104" s="106"/>
      <c r="NYJ104" s="106"/>
      <c r="NYK104" s="106"/>
      <c r="NYL104" s="106"/>
      <c r="NYM104" s="106"/>
      <c r="NYN104" s="106"/>
      <c r="NYO104" s="106"/>
      <c r="NYP104" s="106"/>
      <c r="NYQ104" s="106"/>
      <c r="NYR104" s="106"/>
      <c r="NYS104" s="106"/>
      <c r="NYT104" s="106"/>
      <c r="NYU104" s="106"/>
      <c r="NYV104" s="106"/>
      <c r="NYW104" s="106"/>
      <c r="NYX104" s="106"/>
      <c r="NYY104" s="106"/>
      <c r="NYZ104" s="106"/>
      <c r="NZA104" s="106"/>
      <c r="NZB104" s="106"/>
      <c r="NZC104" s="106"/>
      <c r="NZD104" s="106"/>
      <c r="NZE104" s="106"/>
      <c r="NZF104" s="106"/>
      <c r="NZG104" s="106"/>
      <c r="NZH104" s="106"/>
      <c r="NZI104" s="106"/>
      <c r="NZJ104" s="106"/>
      <c r="NZK104" s="106"/>
      <c r="NZL104" s="106"/>
      <c r="NZM104" s="106"/>
      <c r="NZN104" s="106"/>
      <c r="NZO104" s="106"/>
      <c r="NZP104" s="106"/>
      <c r="NZQ104" s="106"/>
      <c r="NZR104" s="106"/>
      <c r="NZS104" s="106"/>
      <c r="NZT104" s="106"/>
      <c r="NZU104" s="106"/>
      <c r="NZV104" s="106"/>
      <c r="NZW104" s="106"/>
      <c r="NZX104" s="106"/>
      <c r="NZY104" s="106"/>
      <c r="NZZ104" s="106"/>
      <c r="OAA104" s="106"/>
      <c r="OAB104" s="106"/>
      <c r="OAC104" s="106"/>
      <c r="OAD104" s="106"/>
      <c r="OAE104" s="106"/>
      <c r="OAF104" s="106"/>
      <c r="OAG104" s="106"/>
      <c r="OAH104" s="106"/>
      <c r="OAI104" s="106"/>
      <c r="OAJ104" s="106"/>
      <c r="OAK104" s="106"/>
      <c r="OAL104" s="106"/>
      <c r="OAM104" s="106"/>
      <c r="OAN104" s="106"/>
      <c r="OAO104" s="106"/>
      <c r="OAP104" s="106"/>
      <c r="OAQ104" s="106"/>
      <c r="OAR104" s="106"/>
      <c r="OAS104" s="106"/>
      <c r="OAT104" s="106"/>
      <c r="OAU104" s="106"/>
      <c r="OAV104" s="106"/>
      <c r="OAW104" s="106"/>
      <c r="OAX104" s="106"/>
      <c r="OAY104" s="106"/>
      <c r="OAZ104" s="106"/>
      <c r="OBA104" s="106"/>
      <c r="OBB104" s="106"/>
      <c r="OBC104" s="106"/>
      <c r="OBD104" s="106"/>
      <c r="OBE104" s="106"/>
      <c r="OBF104" s="106"/>
      <c r="OBG104" s="106"/>
      <c r="OBH104" s="106"/>
      <c r="OBI104" s="106"/>
      <c r="OBJ104" s="106"/>
      <c r="OBK104" s="106"/>
      <c r="OBL104" s="106"/>
      <c r="OBM104" s="106"/>
      <c r="OBN104" s="106"/>
      <c r="OBO104" s="106"/>
      <c r="OBP104" s="106"/>
      <c r="OBQ104" s="106"/>
      <c r="OBR104" s="106"/>
      <c r="OBS104" s="106"/>
      <c r="OBT104" s="106"/>
      <c r="OBU104" s="106"/>
      <c r="OBV104" s="106"/>
      <c r="OBW104" s="106"/>
      <c r="OBX104" s="106"/>
      <c r="OBY104" s="106"/>
      <c r="OBZ104" s="106"/>
      <c r="OCA104" s="106"/>
      <c r="OCB104" s="106"/>
      <c r="OCC104" s="106"/>
      <c r="OCD104" s="106"/>
      <c r="OCE104" s="106"/>
      <c r="OCF104" s="106"/>
      <c r="OCG104" s="106"/>
      <c r="OCH104" s="106"/>
      <c r="OCI104" s="106"/>
      <c r="OCJ104" s="106"/>
      <c r="OCK104" s="106"/>
      <c r="OCL104" s="106"/>
      <c r="OCM104" s="106"/>
      <c r="OCN104" s="106"/>
      <c r="OCO104" s="106"/>
      <c r="OCP104" s="106"/>
      <c r="OCQ104" s="106"/>
      <c r="OCR104" s="106"/>
      <c r="OCS104" s="106"/>
      <c r="OCT104" s="106"/>
      <c r="OCU104" s="106"/>
      <c r="OCV104" s="106"/>
      <c r="OCW104" s="106"/>
      <c r="OCX104" s="106"/>
      <c r="OCY104" s="106"/>
      <c r="OCZ104" s="106"/>
      <c r="ODA104" s="106"/>
      <c r="ODB104" s="106"/>
      <c r="ODC104" s="106"/>
      <c r="ODD104" s="106"/>
      <c r="ODE104" s="106"/>
      <c r="ODF104" s="106"/>
      <c r="ODG104" s="106"/>
      <c r="ODH104" s="106"/>
      <c r="ODI104" s="106"/>
      <c r="ODJ104" s="106"/>
      <c r="ODK104" s="106"/>
      <c r="ODL104" s="106"/>
      <c r="ODM104" s="106"/>
      <c r="ODN104" s="106"/>
      <c r="ODO104" s="106"/>
      <c r="ODP104" s="106"/>
      <c r="ODQ104" s="106"/>
      <c r="ODR104" s="106"/>
      <c r="ODS104" s="106"/>
      <c r="ODT104" s="106"/>
      <c r="ODU104" s="106"/>
      <c r="ODV104" s="106"/>
      <c r="ODW104" s="106"/>
      <c r="ODX104" s="106"/>
      <c r="ODY104" s="106"/>
      <c r="ODZ104" s="106"/>
      <c r="OEA104" s="106"/>
      <c r="OEB104" s="106"/>
      <c r="OEC104" s="106"/>
      <c r="OED104" s="106"/>
      <c r="OEE104" s="106"/>
      <c r="OEF104" s="106"/>
      <c r="OEG104" s="106"/>
      <c r="OEH104" s="106"/>
      <c r="OEI104" s="106"/>
      <c r="OEJ104" s="106"/>
      <c r="OEK104" s="106"/>
      <c r="OEL104" s="106"/>
      <c r="OEM104" s="106"/>
      <c r="OEN104" s="106"/>
      <c r="OEO104" s="106"/>
      <c r="OEP104" s="106"/>
      <c r="OEQ104" s="106"/>
      <c r="OER104" s="106"/>
      <c r="OES104" s="106"/>
      <c r="OET104" s="106"/>
      <c r="OEU104" s="106"/>
      <c r="OEV104" s="106"/>
      <c r="OEW104" s="106"/>
      <c r="OEX104" s="106"/>
      <c r="OEY104" s="106"/>
      <c r="OEZ104" s="106"/>
      <c r="OFA104" s="106"/>
      <c r="OFB104" s="106"/>
      <c r="OFC104" s="106"/>
      <c r="OFD104" s="106"/>
      <c r="OFE104" s="106"/>
      <c r="OFF104" s="106"/>
      <c r="OFG104" s="106"/>
      <c r="OFH104" s="106"/>
      <c r="OFI104" s="106"/>
      <c r="OFJ104" s="106"/>
      <c r="OFK104" s="106"/>
      <c r="OFL104" s="106"/>
      <c r="OFM104" s="106"/>
      <c r="OFN104" s="106"/>
      <c r="OFO104" s="106"/>
      <c r="OFP104" s="106"/>
      <c r="OFQ104" s="106"/>
      <c r="OFR104" s="106"/>
      <c r="OFS104" s="106"/>
      <c r="OFT104" s="106"/>
      <c r="OFU104" s="106"/>
      <c r="OFV104" s="106"/>
      <c r="OFW104" s="106"/>
      <c r="OFX104" s="106"/>
      <c r="OFY104" s="106"/>
      <c r="OFZ104" s="106"/>
      <c r="OGA104" s="106"/>
      <c r="OGB104" s="106"/>
      <c r="OGC104" s="106"/>
      <c r="OGD104" s="106"/>
      <c r="OGE104" s="106"/>
      <c r="OGF104" s="106"/>
      <c r="OGG104" s="106"/>
      <c r="OGH104" s="106"/>
      <c r="OGI104" s="106"/>
      <c r="OGJ104" s="106"/>
      <c r="OGK104" s="106"/>
      <c r="OGL104" s="106"/>
      <c r="OGM104" s="106"/>
      <c r="OGN104" s="106"/>
      <c r="OGO104" s="106"/>
      <c r="OGP104" s="106"/>
      <c r="OGQ104" s="106"/>
      <c r="OGR104" s="106"/>
      <c r="OGS104" s="106"/>
      <c r="OGT104" s="106"/>
      <c r="OGU104" s="106"/>
      <c r="OGV104" s="106"/>
      <c r="OGW104" s="106"/>
      <c r="OGX104" s="106"/>
      <c r="OGY104" s="106"/>
      <c r="OGZ104" s="106"/>
      <c r="OHA104" s="106"/>
      <c r="OHB104" s="106"/>
      <c r="OHC104" s="106"/>
      <c r="OHD104" s="106"/>
      <c r="OHE104" s="106"/>
      <c r="OHF104" s="106"/>
      <c r="OHG104" s="106"/>
      <c r="OHH104" s="106"/>
      <c r="OHI104" s="106"/>
      <c r="OHJ104" s="106"/>
      <c r="OHK104" s="106"/>
      <c r="OHL104" s="106"/>
      <c r="OHM104" s="106"/>
      <c r="OHN104" s="106"/>
      <c r="OHO104" s="106"/>
      <c r="OHP104" s="106"/>
      <c r="OHQ104" s="106"/>
      <c r="OHR104" s="106"/>
      <c r="OHS104" s="106"/>
      <c r="OHT104" s="106"/>
      <c r="OHU104" s="106"/>
      <c r="OHV104" s="106"/>
      <c r="OHW104" s="106"/>
      <c r="OHX104" s="106"/>
      <c r="OHY104" s="106"/>
      <c r="OHZ104" s="106"/>
      <c r="OIA104" s="106"/>
      <c r="OIB104" s="106"/>
      <c r="OIC104" s="106"/>
      <c r="OID104" s="106"/>
      <c r="OIE104" s="106"/>
      <c r="OIF104" s="106"/>
      <c r="OIG104" s="106"/>
      <c r="OIH104" s="106"/>
      <c r="OII104" s="106"/>
      <c r="OIJ104" s="106"/>
      <c r="OIK104" s="106"/>
      <c r="OIL104" s="106"/>
      <c r="OIM104" s="106"/>
      <c r="OIN104" s="106"/>
      <c r="OIO104" s="106"/>
      <c r="OIP104" s="106"/>
      <c r="OIQ104" s="106"/>
      <c r="OIR104" s="106"/>
      <c r="OIS104" s="106"/>
      <c r="OIT104" s="106"/>
      <c r="OIU104" s="106"/>
      <c r="OIV104" s="106"/>
      <c r="OIW104" s="106"/>
      <c r="OIX104" s="106"/>
      <c r="OIY104" s="106"/>
      <c r="OIZ104" s="106"/>
      <c r="OJA104" s="106"/>
      <c r="OJB104" s="106"/>
      <c r="OJC104" s="106"/>
      <c r="OJD104" s="106"/>
      <c r="OJE104" s="106"/>
      <c r="OJF104" s="106"/>
      <c r="OJG104" s="106"/>
      <c r="OJH104" s="106"/>
      <c r="OJI104" s="106"/>
      <c r="OJJ104" s="106"/>
      <c r="OJK104" s="106"/>
      <c r="OJL104" s="106"/>
      <c r="OJM104" s="106"/>
      <c r="OJN104" s="106"/>
      <c r="OJO104" s="106"/>
      <c r="OJP104" s="106"/>
      <c r="OJQ104" s="106"/>
      <c r="OJR104" s="106"/>
      <c r="OJS104" s="106"/>
      <c r="OJT104" s="106"/>
      <c r="OJU104" s="106"/>
      <c r="OJV104" s="106"/>
      <c r="OJW104" s="106"/>
      <c r="OJX104" s="106"/>
      <c r="OJY104" s="106"/>
      <c r="OJZ104" s="106"/>
      <c r="OKA104" s="106"/>
      <c r="OKB104" s="106"/>
      <c r="OKC104" s="106"/>
      <c r="OKD104" s="106"/>
      <c r="OKE104" s="106"/>
      <c r="OKF104" s="106"/>
      <c r="OKG104" s="106"/>
      <c r="OKH104" s="106"/>
      <c r="OKI104" s="106"/>
      <c r="OKJ104" s="106"/>
      <c r="OKK104" s="106"/>
      <c r="OKL104" s="106"/>
      <c r="OKM104" s="106"/>
      <c r="OKN104" s="106"/>
      <c r="OKO104" s="106"/>
      <c r="OKP104" s="106"/>
      <c r="OKQ104" s="106"/>
      <c r="OKR104" s="106"/>
      <c r="OKS104" s="106"/>
      <c r="OKT104" s="106"/>
      <c r="OKU104" s="106"/>
      <c r="OKV104" s="106"/>
      <c r="OKW104" s="106"/>
      <c r="OKX104" s="106"/>
      <c r="OKY104" s="106"/>
      <c r="OKZ104" s="106"/>
      <c r="OLA104" s="106"/>
      <c r="OLB104" s="106"/>
      <c r="OLC104" s="106"/>
      <c r="OLD104" s="106"/>
      <c r="OLE104" s="106"/>
      <c r="OLF104" s="106"/>
      <c r="OLG104" s="106"/>
      <c r="OLH104" s="106"/>
      <c r="OLI104" s="106"/>
      <c r="OLJ104" s="106"/>
      <c r="OLK104" s="106"/>
      <c r="OLL104" s="106"/>
      <c r="OLM104" s="106"/>
      <c r="OLN104" s="106"/>
      <c r="OLO104" s="106"/>
      <c r="OLP104" s="106"/>
      <c r="OLQ104" s="106"/>
      <c r="OLR104" s="106"/>
      <c r="OLS104" s="106"/>
      <c r="OLT104" s="106"/>
      <c r="OLU104" s="106"/>
      <c r="OLV104" s="106"/>
      <c r="OLW104" s="106"/>
      <c r="OLX104" s="106"/>
      <c r="OLY104" s="106"/>
      <c r="OLZ104" s="106"/>
      <c r="OMA104" s="106"/>
      <c r="OMB104" s="106"/>
      <c r="OMC104" s="106"/>
      <c r="OMD104" s="106"/>
      <c r="OME104" s="106"/>
      <c r="OMF104" s="106"/>
      <c r="OMG104" s="106"/>
      <c r="OMH104" s="106"/>
      <c r="OMI104" s="106"/>
      <c r="OMJ104" s="106"/>
      <c r="OMK104" s="106"/>
      <c r="OML104" s="106"/>
      <c r="OMM104" s="106"/>
      <c r="OMN104" s="106"/>
      <c r="OMO104" s="106"/>
      <c r="OMP104" s="106"/>
      <c r="OMQ104" s="106"/>
      <c r="OMR104" s="106"/>
      <c r="OMS104" s="106"/>
      <c r="OMT104" s="106"/>
      <c r="OMU104" s="106"/>
      <c r="OMV104" s="106"/>
      <c r="OMW104" s="106"/>
      <c r="OMX104" s="106"/>
      <c r="OMY104" s="106"/>
      <c r="OMZ104" s="106"/>
      <c r="ONA104" s="106"/>
      <c r="ONB104" s="106"/>
      <c r="ONC104" s="106"/>
      <c r="OND104" s="106"/>
      <c r="ONE104" s="106"/>
      <c r="ONF104" s="106"/>
      <c r="ONG104" s="106"/>
      <c r="ONH104" s="106"/>
      <c r="ONI104" s="106"/>
      <c r="ONJ104" s="106"/>
      <c r="ONK104" s="106"/>
      <c r="ONL104" s="106"/>
      <c r="ONM104" s="106"/>
      <c r="ONN104" s="106"/>
      <c r="ONO104" s="106"/>
      <c r="ONP104" s="106"/>
      <c r="ONQ104" s="106"/>
      <c r="ONR104" s="106"/>
      <c r="ONS104" s="106"/>
      <c r="ONT104" s="106"/>
      <c r="ONU104" s="106"/>
      <c r="ONV104" s="106"/>
      <c r="ONW104" s="106"/>
      <c r="ONX104" s="106"/>
      <c r="ONY104" s="106"/>
      <c r="ONZ104" s="106"/>
      <c r="OOA104" s="106"/>
      <c r="OOB104" s="106"/>
      <c r="OOC104" s="106"/>
      <c r="OOD104" s="106"/>
      <c r="OOE104" s="106"/>
      <c r="OOF104" s="106"/>
      <c r="OOG104" s="106"/>
      <c r="OOH104" s="106"/>
      <c r="OOI104" s="106"/>
      <c r="OOJ104" s="106"/>
      <c r="OOK104" s="106"/>
      <c r="OOL104" s="106"/>
      <c r="OOM104" s="106"/>
      <c r="OON104" s="106"/>
      <c r="OOO104" s="106"/>
      <c r="OOP104" s="106"/>
      <c r="OOQ104" s="106"/>
      <c r="OOR104" s="106"/>
      <c r="OOS104" s="106"/>
      <c r="OOT104" s="106"/>
      <c r="OOU104" s="106"/>
      <c r="OOV104" s="106"/>
      <c r="OOW104" s="106"/>
      <c r="OOX104" s="106"/>
      <c r="OOY104" s="106"/>
      <c r="OOZ104" s="106"/>
      <c r="OPA104" s="106"/>
      <c r="OPB104" s="106"/>
      <c r="OPC104" s="106"/>
      <c r="OPD104" s="106"/>
      <c r="OPE104" s="106"/>
      <c r="OPF104" s="106"/>
      <c r="OPG104" s="106"/>
      <c r="OPH104" s="106"/>
      <c r="OPI104" s="106"/>
      <c r="OPJ104" s="106"/>
      <c r="OPK104" s="106"/>
      <c r="OPL104" s="106"/>
      <c r="OPM104" s="106"/>
      <c r="OPN104" s="106"/>
      <c r="OPO104" s="106"/>
      <c r="OPP104" s="106"/>
      <c r="OPQ104" s="106"/>
      <c r="OPR104" s="106"/>
      <c r="OPS104" s="106"/>
      <c r="OPT104" s="106"/>
      <c r="OPU104" s="106"/>
      <c r="OPV104" s="106"/>
      <c r="OPW104" s="106"/>
      <c r="OPX104" s="106"/>
      <c r="OPY104" s="106"/>
      <c r="OPZ104" s="106"/>
      <c r="OQA104" s="106"/>
      <c r="OQB104" s="106"/>
      <c r="OQC104" s="106"/>
      <c r="OQD104" s="106"/>
      <c r="OQE104" s="106"/>
      <c r="OQF104" s="106"/>
      <c r="OQG104" s="106"/>
      <c r="OQH104" s="106"/>
      <c r="OQI104" s="106"/>
      <c r="OQJ104" s="106"/>
      <c r="OQK104" s="106"/>
      <c r="OQL104" s="106"/>
      <c r="OQM104" s="106"/>
      <c r="OQN104" s="106"/>
      <c r="OQO104" s="106"/>
      <c r="OQP104" s="106"/>
      <c r="OQQ104" s="106"/>
      <c r="OQR104" s="106"/>
      <c r="OQS104" s="106"/>
      <c r="OQT104" s="106"/>
      <c r="OQU104" s="106"/>
      <c r="OQV104" s="106"/>
      <c r="OQW104" s="106"/>
      <c r="OQX104" s="106"/>
      <c r="OQY104" s="106"/>
      <c r="OQZ104" s="106"/>
      <c r="ORA104" s="106"/>
      <c r="ORB104" s="106"/>
      <c r="ORC104" s="106"/>
      <c r="ORD104" s="106"/>
      <c r="ORE104" s="106"/>
      <c r="ORF104" s="106"/>
      <c r="ORG104" s="106"/>
      <c r="ORH104" s="106"/>
      <c r="ORI104" s="106"/>
      <c r="ORJ104" s="106"/>
      <c r="ORK104" s="106"/>
      <c r="ORL104" s="106"/>
      <c r="ORM104" s="106"/>
      <c r="ORN104" s="106"/>
      <c r="ORO104" s="106"/>
      <c r="ORP104" s="106"/>
      <c r="ORQ104" s="106"/>
      <c r="ORR104" s="106"/>
      <c r="ORS104" s="106"/>
      <c r="ORT104" s="106"/>
      <c r="ORU104" s="106"/>
      <c r="ORV104" s="106"/>
      <c r="ORW104" s="106"/>
      <c r="ORX104" s="106"/>
      <c r="ORY104" s="106"/>
      <c r="ORZ104" s="106"/>
      <c r="OSA104" s="106"/>
      <c r="OSB104" s="106"/>
      <c r="OSC104" s="106"/>
      <c r="OSD104" s="106"/>
      <c r="OSE104" s="106"/>
      <c r="OSF104" s="106"/>
      <c r="OSG104" s="106"/>
      <c r="OSH104" s="106"/>
      <c r="OSI104" s="106"/>
      <c r="OSJ104" s="106"/>
      <c r="OSK104" s="106"/>
      <c r="OSL104" s="106"/>
      <c r="OSM104" s="106"/>
      <c r="OSN104" s="106"/>
      <c r="OSO104" s="106"/>
      <c r="OSP104" s="106"/>
      <c r="OSQ104" s="106"/>
      <c r="OSR104" s="106"/>
      <c r="OSS104" s="106"/>
      <c r="OST104" s="106"/>
      <c r="OSU104" s="106"/>
      <c r="OSV104" s="106"/>
      <c r="OSW104" s="106"/>
      <c r="OSX104" s="106"/>
      <c r="OSY104" s="106"/>
      <c r="OSZ104" s="106"/>
      <c r="OTA104" s="106"/>
      <c r="OTB104" s="106"/>
      <c r="OTC104" s="106"/>
      <c r="OTD104" s="106"/>
      <c r="OTE104" s="106"/>
      <c r="OTF104" s="106"/>
      <c r="OTG104" s="106"/>
      <c r="OTH104" s="106"/>
      <c r="OTI104" s="106"/>
      <c r="OTJ104" s="106"/>
      <c r="OTK104" s="106"/>
      <c r="OTL104" s="106"/>
      <c r="OTM104" s="106"/>
      <c r="OTN104" s="106"/>
      <c r="OTO104" s="106"/>
      <c r="OTP104" s="106"/>
      <c r="OTQ104" s="106"/>
      <c r="OTR104" s="106"/>
      <c r="OTS104" s="106"/>
      <c r="OTT104" s="106"/>
      <c r="OTU104" s="106"/>
      <c r="OTV104" s="106"/>
      <c r="OTW104" s="106"/>
      <c r="OTX104" s="106"/>
      <c r="OTY104" s="106"/>
      <c r="OTZ104" s="106"/>
      <c r="OUA104" s="106"/>
      <c r="OUB104" s="106"/>
      <c r="OUC104" s="106"/>
      <c r="OUD104" s="106"/>
      <c r="OUE104" s="106"/>
      <c r="OUF104" s="106"/>
      <c r="OUG104" s="106"/>
      <c r="OUH104" s="106"/>
      <c r="OUI104" s="106"/>
      <c r="OUJ104" s="106"/>
      <c r="OUK104" s="106"/>
      <c r="OUL104" s="106"/>
      <c r="OUM104" s="106"/>
      <c r="OUN104" s="106"/>
      <c r="OUO104" s="106"/>
      <c r="OUP104" s="106"/>
      <c r="OUQ104" s="106"/>
      <c r="OUR104" s="106"/>
      <c r="OUS104" s="106"/>
      <c r="OUT104" s="106"/>
      <c r="OUU104" s="106"/>
      <c r="OUV104" s="106"/>
      <c r="OUW104" s="106"/>
      <c r="OUX104" s="106"/>
      <c r="OUY104" s="106"/>
      <c r="OUZ104" s="106"/>
      <c r="OVA104" s="106"/>
      <c r="OVB104" s="106"/>
      <c r="OVC104" s="106"/>
      <c r="OVD104" s="106"/>
      <c r="OVE104" s="106"/>
      <c r="OVF104" s="106"/>
      <c r="OVG104" s="106"/>
      <c r="OVH104" s="106"/>
      <c r="OVI104" s="106"/>
      <c r="OVJ104" s="106"/>
      <c r="OVK104" s="106"/>
      <c r="OVL104" s="106"/>
      <c r="OVM104" s="106"/>
      <c r="OVN104" s="106"/>
      <c r="OVO104" s="106"/>
      <c r="OVP104" s="106"/>
      <c r="OVQ104" s="106"/>
      <c r="OVR104" s="106"/>
      <c r="OVS104" s="106"/>
      <c r="OVT104" s="106"/>
      <c r="OVU104" s="106"/>
      <c r="OVV104" s="106"/>
      <c r="OVW104" s="106"/>
      <c r="OVX104" s="106"/>
      <c r="OVY104" s="106"/>
      <c r="OVZ104" s="106"/>
      <c r="OWA104" s="106"/>
      <c r="OWB104" s="106"/>
      <c r="OWC104" s="106"/>
      <c r="OWD104" s="106"/>
      <c r="OWE104" s="106"/>
      <c r="OWF104" s="106"/>
      <c r="OWG104" s="106"/>
      <c r="OWH104" s="106"/>
      <c r="OWI104" s="106"/>
      <c r="OWJ104" s="106"/>
      <c r="OWK104" s="106"/>
      <c r="OWL104" s="106"/>
      <c r="OWM104" s="106"/>
      <c r="OWN104" s="106"/>
      <c r="OWO104" s="106"/>
      <c r="OWP104" s="106"/>
      <c r="OWQ104" s="106"/>
      <c r="OWR104" s="106"/>
      <c r="OWS104" s="106"/>
      <c r="OWT104" s="106"/>
      <c r="OWU104" s="106"/>
      <c r="OWV104" s="106"/>
      <c r="OWW104" s="106"/>
      <c r="OWX104" s="106"/>
      <c r="OWY104" s="106"/>
      <c r="OWZ104" s="106"/>
      <c r="OXA104" s="106"/>
      <c r="OXB104" s="106"/>
      <c r="OXC104" s="106"/>
      <c r="OXD104" s="106"/>
      <c r="OXE104" s="106"/>
      <c r="OXF104" s="106"/>
      <c r="OXG104" s="106"/>
      <c r="OXH104" s="106"/>
      <c r="OXI104" s="106"/>
      <c r="OXJ104" s="106"/>
      <c r="OXK104" s="106"/>
      <c r="OXL104" s="106"/>
      <c r="OXM104" s="106"/>
      <c r="OXN104" s="106"/>
      <c r="OXO104" s="106"/>
      <c r="OXP104" s="106"/>
      <c r="OXQ104" s="106"/>
      <c r="OXR104" s="106"/>
      <c r="OXS104" s="106"/>
      <c r="OXT104" s="106"/>
      <c r="OXU104" s="106"/>
      <c r="OXV104" s="106"/>
      <c r="OXW104" s="106"/>
      <c r="OXX104" s="106"/>
      <c r="OXY104" s="106"/>
      <c r="OXZ104" s="106"/>
      <c r="OYA104" s="106"/>
      <c r="OYB104" s="106"/>
      <c r="OYC104" s="106"/>
      <c r="OYD104" s="106"/>
      <c r="OYE104" s="106"/>
      <c r="OYF104" s="106"/>
      <c r="OYG104" s="106"/>
      <c r="OYH104" s="106"/>
      <c r="OYI104" s="106"/>
      <c r="OYJ104" s="106"/>
      <c r="OYK104" s="106"/>
      <c r="OYL104" s="106"/>
      <c r="OYM104" s="106"/>
      <c r="OYN104" s="106"/>
      <c r="OYO104" s="106"/>
      <c r="OYP104" s="106"/>
      <c r="OYQ104" s="106"/>
      <c r="OYR104" s="106"/>
      <c r="OYS104" s="106"/>
      <c r="OYT104" s="106"/>
      <c r="OYU104" s="106"/>
      <c r="OYV104" s="106"/>
      <c r="OYW104" s="106"/>
      <c r="OYX104" s="106"/>
      <c r="OYY104" s="106"/>
      <c r="OYZ104" s="106"/>
      <c r="OZA104" s="106"/>
      <c r="OZB104" s="106"/>
      <c r="OZC104" s="106"/>
      <c r="OZD104" s="106"/>
      <c r="OZE104" s="106"/>
      <c r="OZF104" s="106"/>
      <c r="OZG104" s="106"/>
      <c r="OZH104" s="106"/>
      <c r="OZI104" s="106"/>
      <c r="OZJ104" s="106"/>
      <c r="OZK104" s="106"/>
      <c r="OZL104" s="106"/>
      <c r="OZM104" s="106"/>
      <c r="OZN104" s="106"/>
      <c r="OZO104" s="106"/>
      <c r="OZP104" s="106"/>
      <c r="OZQ104" s="106"/>
      <c r="OZR104" s="106"/>
      <c r="OZS104" s="106"/>
      <c r="OZT104" s="106"/>
      <c r="OZU104" s="106"/>
      <c r="OZV104" s="106"/>
      <c r="OZW104" s="106"/>
      <c r="OZX104" s="106"/>
      <c r="OZY104" s="106"/>
      <c r="OZZ104" s="106"/>
      <c r="PAA104" s="106"/>
      <c r="PAB104" s="106"/>
      <c r="PAC104" s="106"/>
      <c r="PAD104" s="106"/>
      <c r="PAE104" s="106"/>
      <c r="PAF104" s="106"/>
      <c r="PAG104" s="106"/>
      <c r="PAH104" s="106"/>
      <c r="PAI104" s="106"/>
      <c r="PAJ104" s="106"/>
      <c r="PAK104" s="106"/>
      <c r="PAL104" s="106"/>
      <c r="PAM104" s="106"/>
      <c r="PAN104" s="106"/>
      <c r="PAO104" s="106"/>
      <c r="PAP104" s="106"/>
      <c r="PAQ104" s="106"/>
      <c r="PAR104" s="106"/>
      <c r="PAS104" s="106"/>
      <c r="PAT104" s="106"/>
      <c r="PAU104" s="106"/>
      <c r="PAV104" s="106"/>
      <c r="PAW104" s="106"/>
      <c r="PAX104" s="106"/>
      <c r="PAY104" s="106"/>
      <c r="PAZ104" s="106"/>
      <c r="PBA104" s="106"/>
      <c r="PBB104" s="106"/>
      <c r="PBC104" s="106"/>
      <c r="PBD104" s="106"/>
      <c r="PBE104" s="106"/>
      <c r="PBF104" s="106"/>
      <c r="PBG104" s="106"/>
      <c r="PBH104" s="106"/>
      <c r="PBI104" s="106"/>
      <c r="PBJ104" s="106"/>
      <c r="PBK104" s="106"/>
      <c r="PBL104" s="106"/>
      <c r="PBM104" s="106"/>
      <c r="PBN104" s="106"/>
      <c r="PBO104" s="106"/>
      <c r="PBP104" s="106"/>
      <c r="PBQ104" s="106"/>
      <c r="PBR104" s="106"/>
      <c r="PBS104" s="106"/>
      <c r="PBT104" s="106"/>
      <c r="PBU104" s="106"/>
      <c r="PBV104" s="106"/>
      <c r="PBW104" s="106"/>
      <c r="PBX104" s="106"/>
      <c r="PBY104" s="106"/>
      <c r="PBZ104" s="106"/>
      <c r="PCA104" s="106"/>
      <c r="PCB104" s="106"/>
      <c r="PCC104" s="106"/>
      <c r="PCD104" s="106"/>
      <c r="PCE104" s="106"/>
      <c r="PCF104" s="106"/>
      <c r="PCG104" s="106"/>
      <c r="PCH104" s="106"/>
      <c r="PCI104" s="106"/>
      <c r="PCJ104" s="106"/>
      <c r="PCK104" s="106"/>
      <c r="PCL104" s="106"/>
      <c r="PCM104" s="106"/>
      <c r="PCN104" s="106"/>
      <c r="PCO104" s="106"/>
      <c r="PCP104" s="106"/>
      <c r="PCQ104" s="106"/>
      <c r="PCR104" s="106"/>
      <c r="PCS104" s="106"/>
      <c r="PCT104" s="106"/>
      <c r="PCU104" s="106"/>
      <c r="PCV104" s="106"/>
      <c r="PCW104" s="106"/>
      <c r="PCX104" s="106"/>
      <c r="PCY104" s="106"/>
      <c r="PCZ104" s="106"/>
      <c r="PDA104" s="106"/>
      <c r="PDB104" s="106"/>
      <c r="PDC104" s="106"/>
      <c r="PDD104" s="106"/>
      <c r="PDE104" s="106"/>
      <c r="PDF104" s="106"/>
      <c r="PDG104" s="106"/>
      <c r="PDH104" s="106"/>
      <c r="PDI104" s="106"/>
      <c r="PDJ104" s="106"/>
      <c r="PDK104" s="106"/>
      <c r="PDL104" s="106"/>
      <c r="PDM104" s="106"/>
      <c r="PDN104" s="106"/>
      <c r="PDO104" s="106"/>
      <c r="PDP104" s="106"/>
      <c r="PDQ104" s="106"/>
      <c r="PDR104" s="106"/>
      <c r="PDS104" s="106"/>
      <c r="PDT104" s="106"/>
      <c r="PDU104" s="106"/>
      <c r="PDV104" s="106"/>
      <c r="PDW104" s="106"/>
      <c r="PDX104" s="106"/>
      <c r="PDY104" s="106"/>
      <c r="PDZ104" s="106"/>
      <c r="PEA104" s="106"/>
      <c r="PEB104" s="106"/>
      <c r="PEC104" s="106"/>
      <c r="PED104" s="106"/>
      <c r="PEE104" s="106"/>
      <c r="PEF104" s="106"/>
      <c r="PEG104" s="106"/>
      <c r="PEH104" s="106"/>
      <c r="PEI104" s="106"/>
      <c r="PEJ104" s="106"/>
      <c r="PEK104" s="106"/>
      <c r="PEL104" s="106"/>
      <c r="PEM104" s="106"/>
      <c r="PEN104" s="106"/>
      <c r="PEO104" s="106"/>
      <c r="PEP104" s="106"/>
      <c r="PEQ104" s="106"/>
      <c r="PER104" s="106"/>
      <c r="PES104" s="106"/>
      <c r="PET104" s="106"/>
      <c r="PEU104" s="106"/>
      <c r="PEV104" s="106"/>
      <c r="PEW104" s="106"/>
      <c r="PEX104" s="106"/>
      <c r="PEY104" s="106"/>
      <c r="PEZ104" s="106"/>
      <c r="PFA104" s="106"/>
      <c r="PFB104" s="106"/>
      <c r="PFC104" s="106"/>
      <c r="PFD104" s="106"/>
      <c r="PFE104" s="106"/>
      <c r="PFF104" s="106"/>
      <c r="PFG104" s="106"/>
      <c r="PFH104" s="106"/>
      <c r="PFI104" s="106"/>
      <c r="PFJ104" s="106"/>
      <c r="PFK104" s="106"/>
      <c r="PFL104" s="106"/>
      <c r="PFM104" s="106"/>
      <c r="PFN104" s="106"/>
      <c r="PFO104" s="106"/>
      <c r="PFP104" s="106"/>
      <c r="PFQ104" s="106"/>
      <c r="PFR104" s="106"/>
      <c r="PFS104" s="106"/>
      <c r="PFT104" s="106"/>
      <c r="PFU104" s="106"/>
      <c r="PFV104" s="106"/>
      <c r="PFW104" s="106"/>
      <c r="PFX104" s="106"/>
      <c r="PFY104" s="106"/>
      <c r="PFZ104" s="106"/>
      <c r="PGA104" s="106"/>
      <c r="PGB104" s="106"/>
      <c r="PGC104" s="106"/>
      <c r="PGD104" s="106"/>
      <c r="PGE104" s="106"/>
      <c r="PGF104" s="106"/>
      <c r="PGG104" s="106"/>
      <c r="PGH104" s="106"/>
      <c r="PGI104" s="106"/>
      <c r="PGJ104" s="106"/>
      <c r="PGK104" s="106"/>
      <c r="PGL104" s="106"/>
      <c r="PGM104" s="106"/>
      <c r="PGN104" s="106"/>
      <c r="PGO104" s="106"/>
      <c r="PGP104" s="106"/>
      <c r="PGQ104" s="106"/>
      <c r="PGR104" s="106"/>
      <c r="PGS104" s="106"/>
      <c r="PGT104" s="106"/>
      <c r="PGU104" s="106"/>
      <c r="PGV104" s="106"/>
      <c r="PGW104" s="106"/>
      <c r="PGX104" s="106"/>
      <c r="PGY104" s="106"/>
      <c r="PGZ104" s="106"/>
      <c r="PHA104" s="106"/>
      <c r="PHB104" s="106"/>
      <c r="PHC104" s="106"/>
      <c r="PHD104" s="106"/>
      <c r="PHE104" s="106"/>
      <c r="PHF104" s="106"/>
      <c r="PHG104" s="106"/>
      <c r="PHH104" s="106"/>
      <c r="PHI104" s="106"/>
      <c r="PHJ104" s="106"/>
      <c r="PHK104" s="106"/>
      <c r="PHL104" s="106"/>
      <c r="PHM104" s="106"/>
      <c r="PHN104" s="106"/>
      <c r="PHO104" s="106"/>
      <c r="PHP104" s="106"/>
      <c r="PHQ104" s="106"/>
      <c r="PHR104" s="106"/>
      <c r="PHS104" s="106"/>
      <c r="PHT104" s="106"/>
      <c r="PHU104" s="106"/>
      <c r="PHV104" s="106"/>
      <c r="PHW104" s="106"/>
      <c r="PHX104" s="106"/>
      <c r="PHY104" s="106"/>
      <c r="PHZ104" s="106"/>
      <c r="PIA104" s="106"/>
      <c r="PIB104" s="106"/>
      <c r="PIC104" s="106"/>
      <c r="PID104" s="106"/>
      <c r="PIE104" s="106"/>
      <c r="PIF104" s="106"/>
      <c r="PIG104" s="106"/>
      <c r="PIH104" s="106"/>
      <c r="PII104" s="106"/>
      <c r="PIJ104" s="106"/>
      <c r="PIK104" s="106"/>
      <c r="PIL104" s="106"/>
      <c r="PIM104" s="106"/>
      <c r="PIN104" s="106"/>
      <c r="PIO104" s="106"/>
      <c r="PIP104" s="106"/>
      <c r="PIQ104" s="106"/>
      <c r="PIR104" s="106"/>
      <c r="PIS104" s="106"/>
      <c r="PIT104" s="106"/>
      <c r="PIU104" s="106"/>
      <c r="PIV104" s="106"/>
      <c r="PIW104" s="106"/>
      <c r="PIX104" s="106"/>
      <c r="PIY104" s="106"/>
      <c r="PIZ104" s="106"/>
      <c r="PJA104" s="106"/>
      <c r="PJB104" s="106"/>
      <c r="PJC104" s="106"/>
      <c r="PJD104" s="106"/>
      <c r="PJE104" s="106"/>
      <c r="PJF104" s="106"/>
      <c r="PJG104" s="106"/>
      <c r="PJH104" s="106"/>
      <c r="PJI104" s="106"/>
      <c r="PJJ104" s="106"/>
      <c r="PJK104" s="106"/>
      <c r="PJL104" s="106"/>
      <c r="PJM104" s="106"/>
      <c r="PJN104" s="106"/>
      <c r="PJO104" s="106"/>
      <c r="PJP104" s="106"/>
      <c r="PJQ104" s="106"/>
      <c r="PJR104" s="106"/>
      <c r="PJS104" s="106"/>
      <c r="PJT104" s="106"/>
      <c r="PJU104" s="106"/>
      <c r="PJV104" s="106"/>
      <c r="PJW104" s="106"/>
      <c r="PJX104" s="106"/>
      <c r="PJY104" s="106"/>
      <c r="PJZ104" s="106"/>
      <c r="PKA104" s="106"/>
      <c r="PKB104" s="106"/>
      <c r="PKC104" s="106"/>
      <c r="PKD104" s="106"/>
      <c r="PKE104" s="106"/>
      <c r="PKF104" s="106"/>
      <c r="PKG104" s="106"/>
      <c r="PKH104" s="106"/>
      <c r="PKI104" s="106"/>
      <c r="PKJ104" s="106"/>
      <c r="PKK104" s="106"/>
      <c r="PKL104" s="106"/>
      <c r="PKM104" s="106"/>
      <c r="PKN104" s="106"/>
      <c r="PKO104" s="106"/>
      <c r="PKP104" s="106"/>
      <c r="PKQ104" s="106"/>
      <c r="PKR104" s="106"/>
      <c r="PKS104" s="106"/>
      <c r="PKT104" s="106"/>
      <c r="PKU104" s="106"/>
      <c r="PKV104" s="106"/>
      <c r="PKW104" s="106"/>
      <c r="PKX104" s="106"/>
      <c r="PKY104" s="106"/>
      <c r="PKZ104" s="106"/>
      <c r="PLA104" s="106"/>
      <c r="PLB104" s="106"/>
      <c r="PLC104" s="106"/>
      <c r="PLD104" s="106"/>
      <c r="PLE104" s="106"/>
      <c r="PLF104" s="106"/>
      <c r="PLG104" s="106"/>
      <c r="PLH104" s="106"/>
      <c r="PLI104" s="106"/>
      <c r="PLJ104" s="106"/>
      <c r="PLK104" s="106"/>
      <c r="PLL104" s="106"/>
      <c r="PLM104" s="106"/>
      <c r="PLN104" s="106"/>
      <c r="PLO104" s="106"/>
      <c r="PLP104" s="106"/>
      <c r="PLQ104" s="106"/>
      <c r="PLR104" s="106"/>
      <c r="PLS104" s="106"/>
      <c r="PLT104" s="106"/>
      <c r="PLU104" s="106"/>
      <c r="PLV104" s="106"/>
      <c r="PLW104" s="106"/>
      <c r="PLX104" s="106"/>
      <c r="PLY104" s="106"/>
      <c r="PLZ104" s="106"/>
      <c r="PMA104" s="106"/>
      <c r="PMB104" s="106"/>
      <c r="PMC104" s="106"/>
      <c r="PMD104" s="106"/>
      <c r="PME104" s="106"/>
      <c r="PMF104" s="106"/>
      <c r="PMG104" s="106"/>
      <c r="PMH104" s="106"/>
      <c r="PMI104" s="106"/>
      <c r="PMJ104" s="106"/>
      <c r="PMK104" s="106"/>
      <c r="PML104" s="106"/>
      <c r="PMM104" s="106"/>
      <c r="PMN104" s="106"/>
      <c r="PMO104" s="106"/>
      <c r="PMP104" s="106"/>
      <c r="PMQ104" s="106"/>
      <c r="PMR104" s="106"/>
      <c r="PMS104" s="106"/>
      <c r="PMT104" s="106"/>
      <c r="PMU104" s="106"/>
      <c r="PMV104" s="106"/>
      <c r="PMW104" s="106"/>
      <c r="PMX104" s="106"/>
      <c r="PMY104" s="106"/>
      <c r="PMZ104" s="106"/>
      <c r="PNA104" s="106"/>
      <c r="PNB104" s="106"/>
      <c r="PNC104" s="106"/>
      <c r="PND104" s="106"/>
      <c r="PNE104" s="106"/>
      <c r="PNF104" s="106"/>
      <c r="PNG104" s="106"/>
      <c r="PNH104" s="106"/>
      <c r="PNI104" s="106"/>
      <c r="PNJ104" s="106"/>
      <c r="PNK104" s="106"/>
      <c r="PNL104" s="106"/>
      <c r="PNM104" s="106"/>
      <c r="PNN104" s="106"/>
      <c r="PNO104" s="106"/>
      <c r="PNP104" s="106"/>
      <c r="PNQ104" s="106"/>
      <c r="PNR104" s="106"/>
      <c r="PNS104" s="106"/>
      <c r="PNT104" s="106"/>
      <c r="PNU104" s="106"/>
      <c r="PNV104" s="106"/>
      <c r="PNW104" s="106"/>
      <c r="PNX104" s="106"/>
      <c r="PNY104" s="106"/>
      <c r="PNZ104" s="106"/>
      <c r="POA104" s="106"/>
      <c r="POB104" s="106"/>
      <c r="POC104" s="106"/>
      <c r="POD104" s="106"/>
      <c r="POE104" s="106"/>
      <c r="POF104" s="106"/>
      <c r="POG104" s="106"/>
      <c r="POH104" s="106"/>
      <c r="POI104" s="106"/>
      <c r="POJ104" s="106"/>
      <c r="POK104" s="106"/>
      <c r="POL104" s="106"/>
      <c r="POM104" s="106"/>
      <c r="PON104" s="106"/>
      <c r="POO104" s="106"/>
      <c r="POP104" s="106"/>
      <c r="POQ104" s="106"/>
      <c r="POR104" s="106"/>
      <c r="POS104" s="106"/>
      <c r="POT104" s="106"/>
      <c r="POU104" s="106"/>
      <c r="POV104" s="106"/>
      <c r="POW104" s="106"/>
      <c r="POX104" s="106"/>
      <c r="POY104" s="106"/>
      <c r="POZ104" s="106"/>
      <c r="PPA104" s="106"/>
      <c r="PPB104" s="106"/>
      <c r="PPC104" s="106"/>
      <c r="PPD104" s="106"/>
      <c r="PPE104" s="106"/>
      <c r="PPF104" s="106"/>
      <c r="PPG104" s="106"/>
      <c r="PPH104" s="106"/>
      <c r="PPI104" s="106"/>
      <c r="PPJ104" s="106"/>
      <c r="PPK104" s="106"/>
      <c r="PPL104" s="106"/>
      <c r="PPM104" s="106"/>
      <c r="PPN104" s="106"/>
      <c r="PPO104" s="106"/>
      <c r="PPP104" s="106"/>
      <c r="PPQ104" s="106"/>
      <c r="PPR104" s="106"/>
      <c r="PPS104" s="106"/>
      <c r="PPT104" s="106"/>
      <c r="PPU104" s="106"/>
      <c r="PPV104" s="106"/>
      <c r="PPW104" s="106"/>
      <c r="PPX104" s="106"/>
      <c r="PPY104" s="106"/>
      <c r="PPZ104" s="106"/>
      <c r="PQA104" s="106"/>
      <c r="PQB104" s="106"/>
      <c r="PQC104" s="106"/>
      <c r="PQD104" s="106"/>
      <c r="PQE104" s="106"/>
      <c r="PQF104" s="106"/>
      <c r="PQG104" s="106"/>
      <c r="PQH104" s="106"/>
      <c r="PQI104" s="106"/>
      <c r="PQJ104" s="106"/>
      <c r="PQK104" s="106"/>
      <c r="PQL104" s="106"/>
      <c r="PQM104" s="106"/>
      <c r="PQN104" s="106"/>
      <c r="PQO104" s="106"/>
      <c r="PQP104" s="106"/>
      <c r="PQQ104" s="106"/>
      <c r="PQR104" s="106"/>
      <c r="PQS104" s="106"/>
      <c r="PQT104" s="106"/>
      <c r="PQU104" s="106"/>
      <c r="PQV104" s="106"/>
      <c r="PQW104" s="106"/>
      <c r="PQX104" s="106"/>
      <c r="PQY104" s="106"/>
      <c r="PQZ104" s="106"/>
      <c r="PRA104" s="106"/>
      <c r="PRB104" s="106"/>
      <c r="PRC104" s="106"/>
      <c r="PRD104" s="106"/>
      <c r="PRE104" s="106"/>
      <c r="PRF104" s="106"/>
      <c r="PRG104" s="106"/>
      <c r="PRH104" s="106"/>
      <c r="PRI104" s="106"/>
      <c r="PRJ104" s="106"/>
      <c r="PRK104" s="106"/>
      <c r="PRL104" s="106"/>
      <c r="PRM104" s="106"/>
      <c r="PRN104" s="106"/>
      <c r="PRO104" s="106"/>
      <c r="PRP104" s="106"/>
      <c r="PRQ104" s="106"/>
      <c r="PRR104" s="106"/>
      <c r="PRS104" s="106"/>
      <c r="PRT104" s="106"/>
      <c r="PRU104" s="106"/>
      <c r="PRV104" s="106"/>
      <c r="PRW104" s="106"/>
      <c r="PRX104" s="106"/>
      <c r="PRY104" s="106"/>
      <c r="PRZ104" s="106"/>
      <c r="PSA104" s="106"/>
      <c r="PSB104" s="106"/>
      <c r="PSC104" s="106"/>
      <c r="PSD104" s="106"/>
      <c r="PSE104" s="106"/>
      <c r="PSF104" s="106"/>
      <c r="PSG104" s="106"/>
      <c r="PSH104" s="106"/>
      <c r="PSI104" s="106"/>
      <c r="PSJ104" s="106"/>
      <c r="PSK104" s="106"/>
      <c r="PSL104" s="106"/>
      <c r="PSM104" s="106"/>
      <c r="PSN104" s="106"/>
      <c r="PSO104" s="106"/>
      <c r="PSP104" s="106"/>
      <c r="PSQ104" s="106"/>
      <c r="PSR104" s="106"/>
      <c r="PSS104" s="106"/>
      <c r="PST104" s="106"/>
      <c r="PSU104" s="106"/>
      <c r="PSV104" s="106"/>
      <c r="PSW104" s="106"/>
      <c r="PSX104" s="106"/>
      <c r="PSY104" s="106"/>
      <c r="PSZ104" s="106"/>
      <c r="PTA104" s="106"/>
      <c r="PTB104" s="106"/>
      <c r="PTC104" s="106"/>
      <c r="PTD104" s="106"/>
      <c r="PTE104" s="106"/>
      <c r="PTF104" s="106"/>
      <c r="PTG104" s="106"/>
      <c r="PTH104" s="106"/>
      <c r="PTI104" s="106"/>
      <c r="PTJ104" s="106"/>
      <c r="PTK104" s="106"/>
      <c r="PTL104" s="106"/>
      <c r="PTM104" s="106"/>
      <c r="PTN104" s="106"/>
      <c r="PTO104" s="106"/>
      <c r="PTP104" s="106"/>
      <c r="PTQ104" s="106"/>
      <c r="PTR104" s="106"/>
      <c r="PTS104" s="106"/>
      <c r="PTT104" s="106"/>
      <c r="PTU104" s="106"/>
      <c r="PTV104" s="106"/>
      <c r="PTW104" s="106"/>
      <c r="PTX104" s="106"/>
      <c r="PTY104" s="106"/>
      <c r="PTZ104" s="106"/>
      <c r="PUA104" s="106"/>
      <c r="PUB104" s="106"/>
      <c r="PUC104" s="106"/>
      <c r="PUD104" s="106"/>
      <c r="PUE104" s="106"/>
      <c r="PUF104" s="106"/>
      <c r="PUG104" s="106"/>
      <c r="PUH104" s="106"/>
      <c r="PUI104" s="106"/>
      <c r="PUJ104" s="106"/>
      <c r="PUK104" s="106"/>
      <c r="PUL104" s="106"/>
      <c r="PUM104" s="106"/>
      <c r="PUN104" s="106"/>
      <c r="PUO104" s="106"/>
      <c r="PUP104" s="106"/>
      <c r="PUQ104" s="106"/>
      <c r="PUR104" s="106"/>
      <c r="PUS104" s="106"/>
      <c r="PUT104" s="106"/>
      <c r="PUU104" s="106"/>
      <c r="PUV104" s="106"/>
      <c r="PUW104" s="106"/>
      <c r="PUX104" s="106"/>
      <c r="PUY104" s="106"/>
      <c r="PUZ104" s="106"/>
      <c r="PVA104" s="106"/>
      <c r="PVB104" s="106"/>
      <c r="PVC104" s="106"/>
      <c r="PVD104" s="106"/>
      <c r="PVE104" s="106"/>
      <c r="PVF104" s="106"/>
      <c r="PVG104" s="106"/>
      <c r="PVH104" s="106"/>
      <c r="PVI104" s="106"/>
      <c r="PVJ104" s="106"/>
      <c r="PVK104" s="106"/>
      <c r="PVL104" s="106"/>
      <c r="PVM104" s="106"/>
      <c r="PVN104" s="106"/>
      <c r="PVO104" s="106"/>
      <c r="PVP104" s="106"/>
      <c r="PVQ104" s="106"/>
      <c r="PVR104" s="106"/>
      <c r="PVS104" s="106"/>
      <c r="PVT104" s="106"/>
      <c r="PVU104" s="106"/>
      <c r="PVV104" s="106"/>
      <c r="PVW104" s="106"/>
      <c r="PVX104" s="106"/>
      <c r="PVY104" s="106"/>
      <c r="PVZ104" s="106"/>
      <c r="PWA104" s="106"/>
      <c r="PWB104" s="106"/>
      <c r="PWC104" s="106"/>
      <c r="PWD104" s="106"/>
      <c r="PWE104" s="106"/>
      <c r="PWF104" s="106"/>
      <c r="PWG104" s="106"/>
      <c r="PWH104" s="106"/>
      <c r="PWI104" s="106"/>
      <c r="PWJ104" s="106"/>
      <c r="PWK104" s="106"/>
      <c r="PWL104" s="106"/>
      <c r="PWM104" s="106"/>
      <c r="PWN104" s="106"/>
      <c r="PWO104" s="106"/>
      <c r="PWP104" s="106"/>
      <c r="PWQ104" s="106"/>
      <c r="PWR104" s="106"/>
      <c r="PWS104" s="106"/>
      <c r="PWT104" s="106"/>
      <c r="PWU104" s="106"/>
      <c r="PWV104" s="106"/>
      <c r="PWW104" s="106"/>
      <c r="PWX104" s="106"/>
      <c r="PWY104" s="106"/>
      <c r="PWZ104" s="106"/>
      <c r="PXA104" s="106"/>
      <c r="PXB104" s="106"/>
      <c r="PXC104" s="106"/>
      <c r="PXD104" s="106"/>
      <c r="PXE104" s="106"/>
      <c r="PXF104" s="106"/>
      <c r="PXG104" s="106"/>
      <c r="PXH104" s="106"/>
      <c r="PXI104" s="106"/>
      <c r="PXJ104" s="106"/>
      <c r="PXK104" s="106"/>
      <c r="PXL104" s="106"/>
      <c r="PXM104" s="106"/>
      <c r="PXN104" s="106"/>
      <c r="PXO104" s="106"/>
      <c r="PXP104" s="106"/>
      <c r="PXQ104" s="106"/>
      <c r="PXR104" s="106"/>
      <c r="PXS104" s="106"/>
      <c r="PXT104" s="106"/>
      <c r="PXU104" s="106"/>
      <c r="PXV104" s="106"/>
      <c r="PXW104" s="106"/>
      <c r="PXX104" s="106"/>
      <c r="PXY104" s="106"/>
      <c r="PXZ104" s="106"/>
      <c r="PYA104" s="106"/>
      <c r="PYB104" s="106"/>
      <c r="PYC104" s="106"/>
      <c r="PYD104" s="106"/>
      <c r="PYE104" s="106"/>
      <c r="PYF104" s="106"/>
      <c r="PYG104" s="106"/>
      <c r="PYH104" s="106"/>
      <c r="PYI104" s="106"/>
      <c r="PYJ104" s="106"/>
      <c r="PYK104" s="106"/>
      <c r="PYL104" s="106"/>
      <c r="PYM104" s="106"/>
      <c r="PYN104" s="106"/>
      <c r="PYO104" s="106"/>
      <c r="PYP104" s="106"/>
      <c r="PYQ104" s="106"/>
      <c r="PYR104" s="106"/>
      <c r="PYS104" s="106"/>
      <c r="PYT104" s="106"/>
      <c r="PYU104" s="106"/>
      <c r="PYV104" s="106"/>
      <c r="PYW104" s="106"/>
      <c r="PYX104" s="106"/>
      <c r="PYY104" s="106"/>
      <c r="PYZ104" s="106"/>
      <c r="PZA104" s="106"/>
      <c r="PZB104" s="106"/>
      <c r="PZC104" s="106"/>
      <c r="PZD104" s="106"/>
      <c r="PZE104" s="106"/>
      <c r="PZF104" s="106"/>
      <c r="PZG104" s="106"/>
      <c r="PZH104" s="106"/>
      <c r="PZI104" s="106"/>
      <c r="PZJ104" s="106"/>
      <c r="PZK104" s="106"/>
      <c r="PZL104" s="106"/>
      <c r="PZM104" s="106"/>
      <c r="PZN104" s="106"/>
      <c r="PZO104" s="106"/>
      <c r="PZP104" s="106"/>
      <c r="PZQ104" s="106"/>
      <c r="PZR104" s="106"/>
      <c r="PZS104" s="106"/>
      <c r="PZT104" s="106"/>
      <c r="PZU104" s="106"/>
      <c r="PZV104" s="106"/>
      <c r="PZW104" s="106"/>
      <c r="PZX104" s="106"/>
      <c r="PZY104" s="106"/>
      <c r="PZZ104" s="106"/>
      <c r="QAA104" s="106"/>
      <c r="QAB104" s="106"/>
      <c r="QAC104" s="106"/>
      <c r="QAD104" s="106"/>
      <c r="QAE104" s="106"/>
      <c r="QAF104" s="106"/>
      <c r="QAG104" s="106"/>
      <c r="QAH104" s="106"/>
      <c r="QAI104" s="106"/>
      <c r="QAJ104" s="106"/>
      <c r="QAK104" s="106"/>
      <c r="QAL104" s="106"/>
      <c r="QAM104" s="106"/>
      <c r="QAN104" s="106"/>
      <c r="QAO104" s="106"/>
      <c r="QAP104" s="106"/>
      <c r="QAQ104" s="106"/>
      <c r="QAR104" s="106"/>
      <c r="QAS104" s="106"/>
      <c r="QAT104" s="106"/>
      <c r="QAU104" s="106"/>
      <c r="QAV104" s="106"/>
      <c r="QAW104" s="106"/>
      <c r="QAX104" s="106"/>
      <c r="QAY104" s="106"/>
      <c r="QAZ104" s="106"/>
      <c r="QBA104" s="106"/>
      <c r="QBB104" s="106"/>
      <c r="QBC104" s="106"/>
      <c r="QBD104" s="106"/>
      <c r="QBE104" s="106"/>
      <c r="QBF104" s="106"/>
      <c r="QBG104" s="106"/>
      <c r="QBH104" s="106"/>
      <c r="QBI104" s="106"/>
      <c r="QBJ104" s="106"/>
      <c r="QBK104" s="106"/>
      <c r="QBL104" s="106"/>
      <c r="QBM104" s="106"/>
      <c r="QBN104" s="106"/>
      <c r="QBO104" s="106"/>
      <c r="QBP104" s="106"/>
      <c r="QBQ104" s="106"/>
      <c r="QBR104" s="106"/>
      <c r="QBS104" s="106"/>
      <c r="QBT104" s="106"/>
      <c r="QBU104" s="106"/>
      <c r="QBV104" s="106"/>
      <c r="QBW104" s="106"/>
      <c r="QBX104" s="106"/>
      <c r="QBY104" s="106"/>
      <c r="QBZ104" s="106"/>
      <c r="QCA104" s="106"/>
      <c r="QCB104" s="106"/>
      <c r="QCC104" s="106"/>
      <c r="QCD104" s="106"/>
      <c r="QCE104" s="106"/>
      <c r="QCF104" s="106"/>
      <c r="QCG104" s="106"/>
      <c r="QCH104" s="106"/>
      <c r="QCI104" s="106"/>
      <c r="QCJ104" s="106"/>
      <c r="QCK104" s="106"/>
      <c r="QCL104" s="106"/>
      <c r="QCM104" s="106"/>
      <c r="QCN104" s="106"/>
      <c r="QCO104" s="106"/>
      <c r="QCP104" s="106"/>
      <c r="QCQ104" s="106"/>
      <c r="QCR104" s="106"/>
      <c r="QCS104" s="106"/>
      <c r="QCT104" s="106"/>
      <c r="QCU104" s="106"/>
      <c r="QCV104" s="106"/>
      <c r="QCW104" s="106"/>
      <c r="QCX104" s="106"/>
      <c r="QCY104" s="106"/>
      <c r="QCZ104" s="106"/>
      <c r="QDA104" s="106"/>
      <c r="QDB104" s="106"/>
      <c r="QDC104" s="106"/>
      <c r="QDD104" s="106"/>
      <c r="QDE104" s="106"/>
      <c r="QDF104" s="106"/>
      <c r="QDG104" s="106"/>
      <c r="QDH104" s="106"/>
      <c r="QDI104" s="106"/>
      <c r="QDJ104" s="106"/>
      <c r="QDK104" s="106"/>
      <c r="QDL104" s="106"/>
      <c r="QDM104" s="106"/>
      <c r="QDN104" s="106"/>
      <c r="QDO104" s="106"/>
      <c r="QDP104" s="106"/>
      <c r="QDQ104" s="106"/>
      <c r="QDR104" s="106"/>
      <c r="QDS104" s="106"/>
      <c r="QDT104" s="106"/>
      <c r="QDU104" s="106"/>
      <c r="QDV104" s="106"/>
      <c r="QDW104" s="106"/>
      <c r="QDX104" s="106"/>
      <c r="QDY104" s="106"/>
      <c r="QDZ104" s="106"/>
      <c r="QEA104" s="106"/>
      <c r="QEB104" s="106"/>
      <c r="QEC104" s="106"/>
      <c r="QED104" s="106"/>
      <c r="QEE104" s="106"/>
      <c r="QEF104" s="106"/>
      <c r="QEG104" s="106"/>
      <c r="QEH104" s="106"/>
      <c r="QEI104" s="106"/>
      <c r="QEJ104" s="106"/>
      <c r="QEK104" s="106"/>
      <c r="QEL104" s="106"/>
      <c r="QEM104" s="106"/>
      <c r="QEN104" s="106"/>
      <c r="QEO104" s="106"/>
      <c r="QEP104" s="106"/>
      <c r="QEQ104" s="106"/>
      <c r="QER104" s="106"/>
      <c r="QES104" s="106"/>
      <c r="QET104" s="106"/>
      <c r="QEU104" s="106"/>
      <c r="QEV104" s="106"/>
      <c r="QEW104" s="106"/>
      <c r="QEX104" s="106"/>
      <c r="QEY104" s="106"/>
      <c r="QEZ104" s="106"/>
      <c r="QFA104" s="106"/>
      <c r="QFB104" s="106"/>
      <c r="QFC104" s="106"/>
      <c r="QFD104" s="106"/>
      <c r="QFE104" s="106"/>
      <c r="QFF104" s="106"/>
      <c r="QFG104" s="106"/>
      <c r="QFH104" s="106"/>
      <c r="QFI104" s="106"/>
      <c r="QFJ104" s="106"/>
      <c r="QFK104" s="106"/>
      <c r="QFL104" s="106"/>
      <c r="QFM104" s="106"/>
      <c r="QFN104" s="106"/>
      <c r="QFO104" s="106"/>
      <c r="QFP104" s="106"/>
      <c r="QFQ104" s="106"/>
      <c r="QFR104" s="106"/>
      <c r="QFS104" s="106"/>
      <c r="QFT104" s="106"/>
      <c r="QFU104" s="106"/>
      <c r="QFV104" s="106"/>
      <c r="QFW104" s="106"/>
      <c r="QFX104" s="106"/>
      <c r="QFY104" s="106"/>
      <c r="QFZ104" s="106"/>
      <c r="QGA104" s="106"/>
      <c r="QGB104" s="106"/>
      <c r="QGC104" s="106"/>
      <c r="QGD104" s="106"/>
      <c r="QGE104" s="106"/>
      <c r="QGF104" s="106"/>
      <c r="QGG104" s="106"/>
      <c r="QGH104" s="106"/>
      <c r="QGI104" s="106"/>
      <c r="QGJ104" s="106"/>
      <c r="QGK104" s="106"/>
      <c r="QGL104" s="106"/>
      <c r="QGM104" s="106"/>
      <c r="QGN104" s="106"/>
      <c r="QGO104" s="106"/>
      <c r="QGP104" s="106"/>
      <c r="QGQ104" s="106"/>
      <c r="QGR104" s="106"/>
      <c r="QGS104" s="106"/>
      <c r="QGT104" s="106"/>
      <c r="QGU104" s="106"/>
      <c r="QGV104" s="106"/>
      <c r="QGW104" s="106"/>
      <c r="QGX104" s="106"/>
      <c r="QGY104" s="106"/>
      <c r="QGZ104" s="106"/>
      <c r="QHA104" s="106"/>
      <c r="QHB104" s="106"/>
      <c r="QHC104" s="106"/>
      <c r="QHD104" s="106"/>
      <c r="QHE104" s="106"/>
      <c r="QHF104" s="106"/>
      <c r="QHG104" s="106"/>
      <c r="QHH104" s="106"/>
      <c r="QHI104" s="106"/>
      <c r="QHJ104" s="106"/>
      <c r="QHK104" s="106"/>
      <c r="QHL104" s="106"/>
      <c r="QHM104" s="106"/>
      <c r="QHN104" s="106"/>
      <c r="QHO104" s="106"/>
      <c r="QHP104" s="106"/>
      <c r="QHQ104" s="106"/>
      <c r="QHR104" s="106"/>
      <c r="QHS104" s="106"/>
      <c r="QHT104" s="106"/>
      <c r="QHU104" s="106"/>
      <c r="QHV104" s="106"/>
      <c r="QHW104" s="106"/>
      <c r="QHX104" s="106"/>
      <c r="QHY104" s="106"/>
      <c r="QHZ104" s="106"/>
      <c r="QIA104" s="106"/>
      <c r="QIB104" s="106"/>
      <c r="QIC104" s="106"/>
      <c r="QID104" s="106"/>
      <c r="QIE104" s="106"/>
      <c r="QIF104" s="106"/>
      <c r="QIG104" s="106"/>
      <c r="QIH104" s="106"/>
      <c r="QII104" s="106"/>
      <c r="QIJ104" s="106"/>
      <c r="QIK104" s="106"/>
      <c r="QIL104" s="106"/>
      <c r="QIM104" s="106"/>
      <c r="QIN104" s="106"/>
      <c r="QIO104" s="106"/>
      <c r="QIP104" s="106"/>
      <c r="QIQ104" s="106"/>
      <c r="QIR104" s="106"/>
      <c r="QIS104" s="106"/>
      <c r="QIT104" s="106"/>
      <c r="QIU104" s="106"/>
      <c r="QIV104" s="106"/>
      <c r="QIW104" s="106"/>
      <c r="QIX104" s="106"/>
      <c r="QIY104" s="106"/>
      <c r="QIZ104" s="106"/>
      <c r="QJA104" s="106"/>
      <c r="QJB104" s="106"/>
      <c r="QJC104" s="106"/>
      <c r="QJD104" s="106"/>
      <c r="QJE104" s="106"/>
      <c r="QJF104" s="106"/>
      <c r="QJG104" s="106"/>
      <c r="QJH104" s="106"/>
      <c r="QJI104" s="106"/>
      <c r="QJJ104" s="106"/>
      <c r="QJK104" s="106"/>
      <c r="QJL104" s="106"/>
      <c r="QJM104" s="106"/>
      <c r="QJN104" s="106"/>
      <c r="QJO104" s="106"/>
      <c r="QJP104" s="106"/>
      <c r="QJQ104" s="106"/>
      <c r="QJR104" s="106"/>
      <c r="QJS104" s="106"/>
      <c r="QJT104" s="106"/>
      <c r="QJU104" s="106"/>
      <c r="QJV104" s="106"/>
      <c r="QJW104" s="106"/>
      <c r="QJX104" s="106"/>
      <c r="QJY104" s="106"/>
      <c r="QJZ104" s="106"/>
      <c r="QKA104" s="106"/>
      <c r="QKB104" s="106"/>
      <c r="QKC104" s="106"/>
      <c r="QKD104" s="106"/>
      <c r="QKE104" s="106"/>
      <c r="QKF104" s="106"/>
      <c r="QKG104" s="106"/>
      <c r="QKH104" s="106"/>
      <c r="QKI104" s="106"/>
      <c r="QKJ104" s="106"/>
      <c r="QKK104" s="106"/>
      <c r="QKL104" s="106"/>
      <c r="QKM104" s="106"/>
      <c r="QKN104" s="106"/>
      <c r="QKO104" s="106"/>
      <c r="QKP104" s="106"/>
      <c r="QKQ104" s="106"/>
      <c r="QKR104" s="106"/>
      <c r="QKS104" s="106"/>
      <c r="QKT104" s="106"/>
      <c r="QKU104" s="106"/>
      <c r="QKV104" s="106"/>
      <c r="QKW104" s="106"/>
      <c r="QKX104" s="106"/>
      <c r="QKY104" s="106"/>
      <c r="QKZ104" s="106"/>
      <c r="QLA104" s="106"/>
      <c r="QLB104" s="106"/>
      <c r="QLC104" s="106"/>
      <c r="QLD104" s="106"/>
      <c r="QLE104" s="106"/>
      <c r="QLF104" s="106"/>
      <c r="QLG104" s="106"/>
      <c r="QLH104" s="106"/>
      <c r="QLI104" s="106"/>
      <c r="QLJ104" s="106"/>
      <c r="QLK104" s="106"/>
      <c r="QLL104" s="106"/>
      <c r="QLM104" s="106"/>
      <c r="QLN104" s="106"/>
      <c r="QLO104" s="106"/>
      <c r="QLP104" s="106"/>
      <c r="QLQ104" s="106"/>
      <c r="QLR104" s="106"/>
      <c r="QLS104" s="106"/>
      <c r="QLT104" s="106"/>
      <c r="QLU104" s="106"/>
      <c r="QLV104" s="106"/>
      <c r="QLW104" s="106"/>
      <c r="QLX104" s="106"/>
      <c r="QLY104" s="106"/>
      <c r="QLZ104" s="106"/>
      <c r="QMA104" s="106"/>
      <c r="QMB104" s="106"/>
      <c r="QMC104" s="106"/>
      <c r="QMD104" s="106"/>
      <c r="QME104" s="106"/>
      <c r="QMF104" s="106"/>
      <c r="QMG104" s="106"/>
      <c r="QMH104" s="106"/>
      <c r="QMI104" s="106"/>
      <c r="QMJ104" s="106"/>
      <c r="QMK104" s="106"/>
      <c r="QML104" s="106"/>
      <c r="QMM104" s="106"/>
      <c r="QMN104" s="106"/>
      <c r="QMO104" s="106"/>
      <c r="QMP104" s="106"/>
      <c r="QMQ104" s="106"/>
      <c r="QMR104" s="106"/>
      <c r="QMS104" s="106"/>
      <c r="QMT104" s="106"/>
      <c r="QMU104" s="106"/>
      <c r="QMV104" s="106"/>
      <c r="QMW104" s="106"/>
      <c r="QMX104" s="106"/>
      <c r="QMY104" s="106"/>
      <c r="QMZ104" s="106"/>
      <c r="QNA104" s="106"/>
      <c r="QNB104" s="106"/>
      <c r="QNC104" s="106"/>
      <c r="QND104" s="106"/>
      <c r="QNE104" s="106"/>
      <c r="QNF104" s="106"/>
      <c r="QNG104" s="106"/>
      <c r="QNH104" s="106"/>
      <c r="QNI104" s="106"/>
      <c r="QNJ104" s="106"/>
      <c r="QNK104" s="106"/>
      <c r="QNL104" s="106"/>
      <c r="QNM104" s="106"/>
      <c r="QNN104" s="106"/>
      <c r="QNO104" s="106"/>
      <c r="QNP104" s="106"/>
      <c r="QNQ104" s="106"/>
      <c r="QNR104" s="106"/>
      <c r="QNS104" s="106"/>
      <c r="QNT104" s="106"/>
      <c r="QNU104" s="106"/>
      <c r="QNV104" s="106"/>
      <c r="QNW104" s="106"/>
      <c r="QNX104" s="106"/>
      <c r="QNY104" s="106"/>
      <c r="QNZ104" s="106"/>
      <c r="QOA104" s="106"/>
      <c r="QOB104" s="106"/>
      <c r="QOC104" s="106"/>
      <c r="QOD104" s="106"/>
      <c r="QOE104" s="106"/>
      <c r="QOF104" s="106"/>
      <c r="QOG104" s="106"/>
      <c r="QOH104" s="106"/>
      <c r="QOI104" s="106"/>
      <c r="QOJ104" s="106"/>
      <c r="QOK104" s="106"/>
      <c r="QOL104" s="106"/>
      <c r="QOM104" s="106"/>
      <c r="QON104" s="106"/>
      <c r="QOO104" s="106"/>
      <c r="QOP104" s="106"/>
      <c r="QOQ104" s="106"/>
      <c r="QOR104" s="106"/>
      <c r="QOS104" s="106"/>
      <c r="QOT104" s="106"/>
      <c r="QOU104" s="106"/>
      <c r="QOV104" s="106"/>
      <c r="QOW104" s="106"/>
      <c r="QOX104" s="106"/>
      <c r="QOY104" s="106"/>
      <c r="QOZ104" s="106"/>
      <c r="QPA104" s="106"/>
      <c r="QPB104" s="106"/>
      <c r="QPC104" s="106"/>
      <c r="QPD104" s="106"/>
      <c r="QPE104" s="106"/>
      <c r="QPF104" s="106"/>
      <c r="QPG104" s="106"/>
      <c r="QPH104" s="106"/>
      <c r="QPI104" s="106"/>
      <c r="QPJ104" s="106"/>
      <c r="QPK104" s="106"/>
      <c r="QPL104" s="106"/>
      <c r="QPM104" s="106"/>
      <c r="QPN104" s="106"/>
      <c r="QPO104" s="106"/>
      <c r="QPP104" s="106"/>
      <c r="QPQ104" s="106"/>
      <c r="QPR104" s="106"/>
      <c r="QPS104" s="106"/>
      <c r="QPT104" s="106"/>
      <c r="QPU104" s="106"/>
      <c r="QPV104" s="106"/>
      <c r="QPW104" s="106"/>
      <c r="QPX104" s="106"/>
      <c r="QPY104" s="106"/>
      <c r="QPZ104" s="106"/>
      <c r="QQA104" s="106"/>
      <c r="QQB104" s="106"/>
      <c r="QQC104" s="106"/>
      <c r="QQD104" s="106"/>
      <c r="QQE104" s="106"/>
      <c r="QQF104" s="106"/>
      <c r="QQG104" s="106"/>
      <c r="QQH104" s="106"/>
      <c r="QQI104" s="106"/>
      <c r="QQJ104" s="106"/>
      <c r="QQK104" s="106"/>
      <c r="QQL104" s="106"/>
      <c r="QQM104" s="106"/>
      <c r="QQN104" s="106"/>
      <c r="QQO104" s="106"/>
      <c r="QQP104" s="106"/>
      <c r="QQQ104" s="106"/>
      <c r="QQR104" s="106"/>
      <c r="QQS104" s="106"/>
      <c r="QQT104" s="106"/>
      <c r="QQU104" s="106"/>
      <c r="QQV104" s="106"/>
      <c r="QQW104" s="106"/>
      <c r="QQX104" s="106"/>
      <c r="QQY104" s="106"/>
      <c r="QQZ104" s="106"/>
      <c r="QRA104" s="106"/>
      <c r="QRB104" s="106"/>
      <c r="QRC104" s="106"/>
      <c r="QRD104" s="106"/>
      <c r="QRE104" s="106"/>
      <c r="QRF104" s="106"/>
      <c r="QRG104" s="106"/>
      <c r="QRH104" s="106"/>
      <c r="QRI104" s="106"/>
      <c r="QRJ104" s="106"/>
      <c r="QRK104" s="106"/>
      <c r="QRL104" s="106"/>
      <c r="QRM104" s="106"/>
      <c r="QRN104" s="106"/>
      <c r="QRO104" s="106"/>
      <c r="QRP104" s="106"/>
      <c r="QRQ104" s="106"/>
      <c r="QRR104" s="106"/>
      <c r="QRS104" s="106"/>
      <c r="QRT104" s="106"/>
      <c r="QRU104" s="106"/>
      <c r="QRV104" s="106"/>
      <c r="QRW104" s="106"/>
      <c r="QRX104" s="106"/>
      <c r="QRY104" s="106"/>
      <c r="QRZ104" s="106"/>
      <c r="QSA104" s="106"/>
      <c r="QSB104" s="106"/>
      <c r="QSC104" s="106"/>
      <c r="QSD104" s="106"/>
      <c r="QSE104" s="106"/>
      <c r="QSF104" s="106"/>
      <c r="QSG104" s="106"/>
      <c r="QSH104" s="106"/>
      <c r="QSI104" s="106"/>
      <c r="QSJ104" s="106"/>
      <c r="QSK104" s="106"/>
      <c r="QSL104" s="106"/>
      <c r="QSM104" s="106"/>
      <c r="QSN104" s="106"/>
      <c r="QSO104" s="106"/>
      <c r="QSP104" s="106"/>
      <c r="QSQ104" s="106"/>
      <c r="QSR104" s="106"/>
      <c r="QSS104" s="106"/>
      <c r="QST104" s="106"/>
      <c r="QSU104" s="106"/>
      <c r="QSV104" s="106"/>
      <c r="QSW104" s="106"/>
      <c r="QSX104" s="106"/>
      <c r="QSY104" s="106"/>
      <c r="QSZ104" s="106"/>
      <c r="QTA104" s="106"/>
      <c r="QTB104" s="106"/>
      <c r="QTC104" s="106"/>
      <c r="QTD104" s="106"/>
      <c r="QTE104" s="106"/>
      <c r="QTF104" s="106"/>
      <c r="QTG104" s="106"/>
      <c r="QTH104" s="106"/>
      <c r="QTI104" s="106"/>
      <c r="QTJ104" s="106"/>
      <c r="QTK104" s="106"/>
      <c r="QTL104" s="106"/>
      <c r="QTM104" s="106"/>
      <c r="QTN104" s="106"/>
      <c r="QTO104" s="106"/>
      <c r="QTP104" s="106"/>
      <c r="QTQ104" s="106"/>
      <c r="QTR104" s="106"/>
      <c r="QTS104" s="106"/>
      <c r="QTT104" s="106"/>
      <c r="QTU104" s="106"/>
      <c r="QTV104" s="106"/>
      <c r="QTW104" s="106"/>
      <c r="QTX104" s="106"/>
      <c r="QTY104" s="106"/>
      <c r="QTZ104" s="106"/>
      <c r="QUA104" s="106"/>
      <c r="QUB104" s="106"/>
      <c r="QUC104" s="106"/>
      <c r="QUD104" s="106"/>
      <c r="QUE104" s="106"/>
      <c r="QUF104" s="106"/>
      <c r="QUG104" s="106"/>
      <c r="QUH104" s="106"/>
      <c r="QUI104" s="106"/>
      <c r="QUJ104" s="106"/>
      <c r="QUK104" s="106"/>
      <c r="QUL104" s="106"/>
      <c r="QUM104" s="106"/>
      <c r="QUN104" s="106"/>
      <c r="QUO104" s="106"/>
      <c r="QUP104" s="106"/>
      <c r="QUQ104" s="106"/>
      <c r="QUR104" s="106"/>
      <c r="QUS104" s="106"/>
      <c r="QUT104" s="106"/>
      <c r="QUU104" s="106"/>
      <c r="QUV104" s="106"/>
      <c r="QUW104" s="106"/>
      <c r="QUX104" s="106"/>
      <c r="QUY104" s="106"/>
      <c r="QUZ104" s="106"/>
      <c r="QVA104" s="106"/>
      <c r="QVB104" s="106"/>
      <c r="QVC104" s="106"/>
      <c r="QVD104" s="106"/>
      <c r="QVE104" s="106"/>
      <c r="QVF104" s="106"/>
      <c r="QVG104" s="106"/>
      <c r="QVH104" s="106"/>
      <c r="QVI104" s="106"/>
      <c r="QVJ104" s="106"/>
      <c r="QVK104" s="106"/>
      <c r="QVL104" s="106"/>
      <c r="QVM104" s="106"/>
      <c r="QVN104" s="106"/>
      <c r="QVO104" s="106"/>
      <c r="QVP104" s="106"/>
      <c r="QVQ104" s="106"/>
      <c r="QVR104" s="106"/>
      <c r="QVS104" s="106"/>
      <c r="QVT104" s="106"/>
      <c r="QVU104" s="106"/>
      <c r="QVV104" s="106"/>
      <c r="QVW104" s="106"/>
      <c r="QVX104" s="106"/>
      <c r="QVY104" s="106"/>
      <c r="QVZ104" s="106"/>
      <c r="QWA104" s="106"/>
      <c r="QWB104" s="106"/>
      <c r="QWC104" s="106"/>
      <c r="QWD104" s="106"/>
      <c r="QWE104" s="106"/>
      <c r="QWF104" s="106"/>
      <c r="QWG104" s="106"/>
      <c r="QWH104" s="106"/>
      <c r="QWI104" s="106"/>
      <c r="QWJ104" s="106"/>
      <c r="QWK104" s="106"/>
      <c r="QWL104" s="106"/>
      <c r="QWM104" s="106"/>
      <c r="QWN104" s="106"/>
      <c r="QWO104" s="106"/>
      <c r="QWP104" s="106"/>
      <c r="QWQ104" s="106"/>
      <c r="QWR104" s="106"/>
      <c r="QWS104" s="106"/>
      <c r="QWT104" s="106"/>
      <c r="QWU104" s="106"/>
      <c r="QWV104" s="106"/>
      <c r="QWW104" s="106"/>
      <c r="QWX104" s="106"/>
      <c r="QWY104" s="106"/>
      <c r="QWZ104" s="106"/>
      <c r="QXA104" s="106"/>
      <c r="QXB104" s="106"/>
      <c r="QXC104" s="106"/>
      <c r="QXD104" s="106"/>
      <c r="QXE104" s="106"/>
      <c r="QXF104" s="106"/>
      <c r="QXG104" s="106"/>
      <c r="QXH104" s="106"/>
      <c r="QXI104" s="106"/>
      <c r="QXJ104" s="106"/>
      <c r="QXK104" s="106"/>
      <c r="QXL104" s="106"/>
      <c r="QXM104" s="106"/>
      <c r="QXN104" s="106"/>
      <c r="QXO104" s="106"/>
      <c r="QXP104" s="106"/>
      <c r="QXQ104" s="106"/>
      <c r="QXR104" s="106"/>
      <c r="QXS104" s="106"/>
      <c r="QXT104" s="106"/>
      <c r="QXU104" s="106"/>
      <c r="QXV104" s="106"/>
      <c r="QXW104" s="106"/>
      <c r="QXX104" s="106"/>
      <c r="QXY104" s="106"/>
      <c r="QXZ104" s="106"/>
      <c r="QYA104" s="106"/>
      <c r="QYB104" s="106"/>
      <c r="QYC104" s="106"/>
      <c r="QYD104" s="106"/>
      <c r="QYE104" s="106"/>
      <c r="QYF104" s="106"/>
      <c r="QYG104" s="106"/>
      <c r="QYH104" s="106"/>
      <c r="QYI104" s="106"/>
      <c r="QYJ104" s="106"/>
      <c r="QYK104" s="106"/>
      <c r="QYL104" s="106"/>
      <c r="QYM104" s="106"/>
      <c r="QYN104" s="106"/>
      <c r="QYO104" s="106"/>
      <c r="QYP104" s="106"/>
      <c r="QYQ104" s="106"/>
      <c r="QYR104" s="106"/>
      <c r="QYS104" s="106"/>
      <c r="QYT104" s="106"/>
      <c r="QYU104" s="106"/>
      <c r="QYV104" s="106"/>
      <c r="QYW104" s="106"/>
      <c r="QYX104" s="106"/>
      <c r="QYY104" s="106"/>
      <c r="QYZ104" s="106"/>
      <c r="QZA104" s="106"/>
      <c r="QZB104" s="106"/>
      <c r="QZC104" s="106"/>
      <c r="QZD104" s="106"/>
      <c r="QZE104" s="106"/>
      <c r="QZF104" s="106"/>
      <c r="QZG104" s="106"/>
      <c r="QZH104" s="106"/>
      <c r="QZI104" s="106"/>
      <c r="QZJ104" s="106"/>
      <c r="QZK104" s="106"/>
      <c r="QZL104" s="106"/>
      <c r="QZM104" s="106"/>
      <c r="QZN104" s="106"/>
      <c r="QZO104" s="106"/>
      <c r="QZP104" s="106"/>
      <c r="QZQ104" s="106"/>
      <c r="QZR104" s="106"/>
      <c r="QZS104" s="106"/>
      <c r="QZT104" s="106"/>
      <c r="QZU104" s="106"/>
      <c r="QZV104" s="106"/>
      <c r="QZW104" s="106"/>
      <c r="QZX104" s="106"/>
      <c r="QZY104" s="106"/>
      <c r="QZZ104" s="106"/>
      <c r="RAA104" s="106"/>
      <c r="RAB104" s="106"/>
      <c r="RAC104" s="106"/>
      <c r="RAD104" s="106"/>
      <c r="RAE104" s="106"/>
      <c r="RAF104" s="106"/>
      <c r="RAG104" s="106"/>
      <c r="RAH104" s="106"/>
      <c r="RAI104" s="106"/>
      <c r="RAJ104" s="106"/>
      <c r="RAK104" s="106"/>
      <c r="RAL104" s="106"/>
      <c r="RAM104" s="106"/>
      <c r="RAN104" s="106"/>
      <c r="RAO104" s="106"/>
      <c r="RAP104" s="106"/>
      <c r="RAQ104" s="106"/>
      <c r="RAR104" s="106"/>
      <c r="RAS104" s="106"/>
      <c r="RAT104" s="106"/>
      <c r="RAU104" s="106"/>
      <c r="RAV104" s="106"/>
      <c r="RAW104" s="106"/>
      <c r="RAX104" s="106"/>
      <c r="RAY104" s="106"/>
      <c r="RAZ104" s="106"/>
      <c r="RBA104" s="106"/>
      <c r="RBB104" s="106"/>
      <c r="RBC104" s="106"/>
      <c r="RBD104" s="106"/>
      <c r="RBE104" s="106"/>
      <c r="RBF104" s="106"/>
      <c r="RBG104" s="106"/>
      <c r="RBH104" s="106"/>
      <c r="RBI104" s="106"/>
      <c r="RBJ104" s="106"/>
      <c r="RBK104" s="106"/>
      <c r="RBL104" s="106"/>
      <c r="RBM104" s="106"/>
      <c r="RBN104" s="106"/>
      <c r="RBO104" s="106"/>
      <c r="RBP104" s="106"/>
      <c r="RBQ104" s="106"/>
      <c r="RBR104" s="106"/>
      <c r="RBS104" s="106"/>
      <c r="RBT104" s="106"/>
      <c r="RBU104" s="106"/>
      <c r="RBV104" s="106"/>
      <c r="RBW104" s="106"/>
      <c r="RBX104" s="106"/>
      <c r="RBY104" s="106"/>
      <c r="RBZ104" s="106"/>
      <c r="RCA104" s="106"/>
      <c r="RCB104" s="106"/>
      <c r="RCC104" s="106"/>
      <c r="RCD104" s="106"/>
      <c r="RCE104" s="106"/>
      <c r="RCF104" s="106"/>
      <c r="RCG104" s="106"/>
      <c r="RCH104" s="106"/>
      <c r="RCI104" s="106"/>
      <c r="RCJ104" s="106"/>
      <c r="RCK104" s="106"/>
      <c r="RCL104" s="106"/>
      <c r="RCM104" s="106"/>
      <c r="RCN104" s="106"/>
      <c r="RCO104" s="106"/>
      <c r="RCP104" s="106"/>
      <c r="RCQ104" s="106"/>
      <c r="RCR104" s="106"/>
      <c r="RCS104" s="106"/>
      <c r="RCT104" s="106"/>
      <c r="RCU104" s="106"/>
      <c r="RCV104" s="106"/>
      <c r="RCW104" s="106"/>
      <c r="RCX104" s="106"/>
      <c r="RCY104" s="106"/>
      <c r="RCZ104" s="106"/>
      <c r="RDA104" s="106"/>
      <c r="RDB104" s="106"/>
      <c r="RDC104" s="106"/>
      <c r="RDD104" s="106"/>
      <c r="RDE104" s="106"/>
      <c r="RDF104" s="106"/>
      <c r="RDG104" s="106"/>
      <c r="RDH104" s="106"/>
      <c r="RDI104" s="106"/>
      <c r="RDJ104" s="106"/>
      <c r="RDK104" s="106"/>
      <c r="RDL104" s="106"/>
      <c r="RDM104" s="106"/>
      <c r="RDN104" s="106"/>
      <c r="RDO104" s="106"/>
      <c r="RDP104" s="106"/>
      <c r="RDQ104" s="106"/>
      <c r="RDR104" s="106"/>
      <c r="RDS104" s="106"/>
      <c r="RDT104" s="106"/>
      <c r="RDU104" s="106"/>
      <c r="RDV104" s="106"/>
      <c r="RDW104" s="106"/>
      <c r="RDX104" s="106"/>
      <c r="RDY104" s="106"/>
      <c r="RDZ104" s="106"/>
      <c r="REA104" s="106"/>
      <c r="REB104" s="106"/>
      <c r="REC104" s="106"/>
      <c r="RED104" s="106"/>
      <c r="REE104" s="106"/>
      <c r="REF104" s="106"/>
      <c r="REG104" s="106"/>
      <c r="REH104" s="106"/>
      <c r="REI104" s="106"/>
      <c r="REJ104" s="106"/>
      <c r="REK104" s="106"/>
      <c r="REL104" s="106"/>
      <c r="REM104" s="106"/>
      <c r="REN104" s="106"/>
      <c r="REO104" s="106"/>
      <c r="REP104" s="106"/>
      <c r="REQ104" s="106"/>
      <c r="RER104" s="106"/>
      <c r="RES104" s="106"/>
      <c r="RET104" s="106"/>
      <c r="REU104" s="106"/>
      <c r="REV104" s="106"/>
      <c r="REW104" s="106"/>
      <c r="REX104" s="106"/>
      <c r="REY104" s="106"/>
      <c r="REZ104" s="106"/>
      <c r="RFA104" s="106"/>
      <c r="RFB104" s="106"/>
      <c r="RFC104" s="106"/>
      <c r="RFD104" s="106"/>
      <c r="RFE104" s="106"/>
      <c r="RFF104" s="106"/>
      <c r="RFG104" s="106"/>
      <c r="RFH104" s="106"/>
      <c r="RFI104" s="106"/>
      <c r="RFJ104" s="106"/>
      <c r="RFK104" s="106"/>
      <c r="RFL104" s="106"/>
      <c r="RFM104" s="106"/>
      <c r="RFN104" s="106"/>
      <c r="RFO104" s="106"/>
      <c r="RFP104" s="106"/>
      <c r="RFQ104" s="106"/>
      <c r="RFR104" s="106"/>
      <c r="RFS104" s="106"/>
      <c r="RFT104" s="106"/>
      <c r="RFU104" s="106"/>
      <c r="RFV104" s="106"/>
      <c r="RFW104" s="106"/>
      <c r="RFX104" s="106"/>
      <c r="RFY104" s="106"/>
      <c r="RFZ104" s="106"/>
      <c r="RGA104" s="106"/>
      <c r="RGB104" s="106"/>
      <c r="RGC104" s="106"/>
      <c r="RGD104" s="106"/>
      <c r="RGE104" s="106"/>
      <c r="RGF104" s="106"/>
      <c r="RGG104" s="106"/>
      <c r="RGH104" s="106"/>
      <c r="RGI104" s="106"/>
      <c r="RGJ104" s="106"/>
      <c r="RGK104" s="106"/>
      <c r="RGL104" s="106"/>
      <c r="RGM104" s="106"/>
      <c r="RGN104" s="106"/>
      <c r="RGO104" s="106"/>
      <c r="RGP104" s="106"/>
      <c r="RGQ104" s="106"/>
      <c r="RGR104" s="106"/>
      <c r="RGS104" s="106"/>
      <c r="RGT104" s="106"/>
      <c r="RGU104" s="106"/>
      <c r="RGV104" s="106"/>
      <c r="RGW104" s="106"/>
      <c r="RGX104" s="106"/>
      <c r="RGY104" s="106"/>
      <c r="RGZ104" s="106"/>
      <c r="RHA104" s="106"/>
      <c r="RHB104" s="106"/>
      <c r="RHC104" s="106"/>
      <c r="RHD104" s="106"/>
      <c r="RHE104" s="106"/>
      <c r="RHF104" s="106"/>
      <c r="RHG104" s="106"/>
      <c r="RHH104" s="106"/>
      <c r="RHI104" s="106"/>
      <c r="RHJ104" s="106"/>
      <c r="RHK104" s="106"/>
      <c r="RHL104" s="106"/>
      <c r="RHM104" s="106"/>
      <c r="RHN104" s="106"/>
      <c r="RHO104" s="106"/>
      <c r="RHP104" s="106"/>
      <c r="RHQ104" s="106"/>
      <c r="RHR104" s="106"/>
      <c r="RHS104" s="106"/>
      <c r="RHT104" s="106"/>
      <c r="RHU104" s="106"/>
      <c r="RHV104" s="106"/>
      <c r="RHW104" s="106"/>
      <c r="RHX104" s="106"/>
      <c r="RHY104" s="106"/>
      <c r="RHZ104" s="106"/>
      <c r="RIA104" s="106"/>
      <c r="RIB104" s="106"/>
      <c r="RIC104" s="106"/>
      <c r="RID104" s="106"/>
      <c r="RIE104" s="106"/>
      <c r="RIF104" s="106"/>
      <c r="RIG104" s="106"/>
      <c r="RIH104" s="106"/>
      <c r="RII104" s="106"/>
      <c r="RIJ104" s="106"/>
      <c r="RIK104" s="106"/>
      <c r="RIL104" s="106"/>
      <c r="RIM104" s="106"/>
      <c r="RIN104" s="106"/>
      <c r="RIO104" s="106"/>
      <c r="RIP104" s="106"/>
      <c r="RIQ104" s="106"/>
      <c r="RIR104" s="106"/>
      <c r="RIS104" s="106"/>
      <c r="RIT104" s="106"/>
      <c r="RIU104" s="106"/>
      <c r="RIV104" s="106"/>
      <c r="RIW104" s="106"/>
      <c r="RIX104" s="106"/>
      <c r="RIY104" s="106"/>
      <c r="RIZ104" s="106"/>
      <c r="RJA104" s="106"/>
      <c r="RJB104" s="106"/>
      <c r="RJC104" s="106"/>
      <c r="RJD104" s="106"/>
      <c r="RJE104" s="106"/>
      <c r="RJF104" s="106"/>
      <c r="RJG104" s="106"/>
      <c r="RJH104" s="106"/>
      <c r="RJI104" s="106"/>
      <c r="RJJ104" s="106"/>
      <c r="RJK104" s="106"/>
      <c r="RJL104" s="106"/>
      <c r="RJM104" s="106"/>
      <c r="RJN104" s="106"/>
      <c r="RJO104" s="106"/>
      <c r="RJP104" s="106"/>
      <c r="RJQ104" s="106"/>
      <c r="RJR104" s="106"/>
      <c r="RJS104" s="106"/>
      <c r="RJT104" s="106"/>
      <c r="RJU104" s="106"/>
      <c r="RJV104" s="106"/>
      <c r="RJW104" s="106"/>
      <c r="RJX104" s="106"/>
      <c r="RJY104" s="106"/>
      <c r="RJZ104" s="106"/>
      <c r="RKA104" s="106"/>
      <c r="RKB104" s="106"/>
      <c r="RKC104" s="106"/>
      <c r="RKD104" s="106"/>
      <c r="RKE104" s="106"/>
      <c r="RKF104" s="106"/>
      <c r="RKG104" s="106"/>
      <c r="RKH104" s="106"/>
      <c r="RKI104" s="106"/>
      <c r="RKJ104" s="106"/>
      <c r="RKK104" s="106"/>
      <c r="RKL104" s="106"/>
      <c r="RKM104" s="106"/>
      <c r="RKN104" s="106"/>
      <c r="RKO104" s="106"/>
      <c r="RKP104" s="106"/>
      <c r="RKQ104" s="106"/>
      <c r="RKR104" s="106"/>
      <c r="RKS104" s="106"/>
      <c r="RKT104" s="106"/>
      <c r="RKU104" s="106"/>
      <c r="RKV104" s="106"/>
      <c r="RKW104" s="106"/>
      <c r="RKX104" s="106"/>
      <c r="RKY104" s="106"/>
      <c r="RKZ104" s="106"/>
      <c r="RLA104" s="106"/>
      <c r="RLB104" s="106"/>
      <c r="RLC104" s="106"/>
      <c r="RLD104" s="106"/>
      <c r="RLE104" s="106"/>
      <c r="RLF104" s="106"/>
      <c r="RLG104" s="106"/>
      <c r="RLH104" s="106"/>
      <c r="RLI104" s="106"/>
      <c r="RLJ104" s="106"/>
      <c r="RLK104" s="106"/>
      <c r="RLL104" s="106"/>
      <c r="RLM104" s="106"/>
      <c r="RLN104" s="106"/>
      <c r="RLO104" s="106"/>
      <c r="RLP104" s="106"/>
      <c r="RLQ104" s="106"/>
      <c r="RLR104" s="106"/>
      <c r="RLS104" s="106"/>
      <c r="RLT104" s="106"/>
      <c r="RLU104" s="106"/>
      <c r="RLV104" s="106"/>
      <c r="RLW104" s="106"/>
      <c r="RLX104" s="106"/>
      <c r="RLY104" s="106"/>
      <c r="RLZ104" s="106"/>
      <c r="RMA104" s="106"/>
      <c r="RMB104" s="106"/>
      <c r="RMC104" s="106"/>
      <c r="RMD104" s="106"/>
      <c r="RME104" s="106"/>
      <c r="RMF104" s="106"/>
      <c r="RMG104" s="106"/>
      <c r="RMH104" s="106"/>
      <c r="RMI104" s="106"/>
      <c r="RMJ104" s="106"/>
      <c r="RMK104" s="106"/>
      <c r="RML104" s="106"/>
      <c r="RMM104" s="106"/>
      <c r="RMN104" s="106"/>
      <c r="RMO104" s="106"/>
      <c r="RMP104" s="106"/>
      <c r="RMQ104" s="106"/>
      <c r="RMR104" s="106"/>
      <c r="RMS104" s="106"/>
      <c r="RMT104" s="106"/>
      <c r="RMU104" s="106"/>
      <c r="RMV104" s="106"/>
      <c r="RMW104" s="106"/>
      <c r="RMX104" s="106"/>
      <c r="RMY104" s="106"/>
      <c r="RMZ104" s="106"/>
      <c r="RNA104" s="106"/>
      <c r="RNB104" s="106"/>
      <c r="RNC104" s="106"/>
      <c r="RND104" s="106"/>
      <c r="RNE104" s="106"/>
      <c r="RNF104" s="106"/>
      <c r="RNG104" s="106"/>
      <c r="RNH104" s="106"/>
      <c r="RNI104" s="106"/>
      <c r="RNJ104" s="106"/>
      <c r="RNK104" s="106"/>
      <c r="RNL104" s="106"/>
      <c r="RNM104" s="106"/>
      <c r="RNN104" s="106"/>
      <c r="RNO104" s="106"/>
      <c r="RNP104" s="106"/>
      <c r="RNQ104" s="106"/>
      <c r="RNR104" s="106"/>
      <c r="RNS104" s="106"/>
      <c r="RNT104" s="106"/>
      <c r="RNU104" s="106"/>
      <c r="RNV104" s="106"/>
      <c r="RNW104" s="106"/>
      <c r="RNX104" s="106"/>
      <c r="RNY104" s="106"/>
      <c r="RNZ104" s="106"/>
      <c r="ROA104" s="106"/>
      <c r="ROB104" s="106"/>
      <c r="ROC104" s="106"/>
      <c r="ROD104" s="106"/>
      <c r="ROE104" s="106"/>
      <c r="ROF104" s="106"/>
      <c r="ROG104" s="106"/>
      <c r="ROH104" s="106"/>
      <c r="ROI104" s="106"/>
      <c r="ROJ104" s="106"/>
      <c r="ROK104" s="106"/>
      <c r="ROL104" s="106"/>
      <c r="ROM104" s="106"/>
      <c r="RON104" s="106"/>
      <c r="ROO104" s="106"/>
      <c r="ROP104" s="106"/>
      <c r="ROQ104" s="106"/>
      <c r="ROR104" s="106"/>
      <c r="ROS104" s="106"/>
      <c r="ROT104" s="106"/>
      <c r="ROU104" s="106"/>
      <c r="ROV104" s="106"/>
      <c r="ROW104" s="106"/>
      <c r="ROX104" s="106"/>
      <c r="ROY104" s="106"/>
      <c r="ROZ104" s="106"/>
      <c r="RPA104" s="106"/>
      <c r="RPB104" s="106"/>
      <c r="RPC104" s="106"/>
      <c r="RPD104" s="106"/>
      <c r="RPE104" s="106"/>
      <c r="RPF104" s="106"/>
      <c r="RPG104" s="106"/>
      <c r="RPH104" s="106"/>
      <c r="RPI104" s="106"/>
      <c r="RPJ104" s="106"/>
      <c r="RPK104" s="106"/>
      <c r="RPL104" s="106"/>
      <c r="RPM104" s="106"/>
      <c r="RPN104" s="106"/>
      <c r="RPO104" s="106"/>
      <c r="RPP104" s="106"/>
      <c r="RPQ104" s="106"/>
      <c r="RPR104" s="106"/>
      <c r="RPS104" s="106"/>
      <c r="RPT104" s="106"/>
      <c r="RPU104" s="106"/>
      <c r="RPV104" s="106"/>
      <c r="RPW104" s="106"/>
      <c r="RPX104" s="106"/>
      <c r="RPY104" s="106"/>
      <c r="RPZ104" s="106"/>
      <c r="RQA104" s="106"/>
      <c r="RQB104" s="106"/>
      <c r="RQC104" s="106"/>
      <c r="RQD104" s="106"/>
      <c r="RQE104" s="106"/>
      <c r="RQF104" s="106"/>
      <c r="RQG104" s="106"/>
      <c r="RQH104" s="106"/>
      <c r="RQI104" s="106"/>
      <c r="RQJ104" s="106"/>
      <c r="RQK104" s="106"/>
      <c r="RQL104" s="106"/>
      <c r="RQM104" s="106"/>
      <c r="RQN104" s="106"/>
      <c r="RQO104" s="106"/>
      <c r="RQP104" s="106"/>
      <c r="RQQ104" s="106"/>
      <c r="RQR104" s="106"/>
      <c r="RQS104" s="106"/>
      <c r="RQT104" s="106"/>
      <c r="RQU104" s="106"/>
      <c r="RQV104" s="106"/>
      <c r="RQW104" s="106"/>
      <c r="RQX104" s="106"/>
      <c r="RQY104" s="106"/>
      <c r="RQZ104" s="106"/>
      <c r="RRA104" s="106"/>
      <c r="RRB104" s="106"/>
      <c r="RRC104" s="106"/>
      <c r="RRD104" s="106"/>
      <c r="RRE104" s="106"/>
      <c r="RRF104" s="106"/>
      <c r="RRG104" s="106"/>
      <c r="RRH104" s="106"/>
      <c r="RRI104" s="106"/>
      <c r="RRJ104" s="106"/>
      <c r="RRK104" s="106"/>
      <c r="RRL104" s="106"/>
      <c r="RRM104" s="106"/>
      <c r="RRN104" s="106"/>
      <c r="RRO104" s="106"/>
      <c r="RRP104" s="106"/>
      <c r="RRQ104" s="106"/>
      <c r="RRR104" s="106"/>
      <c r="RRS104" s="106"/>
      <c r="RRT104" s="106"/>
      <c r="RRU104" s="106"/>
      <c r="RRV104" s="106"/>
      <c r="RRW104" s="106"/>
      <c r="RRX104" s="106"/>
      <c r="RRY104" s="106"/>
      <c r="RRZ104" s="106"/>
      <c r="RSA104" s="106"/>
      <c r="RSB104" s="106"/>
      <c r="RSC104" s="106"/>
      <c r="RSD104" s="106"/>
      <c r="RSE104" s="106"/>
      <c r="RSF104" s="106"/>
      <c r="RSG104" s="106"/>
      <c r="RSH104" s="106"/>
      <c r="RSI104" s="106"/>
      <c r="RSJ104" s="106"/>
      <c r="RSK104" s="106"/>
      <c r="RSL104" s="106"/>
      <c r="RSM104" s="106"/>
      <c r="RSN104" s="106"/>
      <c r="RSO104" s="106"/>
      <c r="RSP104" s="106"/>
      <c r="RSQ104" s="106"/>
      <c r="RSR104" s="106"/>
      <c r="RSS104" s="106"/>
      <c r="RST104" s="106"/>
      <c r="RSU104" s="106"/>
      <c r="RSV104" s="106"/>
      <c r="RSW104" s="106"/>
      <c r="RSX104" s="106"/>
      <c r="RSY104" s="106"/>
      <c r="RSZ104" s="106"/>
      <c r="RTA104" s="106"/>
      <c r="RTB104" s="106"/>
      <c r="RTC104" s="106"/>
      <c r="RTD104" s="106"/>
      <c r="RTE104" s="106"/>
      <c r="RTF104" s="106"/>
      <c r="RTG104" s="106"/>
      <c r="RTH104" s="106"/>
      <c r="RTI104" s="106"/>
      <c r="RTJ104" s="106"/>
      <c r="RTK104" s="106"/>
      <c r="RTL104" s="106"/>
      <c r="RTM104" s="106"/>
      <c r="RTN104" s="106"/>
      <c r="RTO104" s="106"/>
      <c r="RTP104" s="106"/>
      <c r="RTQ104" s="106"/>
      <c r="RTR104" s="106"/>
      <c r="RTS104" s="106"/>
      <c r="RTT104" s="106"/>
      <c r="RTU104" s="106"/>
      <c r="RTV104" s="106"/>
      <c r="RTW104" s="106"/>
      <c r="RTX104" s="106"/>
      <c r="RTY104" s="106"/>
      <c r="RTZ104" s="106"/>
      <c r="RUA104" s="106"/>
      <c r="RUB104" s="106"/>
      <c r="RUC104" s="106"/>
      <c r="RUD104" s="106"/>
      <c r="RUE104" s="106"/>
      <c r="RUF104" s="106"/>
      <c r="RUG104" s="106"/>
      <c r="RUH104" s="106"/>
      <c r="RUI104" s="106"/>
      <c r="RUJ104" s="106"/>
      <c r="RUK104" s="106"/>
      <c r="RUL104" s="106"/>
      <c r="RUM104" s="106"/>
      <c r="RUN104" s="106"/>
      <c r="RUO104" s="106"/>
      <c r="RUP104" s="106"/>
      <c r="RUQ104" s="106"/>
      <c r="RUR104" s="106"/>
      <c r="RUS104" s="106"/>
      <c r="RUT104" s="106"/>
      <c r="RUU104" s="106"/>
      <c r="RUV104" s="106"/>
      <c r="RUW104" s="106"/>
      <c r="RUX104" s="106"/>
      <c r="RUY104" s="106"/>
      <c r="RUZ104" s="106"/>
      <c r="RVA104" s="106"/>
      <c r="RVB104" s="106"/>
      <c r="RVC104" s="106"/>
      <c r="RVD104" s="106"/>
      <c r="RVE104" s="106"/>
      <c r="RVF104" s="106"/>
      <c r="RVG104" s="106"/>
      <c r="RVH104" s="106"/>
      <c r="RVI104" s="106"/>
      <c r="RVJ104" s="106"/>
      <c r="RVK104" s="106"/>
      <c r="RVL104" s="106"/>
      <c r="RVM104" s="106"/>
      <c r="RVN104" s="106"/>
      <c r="RVO104" s="106"/>
      <c r="RVP104" s="106"/>
      <c r="RVQ104" s="106"/>
      <c r="RVR104" s="106"/>
      <c r="RVS104" s="106"/>
      <c r="RVT104" s="106"/>
      <c r="RVU104" s="106"/>
      <c r="RVV104" s="106"/>
      <c r="RVW104" s="106"/>
      <c r="RVX104" s="106"/>
      <c r="RVY104" s="106"/>
      <c r="RVZ104" s="106"/>
      <c r="RWA104" s="106"/>
      <c r="RWB104" s="106"/>
      <c r="RWC104" s="106"/>
      <c r="RWD104" s="106"/>
      <c r="RWE104" s="106"/>
      <c r="RWF104" s="106"/>
      <c r="RWG104" s="106"/>
      <c r="RWH104" s="106"/>
      <c r="RWI104" s="106"/>
      <c r="RWJ104" s="106"/>
      <c r="RWK104" s="106"/>
      <c r="RWL104" s="106"/>
      <c r="RWM104" s="106"/>
      <c r="RWN104" s="106"/>
      <c r="RWO104" s="106"/>
      <c r="RWP104" s="106"/>
      <c r="RWQ104" s="106"/>
      <c r="RWR104" s="106"/>
      <c r="RWS104" s="106"/>
      <c r="RWT104" s="106"/>
      <c r="RWU104" s="106"/>
      <c r="RWV104" s="106"/>
      <c r="RWW104" s="106"/>
      <c r="RWX104" s="106"/>
      <c r="RWY104" s="106"/>
      <c r="RWZ104" s="106"/>
      <c r="RXA104" s="106"/>
      <c r="RXB104" s="106"/>
      <c r="RXC104" s="106"/>
      <c r="RXD104" s="106"/>
      <c r="RXE104" s="106"/>
      <c r="RXF104" s="106"/>
      <c r="RXG104" s="106"/>
      <c r="RXH104" s="106"/>
      <c r="RXI104" s="106"/>
      <c r="RXJ104" s="106"/>
      <c r="RXK104" s="106"/>
      <c r="RXL104" s="106"/>
      <c r="RXM104" s="106"/>
      <c r="RXN104" s="106"/>
      <c r="RXO104" s="106"/>
      <c r="RXP104" s="106"/>
      <c r="RXQ104" s="106"/>
      <c r="RXR104" s="106"/>
      <c r="RXS104" s="106"/>
      <c r="RXT104" s="106"/>
      <c r="RXU104" s="106"/>
      <c r="RXV104" s="106"/>
      <c r="RXW104" s="106"/>
      <c r="RXX104" s="106"/>
      <c r="RXY104" s="106"/>
      <c r="RXZ104" s="106"/>
      <c r="RYA104" s="106"/>
      <c r="RYB104" s="106"/>
      <c r="RYC104" s="106"/>
      <c r="RYD104" s="106"/>
      <c r="RYE104" s="106"/>
      <c r="RYF104" s="106"/>
      <c r="RYG104" s="106"/>
      <c r="RYH104" s="106"/>
      <c r="RYI104" s="106"/>
      <c r="RYJ104" s="106"/>
      <c r="RYK104" s="106"/>
      <c r="RYL104" s="106"/>
      <c r="RYM104" s="106"/>
      <c r="RYN104" s="106"/>
      <c r="RYO104" s="106"/>
      <c r="RYP104" s="106"/>
      <c r="RYQ104" s="106"/>
      <c r="RYR104" s="106"/>
      <c r="RYS104" s="106"/>
      <c r="RYT104" s="106"/>
      <c r="RYU104" s="106"/>
      <c r="RYV104" s="106"/>
      <c r="RYW104" s="106"/>
      <c r="RYX104" s="106"/>
      <c r="RYY104" s="106"/>
      <c r="RYZ104" s="106"/>
      <c r="RZA104" s="106"/>
      <c r="RZB104" s="106"/>
      <c r="RZC104" s="106"/>
      <c r="RZD104" s="106"/>
      <c r="RZE104" s="106"/>
      <c r="RZF104" s="106"/>
      <c r="RZG104" s="106"/>
      <c r="RZH104" s="106"/>
      <c r="RZI104" s="106"/>
      <c r="RZJ104" s="106"/>
      <c r="RZK104" s="106"/>
      <c r="RZL104" s="106"/>
      <c r="RZM104" s="106"/>
      <c r="RZN104" s="106"/>
      <c r="RZO104" s="106"/>
      <c r="RZP104" s="106"/>
      <c r="RZQ104" s="106"/>
      <c r="RZR104" s="106"/>
      <c r="RZS104" s="106"/>
      <c r="RZT104" s="106"/>
      <c r="RZU104" s="106"/>
      <c r="RZV104" s="106"/>
      <c r="RZW104" s="106"/>
      <c r="RZX104" s="106"/>
      <c r="RZY104" s="106"/>
      <c r="RZZ104" s="106"/>
      <c r="SAA104" s="106"/>
      <c r="SAB104" s="106"/>
      <c r="SAC104" s="106"/>
      <c r="SAD104" s="106"/>
      <c r="SAE104" s="106"/>
      <c r="SAF104" s="106"/>
      <c r="SAG104" s="106"/>
      <c r="SAH104" s="106"/>
      <c r="SAI104" s="106"/>
      <c r="SAJ104" s="106"/>
      <c r="SAK104" s="106"/>
      <c r="SAL104" s="106"/>
      <c r="SAM104" s="106"/>
      <c r="SAN104" s="106"/>
      <c r="SAO104" s="106"/>
      <c r="SAP104" s="106"/>
      <c r="SAQ104" s="106"/>
      <c r="SAR104" s="106"/>
      <c r="SAS104" s="106"/>
      <c r="SAT104" s="106"/>
      <c r="SAU104" s="106"/>
      <c r="SAV104" s="106"/>
      <c r="SAW104" s="106"/>
      <c r="SAX104" s="106"/>
      <c r="SAY104" s="106"/>
      <c r="SAZ104" s="106"/>
      <c r="SBA104" s="106"/>
      <c r="SBB104" s="106"/>
      <c r="SBC104" s="106"/>
      <c r="SBD104" s="106"/>
      <c r="SBE104" s="106"/>
      <c r="SBF104" s="106"/>
      <c r="SBG104" s="106"/>
      <c r="SBH104" s="106"/>
      <c r="SBI104" s="106"/>
      <c r="SBJ104" s="106"/>
      <c r="SBK104" s="106"/>
      <c r="SBL104" s="106"/>
      <c r="SBM104" s="106"/>
      <c r="SBN104" s="106"/>
      <c r="SBO104" s="106"/>
      <c r="SBP104" s="106"/>
      <c r="SBQ104" s="106"/>
      <c r="SBR104" s="106"/>
      <c r="SBS104" s="106"/>
      <c r="SBT104" s="106"/>
      <c r="SBU104" s="106"/>
      <c r="SBV104" s="106"/>
      <c r="SBW104" s="106"/>
      <c r="SBX104" s="106"/>
      <c r="SBY104" s="106"/>
      <c r="SBZ104" s="106"/>
      <c r="SCA104" s="106"/>
      <c r="SCB104" s="106"/>
      <c r="SCC104" s="106"/>
      <c r="SCD104" s="106"/>
      <c r="SCE104" s="106"/>
      <c r="SCF104" s="106"/>
      <c r="SCG104" s="106"/>
      <c r="SCH104" s="106"/>
      <c r="SCI104" s="106"/>
      <c r="SCJ104" s="106"/>
      <c r="SCK104" s="106"/>
      <c r="SCL104" s="106"/>
      <c r="SCM104" s="106"/>
      <c r="SCN104" s="106"/>
      <c r="SCO104" s="106"/>
      <c r="SCP104" s="106"/>
      <c r="SCQ104" s="106"/>
      <c r="SCR104" s="106"/>
      <c r="SCS104" s="106"/>
      <c r="SCT104" s="106"/>
      <c r="SCU104" s="106"/>
      <c r="SCV104" s="106"/>
      <c r="SCW104" s="106"/>
      <c r="SCX104" s="106"/>
      <c r="SCY104" s="106"/>
      <c r="SCZ104" s="106"/>
      <c r="SDA104" s="106"/>
      <c r="SDB104" s="106"/>
      <c r="SDC104" s="106"/>
      <c r="SDD104" s="106"/>
      <c r="SDE104" s="106"/>
      <c r="SDF104" s="106"/>
      <c r="SDG104" s="106"/>
      <c r="SDH104" s="106"/>
      <c r="SDI104" s="106"/>
      <c r="SDJ104" s="106"/>
      <c r="SDK104" s="106"/>
      <c r="SDL104" s="106"/>
      <c r="SDM104" s="106"/>
      <c r="SDN104" s="106"/>
      <c r="SDO104" s="106"/>
      <c r="SDP104" s="106"/>
      <c r="SDQ104" s="106"/>
      <c r="SDR104" s="106"/>
      <c r="SDS104" s="106"/>
      <c r="SDT104" s="106"/>
      <c r="SDU104" s="106"/>
      <c r="SDV104" s="106"/>
      <c r="SDW104" s="106"/>
      <c r="SDX104" s="106"/>
      <c r="SDY104" s="106"/>
      <c r="SDZ104" s="106"/>
      <c r="SEA104" s="106"/>
      <c r="SEB104" s="106"/>
      <c r="SEC104" s="106"/>
      <c r="SED104" s="106"/>
      <c r="SEE104" s="106"/>
      <c r="SEF104" s="106"/>
      <c r="SEG104" s="106"/>
      <c r="SEH104" s="106"/>
      <c r="SEI104" s="106"/>
      <c r="SEJ104" s="106"/>
      <c r="SEK104" s="106"/>
      <c r="SEL104" s="106"/>
      <c r="SEM104" s="106"/>
      <c r="SEN104" s="106"/>
      <c r="SEO104" s="106"/>
      <c r="SEP104" s="106"/>
      <c r="SEQ104" s="106"/>
      <c r="SER104" s="106"/>
      <c r="SES104" s="106"/>
      <c r="SET104" s="106"/>
      <c r="SEU104" s="106"/>
      <c r="SEV104" s="106"/>
      <c r="SEW104" s="106"/>
      <c r="SEX104" s="106"/>
      <c r="SEY104" s="106"/>
      <c r="SEZ104" s="106"/>
      <c r="SFA104" s="106"/>
      <c r="SFB104" s="106"/>
      <c r="SFC104" s="106"/>
      <c r="SFD104" s="106"/>
      <c r="SFE104" s="106"/>
      <c r="SFF104" s="106"/>
      <c r="SFG104" s="106"/>
      <c r="SFH104" s="106"/>
      <c r="SFI104" s="106"/>
      <c r="SFJ104" s="106"/>
      <c r="SFK104" s="106"/>
      <c r="SFL104" s="106"/>
      <c r="SFM104" s="106"/>
      <c r="SFN104" s="106"/>
      <c r="SFO104" s="106"/>
      <c r="SFP104" s="106"/>
      <c r="SFQ104" s="106"/>
      <c r="SFR104" s="106"/>
      <c r="SFS104" s="106"/>
      <c r="SFT104" s="106"/>
      <c r="SFU104" s="106"/>
      <c r="SFV104" s="106"/>
      <c r="SFW104" s="106"/>
      <c r="SFX104" s="106"/>
      <c r="SFY104" s="106"/>
      <c r="SFZ104" s="106"/>
      <c r="SGA104" s="106"/>
      <c r="SGB104" s="106"/>
      <c r="SGC104" s="106"/>
      <c r="SGD104" s="106"/>
      <c r="SGE104" s="106"/>
      <c r="SGF104" s="106"/>
      <c r="SGG104" s="106"/>
      <c r="SGH104" s="106"/>
      <c r="SGI104" s="106"/>
      <c r="SGJ104" s="106"/>
      <c r="SGK104" s="106"/>
      <c r="SGL104" s="106"/>
      <c r="SGM104" s="106"/>
      <c r="SGN104" s="106"/>
      <c r="SGO104" s="106"/>
      <c r="SGP104" s="106"/>
      <c r="SGQ104" s="106"/>
      <c r="SGR104" s="106"/>
      <c r="SGS104" s="106"/>
      <c r="SGT104" s="106"/>
      <c r="SGU104" s="106"/>
      <c r="SGV104" s="106"/>
      <c r="SGW104" s="106"/>
      <c r="SGX104" s="106"/>
      <c r="SGY104" s="106"/>
      <c r="SGZ104" s="106"/>
      <c r="SHA104" s="106"/>
      <c r="SHB104" s="106"/>
      <c r="SHC104" s="106"/>
      <c r="SHD104" s="106"/>
      <c r="SHE104" s="106"/>
      <c r="SHF104" s="106"/>
      <c r="SHG104" s="106"/>
      <c r="SHH104" s="106"/>
      <c r="SHI104" s="106"/>
      <c r="SHJ104" s="106"/>
      <c r="SHK104" s="106"/>
      <c r="SHL104" s="106"/>
      <c r="SHM104" s="106"/>
      <c r="SHN104" s="106"/>
      <c r="SHO104" s="106"/>
      <c r="SHP104" s="106"/>
      <c r="SHQ104" s="106"/>
      <c r="SHR104" s="106"/>
      <c r="SHS104" s="106"/>
      <c r="SHT104" s="106"/>
      <c r="SHU104" s="106"/>
      <c r="SHV104" s="106"/>
      <c r="SHW104" s="106"/>
      <c r="SHX104" s="106"/>
      <c r="SHY104" s="106"/>
      <c r="SHZ104" s="106"/>
      <c r="SIA104" s="106"/>
      <c r="SIB104" s="106"/>
      <c r="SIC104" s="106"/>
      <c r="SID104" s="106"/>
      <c r="SIE104" s="106"/>
      <c r="SIF104" s="106"/>
      <c r="SIG104" s="106"/>
      <c r="SIH104" s="106"/>
      <c r="SII104" s="106"/>
      <c r="SIJ104" s="106"/>
      <c r="SIK104" s="106"/>
      <c r="SIL104" s="106"/>
      <c r="SIM104" s="106"/>
      <c r="SIN104" s="106"/>
      <c r="SIO104" s="106"/>
      <c r="SIP104" s="106"/>
      <c r="SIQ104" s="106"/>
      <c r="SIR104" s="106"/>
      <c r="SIS104" s="106"/>
      <c r="SIT104" s="106"/>
      <c r="SIU104" s="106"/>
      <c r="SIV104" s="106"/>
      <c r="SIW104" s="106"/>
      <c r="SIX104" s="106"/>
      <c r="SIY104" s="106"/>
      <c r="SIZ104" s="106"/>
      <c r="SJA104" s="106"/>
      <c r="SJB104" s="106"/>
      <c r="SJC104" s="106"/>
      <c r="SJD104" s="106"/>
      <c r="SJE104" s="106"/>
      <c r="SJF104" s="106"/>
      <c r="SJG104" s="106"/>
      <c r="SJH104" s="106"/>
      <c r="SJI104" s="106"/>
      <c r="SJJ104" s="106"/>
      <c r="SJK104" s="106"/>
      <c r="SJL104" s="106"/>
      <c r="SJM104" s="106"/>
      <c r="SJN104" s="106"/>
      <c r="SJO104" s="106"/>
      <c r="SJP104" s="106"/>
      <c r="SJQ104" s="106"/>
      <c r="SJR104" s="106"/>
      <c r="SJS104" s="106"/>
      <c r="SJT104" s="106"/>
      <c r="SJU104" s="106"/>
      <c r="SJV104" s="106"/>
      <c r="SJW104" s="106"/>
      <c r="SJX104" s="106"/>
      <c r="SJY104" s="106"/>
      <c r="SJZ104" s="106"/>
      <c r="SKA104" s="106"/>
      <c r="SKB104" s="106"/>
      <c r="SKC104" s="106"/>
      <c r="SKD104" s="106"/>
      <c r="SKE104" s="106"/>
      <c r="SKF104" s="106"/>
      <c r="SKG104" s="106"/>
      <c r="SKH104" s="106"/>
      <c r="SKI104" s="106"/>
      <c r="SKJ104" s="106"/>
      <c r="SKK104" s="106"/>
      <c r="SKL104" s="106"/>
      <c r="SKM104" s="106"/>
      <c r="SKN104" s="106"/>
      <c r="SKO104" s="106"/>
      <c r="SKP104" s="106"/>
      <c r="SKQ104" s="106"/>
      <c r="SKR104" s="106"/>
      <c r="SKS104" s="106"/>
      <c r="SKT104" s="106"/>
      <c r="SKU104" s="106"/>
      <c r="SKV104" s="106"/>
      <c r="SKW104" s="106"/>
      <c r="SKX104" s="106"/>
      <c r="SKY104" s="106"/>
      <c r="SKZ104" s="106"/>
      <c r="SLA104" s="106"/>
      <c r="SLB104" s="106"/>
      <c r="SLC104" s="106"/>
      <c r="SLD104" s="106"/>
      <c r="SLE104" s="106"/>
      <c r="SLF104" s="106"/>
      <c r="SLG104" s="106"/>
      <c r="SLH104" s="106"/>
      <c r="SLI104" s="106"/>
      <c r="SLJ104" s="106"/>
      <c r="SLK104" s="106"/>
      <c r="SLL104" s="106"/>
      <c r="SLM104" s="106"/>
      <c r="SLN104" s="106"/>
      <c r="SLO104" s="106"/>
      <c r="SLP104" s="106"/>
      <c r="SLQ104" s="106"/>
      <c r="SLR104" s="106"/>
      <c r="SLS104" s="106"/>
      <c r="SLT104" s="106"/>
      <c r="SLU104" s="106"/>
      <c r="SLV104" s="106"/>
      <c r="SLW104" s="106"/>
      <c r="SLX104" s="106"/>
      <c r="SLY104" s="106"/>
      <c r="SLZ104" s="106"/>
      <c r="SMA104" s="106"/>
      <c r="SMB104" s="106"/>
      <c r="SMC104" s="106"/>
      <c r="SMD104" s="106"/>
      <c r="SME104" s="106"/>
      <c r="SMF104" s="106"/>
      <c r="SMG104" s="106"/>
      <c r="SMH104" s="106"/>
      <c r="SMI104" s="106"/>
      <c r="SMJ104" s="106"/>
      <c r="SMK104" s="106"/>
      <c r="SML104" s="106"/>
      <c r="SMM104" s="106"/>
      <c r="SMN104" s="106"/>
      <c r="SMO104" s="106"/>
      <c r="SMP104" s="106"/>
      <c r="SMQ104" s="106"/>
      <c r="SMR104" s="106"/>
      <c r="SMS104" s="106"/>
      <c r="SMT104" s="106"/>
      <c r="SMU104" s="106"/>
      <c r="SMV104" s="106"/>
      <c r="SMW104" s="106"/>
      <c r="SMX104" s="106"/>
      <c r="SMY104" s="106"/>
      <c r="SMZ104" s="106"/>
      <c r="SNA104" s="106"/>
      <c r="SNB104" s="106"/>
      <c r="SNC104" s="106"/>
      <c r="SND104" s="106"/>
      <c r="SNE104" s="106"/>
      <c r="SNF104" s="106"/>
      <c r="SNG104" s="106"/>
      <c r="SNH104" s="106"/>
      <c r="SNI104" s="106"/>
      <c r="SNJ104" s="106"/>
      <c r="SNK104" s="106"/>
      <c r="SNL104" s="106"/>
      <c r="SNM104" s="106"/>
      <c r="SNN104" s="106"/>
      <c r="SNO104" s="106"/>
      <c r="SNP104" s="106"/>
      <c r="SNQ104" s="106"/>
      <c r="SNR104" s="106"/>
      <c r="SNS104" s="106"/>
      <c r="SNT104" s="106"/>
      <c r="SNU104" s="106"/>
      <c r="SNV104" s="106"/>
      <c r="SNW104" s="106"/>
      <c r="SNX104" s="106"/>
      <c r="SNY104" s="106"/>
      <c r="SNZ104" s="106"/>
      <c r="SOA104" s="106"/>
      <c r="SOB104" s="106"/>
      <c r="SOC104" s="106"/>
      <c r="SOD104" s="106"/>
      <c r="SOE104" s="106"/>
      <c r="SOF104" s="106"/>
      <c r="SOG104" s="106"/>
      <c r="SOH104" s="106"/>
      <c r="SOI104" s="106"/>
      <c r="SOJ104" s="106"/>
      <c r="SOK104" s="106"/>
      <c r="SOL104" s="106"/>
      <c r="SOM104" s="106"/>
      <c r="SON104" s="106"/>
      <c r="SOO104" s="106"/>
      <c r="SOP104" s="106"/>
      <c r="SOQ104" s="106"/>
      <c r="SOR104" s="106"/>
      <c r="SOS104" s="106"/>
      <c r="SOT104" s="106"/>
      <c r="SOU104" s="106"/>
      <c r="SOV104" s="106"/>
      <c r="SOW104" s="106"/>
      <c r="SOX104" s="106"/>
      <c r="SOY104" s="106"/>
      <c r="SOZ104" s="106"/>
      <c r="SPA104" s="106"/>
      <c r="SPB104" s="106"/>
      <c r="SPC104" s="106"/>
      <c r="SPD104" s="106"/>
      <c r="SPE104" s="106"/>
      <c r="SPF104" s="106"/>
      <c r="SPG104" s="106"/>
      <c r="SPH104" s="106"/>
      <c r="SPI104" s="106"/>
      <c r="SPJ104" s="106"/>
      <c r="SPK104" s="106"/>
      <c r="SPL104" s="106"/>
      <c r="SPM104" s="106"/>
      <c r="SPN104" s="106"/>
      <c r="SPO104" s="106"/>
      <c r="SPP104" s="106"/>
      <c r="SPQ104" s="106"/>
      <c r="SPR104" s="106"/>
      <c r="SPS104" s="106"/>
      <c r="SPT104" s="106"/>
      <c r="SPU104" s="106"/>
      <c r="SPV104" s="106"/>
      <c r="SPW104" s="106"/>
      <c r="SPX104" s="106"/>
      <c r="SPY104" s="106"/>
      <c r="SPZ104" s="106"/>
      <c r="SQA104" s="106"/>
      <c r="SQB104" s="106"/>
      <c r="SQC104" s="106"/>
      <c r="SQD104" s="106"/>
      <c r="SQE104" s="106"/>
      <c r="SQF104" s="106"/>
      <c r="SQG104" s="106"/>
      <c r="SQH104" s="106"/>
      <c r="SQI104" s="106"/>
      <c r="SQJ104" s="106"/>
      <c r="SQK104" s="106"/>
      <c r="SQL104" s="106"/>
      <c r="SQM104" s="106"/>
      <c r="SQN104" s="106"/>
      <c r="SQO104" s="106"/>
      <c r="SQP104" s="106"/>
      <c r="SQQ104" s="106"/>
      <c r="SQR104" s="106"/>
      <c r="SQS104" s="106"/>
      <c r="SQT104" s="106"/>
      <c r="SQU104" s="106"/>
      <c r="SQV104" s="106"/>
      <c r="SQW104" s="106"/>
      <c r="SQX104" s="106"/>
      <c r="SQY104" s="106"/>
      <c r="SQZ104" s="106"/>
      <c r="SRA104" s="106"/>
      <c r="SRB104" s="106"/>
      <c r="SRC104" s="106"/>
      <c r="SRD104" s="106"/>
      <c r="SRE104" s="106"/>
      <c r="SRF104" s="106"/>
      <c r="SRG104" s="106"/>
      <c r="SRH104" s="106"/>
      <c r="SRI104" s="106"/>
      <c r="SRJ104" s="106"/>
      <c r="SRK104" s="106"/>
      <c r="SRL104" s="106"/>
      <c r="SRM104" s="106"/>
      <c r="SRN104" s="106"/>
      <c r="SRO104" s="106"/>
      <c r="SRP104" s="106"/>
      <c r="SRQ104" s="106"/>
      <c r="SRR104" s="106"/>
      <c r="SRS104" s="106"/>
      <c r="SRT104" s="106"/>
      <c r="SRU104" s="106"/>
      <c r="SRV104" s="106"/>
      <c r="SRW104" s="106"/>
      <c r="SRX104" s="106"/>
      <c r="SRY104" s="106"/>
      <c r="SRZ104" s="106"/>
      <c r="SSA104" s="106"/>
      <c r="SSB104" s="106"/>
      <c r="SSC104" s="106"/>
      <c r="SSD104" s="106"/>
      <c r="SSE104" s="106"/>
      <c r="SSF104" s="106"/>
      <c r="SSG104" s="106"/>
      <c r="SSH104" s="106"/>
      <c r="SSI104" s="106"/>
      <c r="SSJ104" s="106"/>
      <c r="SSK104" s="106"/>
      <c r="SSL104" s="106"/>
      <c r="SSM104" s="106"/>
      <c r="SSN104" s="106"/>
      <c r="SSO104" s="106"/>
      <c r="SSP104" s="106"/>
      <c r="SSQ104" s="106"/>
      <c r="SSR104" s="106"/>
      <c r="SSS104" s="106"/>
      <c r="SST104" s="106"/>
      <c r="SSU104" s="106"/>
      <c r="SSV104" s="106"/>
      <c r="SSW104" s="106"/>
      <c r="SSX104" s="106"/>
      <c r="SSY104" s="106"/>
      <c r="SSZ104" s="106"/>
      <c r="STA104" s="106"/>
      <c r="STB104" s="106"/>
      <c r="STC104" s="106"/>
      <c r="STD104" s="106"/>
      <c r="STE104" s="106"/>
      <c r="STF104" s="106"/>
      <c r="STG104" s="106"/>
      <c r="STH104" s="106"/>
      <c r="STI104" s="106"/>
      <c r="STJ104" s="106"/>
      <c r="STK104" s="106"/>
      <c r="STL104" s="106"/>
      <c r="STM104" s="106"/>
      <c r="STN104" s="106"/>
      <c r="STO104" s="106"/>
      <c r="STP104" s="106"/>
      <c r="STQ104" s="106"/>
      <c r="STR104" s="106"/>
      <c r="STS104" s="106"/>
      <c r="STT104" s="106"/>
      <c r="STU104" s="106"/>
      <c r="STV104" s="106"/>
      <c r="STW104" s="106"/>
      <c r="STX104" s="106"/>
      <c r="STY104" s="106"/>
      <c r="STZ104" s="106"/>
      <c r="SUA104" s="106"/>
      <c r="SUB104" s="106"/>
      <c r="SUC104" s="106"/>
      <c r="SUD104" s="106"/>
      <c r="SUE104" s="106"/>
      <c r="SUF104" s="106"/>
      <c r="SUG104" s="106"/>
      <c r="SUH104" s="106"/>
      <c r="SUI104" s="106"/>
      <c r="SUJ104" s="106"/>
      <c r="SUK104" s="106"/>
      <c r="SUL104" s="106"/>
      <c r="SUM104" s="106"/>
      <c r="SUN104" s="106"/>
      <c r="SUO104" s="106"/>
      <c r="SUP104" s="106"/>
      <c r="SUQ104" s="106"/>
      <c r="SUR104" s="106"/>
      <c r="SUS104" s="106"/>
      <c r="SUT104" s="106"/>
      <c r="SUU104" s="106"/>
      <c r="SUV104" s="106"/>
      <c r="SUW104" s="106"/>
      <c r="SUX104" s="106"/>
      <c r="SUY104" s="106"/>
      <c r="SUZ104" s="106"/>
      <c r="SVA104" s="106"/>
      <c r="SVB104" s="106"/>
      <c r="SVC104" s="106"/>
      <c r="SVD104" s="106"/>
      <c r="SVE104" s="106"/>
      <c r="SVF104" s="106"/>
      <c r="SVG104" s="106"/>
      <c r="SVH104" s="106"/>
      <c r="SVI104" s="106"/>
      <c r="SVJ104" s="106"/>
      <c r="SVK104" s="106"/>
      <c r="SVL104" s="106"/>
      <c r="SVM104" s="106"/>
      <c r="SVN104" s="106"/>
      <c r="SVO104" s="106"/>
      <c r="SVP104" s="106"/>
      <c r="SVQ104" s="106"/>
      <c r="SVR104" s="106"/>
      <c r="SVS104" s="106"/>
      <c r="SVT104" s="106"/>
      <c r="SVU104" s="106"/>
      <c r="SVV104" s="106"/>
      <c r="SVW104" s="106"/>
      <c r="SVX104" s="106"/>
      <c r="SVY104" s="106"/>
      <c r="SVZ104" s="106"/>
      <c r="SWA104" s="106"/>
      <c r="SWB104" s="106"/>
      <c r="SWC104" s="106"/>
      <c r="SWD104" s="106"/>
      <c r="SWE104" s="106"/>
      <c r="SWF104" s="106"/>
      <c r="SWG104" s="106"/>
      <c r="SWH104" s="106"/>
      <c r="SWI104" s="106"/>
      <c r="SWJ104" s="106"/>
      <c r="SWK104" s="106"/>
      <c r="SWL104" s="106"/>
      <c r="SWM104" s="106"/>
      <c r="SWN104" s="106"/>
      <c r="SWO104" s="106"/>
      <c r="SWP104" s="106"/>
      <c r="SWQ104" s="106"/>
      <c r="SWR104" s="106"/>
      <c r="SWS104" s="106"/>
      <c r="SWT104" s="106"/>
      <c r="SWU104" s="106"/>
      <c r="SWV104" s="106"/>
      <c r="SWW104" s="106"/>
      <c r="SWX104" s="106"/>
      <c r="SWY104" s="106"/>
      <c r="SWZ104" s="106"/>
      <c r="SXA104" s="106"/>
      <c r="SXB104" s="106"/>
      <c r="SXC104" s="106"/>
      <c r="SXD104" s="106"/>
      <c r="SXE104" s="106"/>
      <c r="SXF104" s="106"/>
      <c r="SXG104" s="106"/>
      <c r="SXH104" s="106"/>
      <c r="SXI104" s="106"/>
      <c r="SXJ104" s="106"/>
      <c r="SXK104" s="106"/>
      <c r="SXL104" s="106"/>
      <c r="SXM104" s="106"/>
      <c r="SXN104" s="106"/>
      <c r="SXO104" s="106"/>
      <c r="SXP104" s="106"/>
      <c r="SXQ104" s="106"/>
      <c r="SXR104" s="106"/>
      <c r="SXS104" s="106"/>
      <c r="SXT104" s="106"/>
      <c r="SXU104" s="106"/>
      <c r="SXV104" s="106"/>
      <c r="SXW104" s="106"/>
      <c r="SXX104" s="106"/>
      <c r="SXY104" s="106"/>
      <c r="SXZ104" s="106"/>
      <c r="SYA104" s="106"/>
      <c r="SYB104" s="106"/>
      <c r="SYC104" s="106"/>
      <c r="SYD104" s="106"/>
      <c r="SYE104" s="106"/>
      <c r="SYF104" s="106"/>
      <c r="SYG104" s="106"/>
      <c r="SYH104" s="106"/>
      <c r="SYI104" s="106"/>
      <c r="SYJ104" s="106"/>
      <c r="SYK104" s="106"/>
      <c r="SYL104" s="106"/>
      <c r="SYM104" s="106"/>
      <c r="SYN104" s="106"/>
      <c r="SYO104" s="106"/>
      <c r="SYP104" s="106"/>
      <c r="SYQ104" s="106"/>
      <c r="SYR104" s="106"/>
      <c r="SYS104" s="106"/>
      <c r="SYT104" s="106"/>
      <c r="SYU104" s="106"/>
      <c r="SYV104" s="106"/>
      <c r="SYW104" s="106"/>
      <c r="SYX104" s="106"/>
      <c r="SYY104" s="106"/>
      <c r="SYZ104" s="106"/>
      <c r="SZA104" s="106"/>
      <c r="SZB104" s="106"/>
      <c r="SZC104" s="106"/>
      <c r="SZD104" s="106"/>
      <c r="SZE104" s="106"/>
      <c r="SZF104" s="106"/>
      <c r="SZG104" s="106"/>
      <c r="SZH104" s="106"/>
      <c r="SZI104" s="106"/>
      <c r="SZJ104" s="106"/>
      <c r="SZK104" s="106"/>
      <c r="SZL104" s="106"/>
      <c r="SZM104" s="106"/>
      <c r="SZN104" s="106"/>
      <c r="SZO104" s="106"/>
      <c r="SZP104" s="106"/>
      <c r="SZQ104" s="106"/>
      <c r="SZR104" s="106"/>
      <c r="SZS104" s="106"/>
      <c r="SZT104" s="106"/>
      <c r="SZU104" s="106"/>
      <c r="SZV104" s="106"/>
      <c r="SZW104" s="106"/>
      <c r="SZX104" s="106"/>
      <c r="SZY104" s="106"/>
      <c r="SZZ104" s="106"/>
      <c r="TAA104" s="106"/>
      <c r="TAB104" s="106"/>
      <c r="TAC104" s="106"/>
      <c r="TAD104" s="106"/>
      <c r="TAE104" s="106"/>
      <c r="TAF104" s="106"/>
      <c r="TAG104" s="106"/>
      <c r="TAH104" s="106"/>
      <c r="TAI104" s="106"/>
      <c r="TAJ104" s="106"/>
      <c r="TAK104" s="106"/>
      <c r="TAL104" s="106"/>
      <c r="TAM104" s="106"/>
      <c r="TAN104" s="106"/>
      <c r="TAO104" s="106"/>
      <c r="TAP104" s="106"/>
      <c r="TAQ104" s="106"/>
      <c r="TAR104" s="106"/>
      <c r="TAS104" s="106"/>
      <c r="TAT104" s="106"/>
      <c r="TAU104" s="106"/>
      <c r="TAV104" s="106"/>
      <c r="TAW104" s="106"/>
      <c r="TAX104" s="106"/>
      <c r="TAY104" s="106"/>
      <c r="TAZ104" s="106"/>
      <c r="TBA104" s="106"/>
      <c r="TBB104" s="106"/>
      <c r="TBC104" s="106"/>
      <c r="TBD104" s="106"/>
      <c r="TBE104" s="106"/>
      <c r="TBF104" s="106"/>
      <c r="TBG104" s="106"/>
      <c r="TBH104" s="106"/>
      <c r="TBI104" s="106"/>
      <c r="TBJ104" s="106"/>
      <c r="TBK104" s="106"/>
      <c r="TBL104" s="106"/>
      <c r="TBM104" s="106"/>
      <c r="TBN104" s="106"/>
      <c r="TBO104" s="106"/>
      <c r="TBP104" s="106"/>
      <c r="TBQ104" s="106"/>
      <c r="TBR104" s="106"/>
      <c r="TBS104" s="106"/>
      <c r="TBT104" s="106"/>
      <c r="TBU104" s="106"/>
      <c r="TBV104" s="106"/>
      <c r="TBW104" s="106"/>
      <c r="TBX104" s="106"/>
      <c r="TBY104" s="106"/>
      <c r="TBZ104" s="106"/>
      <c r="TCA104" s="106"/>
      <c r="TCB104" s="106"/>
      <c r="TCC104" s="106"/>
      <c r="TCD104" s="106"/>
      <c r="TCE104" s="106"/>
      <c r="TCF104" s="106"/>
      <c r="TCG104" s="106"/>
      <c r="TCH104" s="106"/>
      <c r="TCI104" s="106"/>
      <c r="TCJ104" s="106"/>
      <c r="TCK104" s="106"/>
      <c r="TCL104" s="106"/>
      <c r="TCM104" s="106"/>
      <c r="TCN104" s="106"/>
      <c r="TCO104" s="106"/>
      <c r="TCP104" s="106"/>
      <c r="TCQ104" s="106"/>
      <c r="TCR104" s="106"/>
      <c r="TCS104" s="106"/>
      <c r="TCT104" s="106"/>
      <c r="TCU104" s="106"/>
      <c r="TCV104" s="106"/>
      <c r="TCW104" s="106"/>
      <c r="TCX104" s="106"/>
      <c r="TCY104" s="106"/>
      <c r="TCZ104" s="106"/>
      <c r="TDA104" s="106"/>
      <c r="TDB104" s="106"/>
      <c r="TDC104" s="106"/>
      <c r="TDD104" s="106"/>
      <c r="TDE104" s="106"/>
      <c r="TDF104" s="106"/>
      <c r="TDG104" s="106"/>
      <c r="TDH104" s="106"/>
      <c r="TDI104" s="106"/>
      <c r="TDJ104" s="106"/>
      <c r="TDK104" s="106"/>
      <c r="TDL104" s="106"/>
      <c r="TDM104" s="106"/>
      <c r="TDN104" s="106"/>
      <c r="TDO104" s="106"/>
      <c r="TDP104" s="106"/>
      <c r="TDQ104" s="106"/>
      <c r="TDR104" s="106"/>
      <c r="TDS104" s="106"/>
      <c r="TDT104" s="106"/>
      <c r="TDU104" s="106"/>
      <c r="TDV104" s="106"/>
      <c r="TDW104" s="106"/>
      <c r="TDX104" s="106"/>
      <c r="TDY104" s="106"/>
      <c r="TDZ104" s="106"/>
      <c r="TEA104" s="106"/>
      <c r="TEB104" s="106"/>
      <c r="TEC104" s="106"/>
      <c r="TED104" s="106"/>
      <c r="TEE104" s="106"/>
      <c r="TEF104" s="106"/>
      <c r="TEG104" s="106"/>
      <c r="TEH104" s="106"/>
      <c r="TEI104" s="106"/>
      <c r="TEJ104" s="106"/>
      <c r="TEK104" s="106"/>
      <c r="TEL104" s="106"/>
      <c r="TEM104" s="106"/>
      <c r="TEN104" s="106"/>
      <c r="TEO104" s="106"/>
      <c r="TEP104" s="106"/>
      <c r="TEQ104" s="106"/>
      <c r="TER104" s="106"/>
      <c r="TES104" s="106"/>
      <c r="TET104" s="106"/>
      <c r="TEU104" s="106"/>
      <c r="TEV104" s="106"/>
      <c r="TEW104" s="106"/>
      <c r="TEX104" s="106"/>
      <c r="TEY104" s="106"/>
      <c r="TEZ104" s="106"/>
      <c r="TFA104" s="106"/>
      <c r="TFB104" s="106"/>
      <c r="TFC104" s="106"/>
      <c r="TFD104" s="106"/>
      <c r="TFE104" s="106"/>
      <c r="TFF104" s="106"/>
      <c r="TFG104" s="106"/>
      <c r="TFH104" s="106"/>
      <c r="TFI104" s="106"/>
      <c r="TFJ104" s="106"/>
      <c r="TFK104" s="106"/>
      <c r="TFL104" s="106"/>
      <c r="TFM104" s="106"/>
      <c r="TFN104" s="106"/>
      <c r="TFO104" s="106"/>
      <c r="TFP104" s="106"/>
      <c r="TFQ104" s="106"/>
      <c r="TFR104" s="106"/>
      <c r="TFS104" s="106"/>
      <c r="TFT104" s="106"/>
      <c r="TFU104" s="106"/>
      <c r="TFV104" s="106"/>
      <c r="TFW104" s="106"/>
      <c r="TFX104" s="106"/>
      <c r="TFY104" s="106"/>
      <c r="TFZ104" s="106"/>
      <c r="TGA104" s="106"/>
      <c r="TGB104" s="106"/>
      <c r="TGC104" s="106"/>
      <c r="TGD104" s="106"/>
      <c r="TGE104" s="106"/>
      <c r="TGF104" s="106"/>
      <c r="TGG104" s="106"/>
      <c r="TGH104" s="106"/>
      <c r="TGI104" s="106"/>
      <c r="TGJ104" s="106"/>
      <c r="TGK104" s="106"/>
      <c r="TGL104" s="106"/>
      <c r="TGM104" s="106"/>
      <c r="TGN104" s="106"/>
      <c r="TGO104" s="106"/>
      <c r="TGP104" s="106"/>
      <c r="TGQ104" s="106"/>
      <c r="TGR104" s="106"/>
      <c r="TGS104" s="106"/>
      <c r="TGT104" s="106"/>
      <c r="TGU104" s="106"/>
      <c r="TGV104" s="106"/>
      <c r="TGW104" s="106"/>
      <c r="TGX104" s="106"/>
      <c r="TGY104" s="106"/>
      <c r="TGZ104" s="106"/>
      <c r="THA104" s="106"/>
      <c r="THB104" s="106"/>
      <c r="THC104" s="106"/>
      <c r="THD104" s="106"/>
      <c r="THE104" s="106"/>
      <c r="THF104" s="106"/>
      <c r="THG104" s="106"/>
      <c r="THH104" s="106"/>
      <c r="THI104" s="106"/>
      <c r="THJ104" s="106"/>
      <c r="THK104" s="106"/>
      <c r="THL104" s="106"/>
      <c r="THM104" s="106"/>
      <c r="THN104" s="106"/>
      <c r="THO104" s="106"/>
      <c r="THP104" s="106"/>
      <c r="THQ104" s="106"/>
      <c r="THR104" s="106"/>
      <c r="THS104" s="106"/>
      <c r="THT104" s="106"/>
      <c r="THU104" s="106"/>
      <c r="THV104" s="106"/>
      <c r="THW104" s="106"/>
      <c r="THX104" s="106"/>
      <c r="THY104" s="106"/>
      <c r="THZ104" s="106"/>
      <c r="TIA104" s="106"/>
      <c r="TIB104" s="106"/>
      <c r="TIC104" s="106"/>
      <c r="TID104" s="106"/>
      <c r="TIE104" s="106"/>
      <c r="TIF104" s="106"/>
      <c r="TIG104" s="106"/>
      <c r="TIH104" s="106"/>
      <c r="TII104" s="106"/>
      <c r="TIJ104" s="106"/>
      <c r="TIK104" s="106"/>
      <c r="TIL104" s="106"/>
      <c r="TIM104" s="106"/>
      <c r="TIN104" s="106"/>
      <c r="TIO104" s="106"/>
      <c r="TIP104" s="106"/>
      <c r="TIQ104" s="106"/>
      <c r="TIR104" s="106"/>
      <c r="TIS104" s="106"/>
      <c r="TIT104" s="106"/>
      <c r="TIU104" s="106"/>
      <c r="TIV104" s="106"/>
      <c r="TIW104" s="106"/>
      <c r="TIX104" s="106"/>
      <c r="TIY104" s="106"/>
      <c r="TIZ104" s="106"/>
      <c r="TJA104" s="106"/>
      <c r="TJB104" s="106"/>
      <c r="TJC104" s="106"/>
      <c r="TJD104" s="106"/>
      <c r="TJE104" s="106"/>
      <c r="TJF104" s="106"/>
      <c r="TJG104" s="106"/>
      <c r="TJH104" s="106"/>
      <c r="TJI104" s="106"/>
      <c r="TJJ104" s="106"/>
      <c r="TJK104" s="106"/>
      <c r="TJL104" s="106"/>
      <c r="TJM104" s="106"/>
      <c r="TJN104" s="106"/>
      <c r="TJO104" s="106"/>
      <c r="TJP104" s="106"/>
      <c r="TJQ104" s="106"/>
      <c r="TJR104" s="106"/>
      <c r="TJS104" s="106"/>
      <c r="TJT104" s="106"/>
      <c r="TJU104" s="106"/>
      <c r="TJV104" s="106"/>
      <c r="TJW104" s="106"/>
      <c r="TJX104" s="106"/>
      <c r="TJY104" s="106"/>
      <c r="TJZ104" s="106"/>
      <c r="TKA104" s="106"/>
      <c r="TKB104" s="106"/>
      <c r="TKC104" s="106"/>
      <c r="TKD104" s="106"/>
      <c r="TKE104" s="106"/>
      <c r="TKF104" s="106"/>
      <c r="TKG104" s="106"/>
      <c r="TKH104" s="106"/>
      <c r="TKI104" s="106"/>
      <c r="TKJ104" s="106"/>
      <c r="TKK104" s="106"/>
      <c r="TKL104" s="106"/>
      <c r="TKM104" s="106"/>
      <c r="TKN104" s="106"/>
      <c r="TKO104" s="106"/>
      <c r="TKP104" s="106"/>
      <c r="TKQ104" s="106"/>
      <c r="TKR104" s="106"/>
      <c r="TKS104" s="106"/>
      <c r="TKT104" s="106"/>
      <c r="TKU104" s="106"/>
      <c r="TKV104" s="106"/>
      <c r="TKW104" s="106"/>
      <c r="TKX104" s="106"/>
      <c r="TKY104" s="106"/>
      <c r="TKZ104" s="106"/>
      <c r="TLA104" s="106"/>
      <c r="TLB104" s="106"/>
      <c r="TLC104" s="106"/>
      <c r="TLD104" s="106"/>
      <c r="TLE104" s="106"/>
      <c r="TLF104" s="106"/>
      <c r="TLG104" s="106"/>
      <c r="TLH104" s="106"/>
      <c r="TLI104" s="106"/>
      <c r="TLJ104" s="106"/>
      <c r="TLK104" s="106"/>
      <c r="TLL104" s="106"/>
      <c r="TLM104" s="106"/>
      <c r="TLN104" s="106"/>
      <c r="TLO104" s="106"/>
      <c r="TLP104" s="106"/>
      <c r="TLQ104" s="106"/>
      <c r="TLR104" s="106"/>
      <c r="TLS104" s="106"/>
      <c r="TLT104" s="106"/>
      <c r="TLU104" s="106"/>
      <c r="TLV104" s="106"/>
      <c r="TLW104" s="106"/>
      <c r="TLX104" s="106"/>
      <c r="TLY104" s="106"/>
      <c r="TLZ104" s="106"/>
      <c r="TMA104" s="106"/>
      <c r="TMB104" s="106"/>
      <c r="TMC104" s="106"/>
      <c r="TMD104" s="106"/>
      <c r="TME104" s="106"/>
      <c r="TMF104" s="106"/>
      <c r="TMG104" s="106"/>
      <c r="TMH104" s="106"/>
      <c r="TMI104" s="106"/>
      <c r="TMJ104" s="106"/>
      <c r="TMK104" s="106"/>
      <c r="TML104" s="106"/>
      <c r="TMM104" s="106"/>
      <c r="TMN104" s="106"/>
      <c r="TMO104" s="106"/>
      <c r="TMP104" s="106"/>
      <c r="TMQ104" s="106"/>
      <c r="TMR104" s="106"/>
      <c r="TMS104" s="106"/>
      <c r="TMT104" s="106"/>
      <c r="TMU104" s="106"/>
      <c r="TMV104" s="106"/>
      <c r="TMW104" s="106"/>
      <c r="TMX104" s="106"/>
      <c r="TMY104" s="106"/>
      <c r="TMZ104" s="106"/>
      <c r="TNA104" s="106"/>
      <c r="TNB104" s="106"/>
      <c r="TNC104" s="106"/>
      <c r="TND104" s="106"/>
      <c r="TNE104" s="106"/>
      <c r="TNF104" s="106"/>
      <c r="TNG104" s="106"/>
      <c r="TNH104" s="106"/>
      <c r="TNI104" s="106"/>
      <c r="TNJ104" s="106"/>
      <c r="TNK104" s="106"/>
      <c r="TNL104" s="106"/>
      <c r="TNM104" s="106"/>
      <c r="TNN104" s="106"/>
      <c r="TNO104" s="106"/>
      <c r="TNP104" s="106"/>
      <c r="TNQ104" s="106"/>
      <c r="TNR104" s="106"/>
      <c r="TNS104" s="106"/>
      <c r="TNT104" s="106"/>
      <c r="TNU104" s="106"/>
      <c r="TNV104" s="106"/>
      <c r="TNW104" s="106"/>
      <c r="TNX104" s="106"/>
      <c r="TNY104" s="106"/>
      <c r="TNZ104" s="106"/>
      <c r="TOA104" s="106"/>
      <c r="TOB104" s="106"/>
      <c r="TOC104" s="106"/>
      <c r="TOD104" s="106"/>
      <c r="TOE104" s="106"/>
      <c r="TOF104" s="106"/>
      <c r="TOG104" s="106"/>
      <c r="TOH104" s="106"/>
      <c r="TOI104" s="106"/>
      <c r="TOJ104" s="106"/>
      <c r="TOK104" s="106"/>
      <c r="TOL104" s="106"/>
      <c r="TOM104" s="106"/>
      <c r="TON104" s="106"/>
      <c r="TOO104" s="106"/>
      <c r="TOP104" s="106"/>
      <c r="TOQ104" s="106"/>
      <c r="TOR104" s="106"/>
      <c r="TOS104" s="106"/>
      <c r="TOT104" s="106"/>
      <c r="TOU104" s="106"/>
      <c r="TOV104" s="106"/>
      <c r="TOW104" s="106"/>
      <c r="TOX104" s="106"/>
      <c r="TOY104" s="106"/>
      <c r="TOZ104" s="106"/>
      <c r="TPA104" s="106"/>
      <c r="TPB104" s="106"/>
      <c r="TPC104" s="106"/>
      <c r="TPD104" s="106"/>
      <c r="TPE104" s="106"/>
      <c r="TPF104" s="106"/>
      <c r="TPG104" s="106"/>
      <c r="TPH104" s="106"/>
      <c r="TPI104" s="106"/>
      <c r="TPJ104" s="106"/>
      <c r="TPK104" s="106"/>
      <c r="TPL104" s="106"/>
      <c r="TPM104" s="106"/>
      <c r="TPN104" s="106"/>
      <c r="TPO104" s="106"/>
      <c r="TPP104" s="106"/>
      <c r="TPQ104" s="106"/>
      <c r="TPR104" s="106"/>
      <c r="TPS104" s="106"/>
      <c r="TPT104" s="106"/>
      <c r="TPU104" s="106"/>
      <c r="TPV104" s="106"/>
      <c r="TPW104" s="106"/>
      <c r="TPX104" s="106"/>
      <c r="TPY104" s="106"/>
      <c r="TPZ104" s="106"/>
      <c r="TQA104" s="106"/>
      <c r="TQB104" s="106"/>
      <c r="TQC104" s="106"/>
      <c r="TQD104" s="106"/>
      <c r="TQE104" s="106"/>
      <c r="TQF104" s="106"/>
      <c r="TQG104" s="106"/>
      <c r="TQH104" s="106"/>
      <c r="TQI104" s="106"/>
      <c r="TQJ104" s="106"/>
      <c r="TQK104" s="106"/>
      <c r="TQL104" s="106"/>
      <c r="TQM104" s="106"/>
      <c r="TQN104" s="106"/>
      <c r="TQO104" s="106"/>
      <c r="TQP104" s="106"/>
      <c r="TQQ104" s="106"/>
      <c r="TQR104" s="106"/>
      <c r="TQS104" s="106"/>
      <c r="TQT104" s="106"/>
      <c r="TQU104" s="106"/>
      <c r="TQV104" s="106"/>
      <c r="TQW104" s="106"/>
      <c r="TQX104" s="106"/>
      <c r="TQY104" s="106"/>
      <c r="TQZ104" s="106"/>
      <c r="TRA104" s="106"/>
      <c r="TRB104" s="106"/>
      <c r="TRC104" s="106"/>
      <c r="TRD104" s="106"/>
      <c r="TRE104" s="106"/>
      <c r="TRF104" s="106"/>
      <c r="TRG104" s="106"/>
      <c r="TRH104" s="106"/>
      <c r="TRI104" s="106"/>
      <c r="TRJ104" s="106"/>
      <c r="TRK104" s="106"/>
      <c r="TRL104" s="106"/>
      <c r="TRM104" s="106"/>
      <c r="TRN104" s="106"/>
      <c r="TRO104" s="106"/>
      <c r="TRP104" s="106"/>
      <c r="TRQ104" s="106"/>
      <c r="TRR104" s="106"/>
      <c r="TRS104" s="106"/>
      <c r="TRT104" s="106"/>
      <c r="TRU104" s="106"/>
      <c r="TRV104" s="106"/>
      <c r="TRW104" s="106"/>
      <c r="TRX104" s="106"/>
      <c r="TRY104" s="106"/>
      <c r="TRZ104" s="106"/>
      <c r="TSA104" s="106"/>
      <c r="TSB104" s="106"/>
      <c r="TSC104" s="106"/>
      <c r="TSD104" s="106"/>
      <c r="TSE104" s="106"/>
      <c r="TSF104" s="106"/>
      <c r="TSG104" s="106"/>
      <c r="TSH104" s="106"/>
      <c r="TSI104" s="106"/>
      <c r="TSJ104" s="106"/>
      <c r="TSK104" s="106"/>
      <c r="TSL104" s="106"/>
      <c r="TSM104" s="106"/>
      <c r="TSN104" s="106"/>
      <c r="TSO104" s="106"/>
      <c r="TSP104" s="106"/>
      <c r="TSQ104" s="106"/>
      <c r="TSR104" s="106"/>
      <c r="TSS104" s="106"/>
      <c r="TST104" s="106"/>
      <c r="TSU104" s="106"/>
      <c r="TSV104" s="106"/>
      <c r="TSW104" s="106"/>
      <c r="TSX104" s="106"/>
      <c r="TSY104" s="106"/>
      <c r="TSZ104" s="106"/>
      <c r="TTA104" s="106"/>
      <c r="TTB104" s="106"/>
      <c r="TTC104" s="106"/>
      <c r="TTD104" s="106"/>
      <c r="TTE104" s="106"/>
      <c r="TTF104" s="106"/>
      <c r="TTG104" s="106"/>
      <c r="TTH104" s="106"/>
      <c r="TTI104" s="106"/>
      <c r="TTJ104" s="106"/>
      <c r="TTK104" s="106"/>
      <c r="TTL104" s="106"/>
      <c r="TTM104" s="106"/>
      <c r="TTN104" s="106"/>
      <c r="TTO104" s="106"/>
      <c r="TTP104" s="106"/>
      <c r="TTQ104" s="106"/>
      <c r="TTR104" s="106"/>
      <c r="TTS104" s="106"/>
      <c r="TTT104" s="106"/>
      <c r="TTU104" s="106"/>
      <c r="TTV104" s="106"/>
      <c r="TTW104" s="106"/>
      <c r="TTX104" s="106"/>
      <c r="TTY104" s="106"/>
      <c r="TTZ104" s="106"/>
      <c r="TUA104" s="106"/>
      <c r="TUB104" s="106"/>
      <c r="TUC104" s="106"/>
      <c r="TUD104" s="106"/>
      <c r="TUE104" s="106"/>
      <c r="TUF104" s="106"/>
      <c r="TUG104" s="106"/>
      <c r="TUH104" s="106"/>
      <c r="TUI104" s="106"/>
      <c r="TUJ104" s="106"/>
      <c r="TUK104" s="106"/>
      <c r="TUL104" s="106"/>
      <c r="TUM104" s="106"/>
      <c r="TUN104" s="106"/>
      <c r="TUO104" s="106"/>
      <c r="TUP104" s="106"/>
      <c r="TUQ104" s="106"/>
      <c r="TUR104" s="106"/>
      <c r="TUS104" s="106"/>
      <c r="TUT104" s="106"/>
      <c r="TUU104" s="106"/>
      <c r="TUV104" s="106"/>
      <c r="TUW104" s="106"/>
      <c r="TUX104" s="106"/>
      <c r="TUY104" s="106"/>
      <c r="TUZ104" s="106"/>
      <c r="TVA104" s="106"/>
      <c r="TVB104" s="106"/>
      <c r="TVC104" s="106"/>
      <c r="TVD104" s="106"/>
      <c r="TVE104" s="106"/>
      <c r="TVF104" s="106"/>
      <c r="TVG104" s="106"/>
      <c r="TVH104" s="106"/>
      <c r="TVI104" s="106"/>
      <c r="TVJ104" s="106"/>
      <c r="TVK104" s="106"/>
      <c r="TVL104" s="106"/>
      <c r="TVM104" s="106"/>
      <c r="TVN104" s="106"/>
      <c r="TVO104" s="106"/>
      <c r="TVP104" s="106"/>
      <c r="TVQ104" s="106"/>
      <c r="TVR104" s="106"/>
      <c r="TVS104" s="106"/>
      <c r="TVT104" s="106"/>
      <c r="TVU104" s="106"/>
      <c r="TVV104" s="106"/>
      <c r="TVW104" s="106"/>
      <c r="TVX104" s="106"/>
      <c r="TVY104" s="106"/>
      <c r="TVZ104" s="106"/>
      <c r="TWA104" s="106"/>
      <c r="TWB104" s="106"/>
      <c r="TWC104" s="106"/>
      <c r="TWD104" s="106"/>
      <c r="TWE104" s="106"/>
      <c r="TWF104" s="106"/>
      <c r="TWG104" s="106"/>
      <c r="TWH104" s="106"/>
      <c r="TWI104" s="106"/>
      <c r="TWJ104" s="106"/>
      <c r="TWK104" s="106"/>
      <c r="TWL104" s="106"/>
      <c r="TWM104" s="106"/>
      <c r="TWN104" s="106"/>
      <c r="TWO104" s="106"/>
      <c r="TWP104" s="106"/>
      <c r="TWQ104" s="106"/>
      <c r="TWR104" s="106"/>
      <c r="TWS104" s="106"/>
      <c r="TWT104" s="106"/>
      <c r="TWU104" s="106"/>
      <c r="TWV104" s="106"/>
      <c r="TWW104" s="106"/>
      <c r="TWX104" s="106"/>
      <c r="TWY104" s="106"/>
      <c r="TWZ104" s="106"/>
      <c r="TXA104" s="106"/>
      <c r="TXB104" s="106"/>
      <c r="TXC104" s="106"/>
      <c r="TXD104" s="106"/>
      <c r="TXE104" s="106"/>
      <c r="TXF104" s="106"/>
      <c r="TXG104" s="106"/>
      <c r="TXH104" s="106"/>
      <c r="TXI104" s="106"/>
      <c r="TXJ104" s="106"/>
      <c r="TXK104" s="106"/>
      <c r="TXL104" s="106"/>
      <c r="TXM104" s="106"/>
      <c r="TXN104" s="106"/>
      <c r="TXO104" s="106"/>
      <c r="TXP104" s="106"/>
      <c r="TXQ104" s="106"/>
      <c r="TXR104" s="106"/>
      <c r="TXS104" s="106"/>
      <c r="TXT104" s="106"/>
      <c r="TXU104" s="106"/>
      <c r="TXV104" s="106"/>
      <c r="TXW104" s="106"/>
      <c r="TXX104" s="106"/>
      <c r="TXY104" s="106"/>
      <c r="TXZ104" s="106"/>
      <c r="TYA104" s="106"/>
      <c r="TYB104" s="106"/>
      <c r="TYC104" s="106"/>
      <c r="TYD104" s="106"/>
      <c r="TYE104" s="106"/>
      <c r="TYF104" s="106"/>
      <c r="TYG104" s="106"/>
      <c r="TYH104" s="106"/>
      <c r="TYI104" s="106"/>
      <c r="TYJ104" s="106"/>
      <c r="TYK104" s="106"/>
      <c r="TYL104" s="106"/>
      <c r="TYM104" s="106"/>
      <c r="TYN104" s="106"/>
      <c r="TYO104" s="106"/>
      <c r="TYP104" s="106"/>
      <c r="TYQ104" s="106"/>
      <c r="TYR104" s="106"/>
      <c r="TYS104" s="106"/>
      <c r="TYT104" s="106"/>
      <c r="TYU104" s="106"/>
      <c r="TYV104" s="106"/>
      <c r="TYW104" s="106"/>
      <c r="TYX104" s="106"/>
      <c r="TYY104" s="106"/>
      <c r="TYZ104" s="106"/>
      <c r="TZA104" s="106"/>
      <c r="TZB104" s="106"/>
      <c r="TZC104" s="106"/>
      <c r="TZD104" s="106"/>
      <c r="TZE104" s="106"/>
      <c r="TZF104" s="106"/>
      <c r="TZG104" s="106"/>
      <c r="TZH104" s="106"/>
      <c r="TZI104" s="106"/>
      <c r="TZJ104" s="106"/>
      <c r="TZK104" s="106"/>
      <c r="TZL104" s="106"/>
      <c r="TZM104" s="106"/>
      <c r="TZN104" s="106"/>
      <c r="TZO104" s="106"/>
      <c r="TZP104" s="106"/>
      <c r="TZQ104" s="106"/>
      <c r="TZR104" s="106"/>
      <c r="TZS104" s="106"/>
      <c r="TZT104" s="106"/>
      <c r="TZU104" s="106"/>
      <c r="TZV104" s="106"/>
      <c r="TZW104" s="106"/>
      <c r="TZX104" s="106"/>
      <c r="TZY104" s="106"/>
      <c r="TZZ104" s="106"/>
      <c r="UAA104" s="106"/>
      <c r="UAB104" s="106"/>
      <c r="UAC104" s="106"/>
      <c r="UAD104" s="106"/>
      <c r="UAE104" s="106"/>
      <c r="UAF104" s="106"/>
      <c r="UAG104" s="106"/>
      <c r="UAH104" s="106"/>
      <c r="UAI104" s="106"/>
      <c r="UAJ104" s="106"/>
      <c r="UAK104" s="106"/>
      <c r="UAL104" s="106"/>
      <c r="UAM104" s="106"/>
      <c r="UAN104" s="106"/>
      <c r="UAO104" s="106"/>
      <c r="UAP104" s="106"/>
      <c r="UAQ104" s="106"/>
      <c r="UAR104" s="106"/>
      <c r="UAS104" s="106"/>
      <c r="UAT104" s="106"/>
      <c r="UAU104" s="106"/>
      <c r="UAV104" s="106"/>
      <c r="UAW104" s="106"/>
      <c r="UAX104" s="106"/>
      <c r="UAY104" s="106"/>
      <c r="UAZ104" s="106"/>
      <c r="UBA104" s="106"/>
      <c r="UBB104" s="106"/>
      <c r="UBC104" s="106"/>
      <c r="UBD104" s="106"/>
      <c r="UBE104" s="106"/>
      <c r="UBF104" s="106"/>
      <c r="UBG104" s="106"/>
      <c r="UBH104" s="106"/>
      <c r="UBI104" s="106"/>
      <c r="UBJ104" s="106"/>
      <c r="UBK104" s="106"/>
      <c r="UBL104" s="106"/>
      <c r="UBM104" s="106"/>
      <c r="UBN104" s="106"/>
      <c r="UBO104" s="106"/>
      <c r="UBP104" s="106"/>
      <c r="UBQ104" s="106"/>
      <c r="UBR104" s="106"/>
      <c r="UBS104" s="106"/>
      <c r="UBT104" s="106"/>
      <c r="UBU104" s="106"/>
      <c r="UBV104" s="106"/>
      <c r="UBW104" s="106"/>
      <c r="UBX104" s="106"/>
      <c r="UBY104" s="106"/>
      <c r="UBZ104" s="106"/>
      <c r="UCA104" s="106"/>
      <c r="UCB104" s="106"/>
      <c r="UCC104" s="106"/>
      <c r="UCD104" s="106"/>
      <c r="UCE104" s="106"/>
      <c r="UCF104" s="106"/>
      <c r="UCG104" s="106"/>
      <c r="UCH104" s="106"/>
      <c r="UCI104" s="106"/>
      <c r="UCJ104" s="106"/>
      <c r="UCK104" s="106"/>
      <c r="UCL104" s="106"/>
      <c r="UCM104" s="106"/>
      <c r="UCN104" s="106"/>
      <c r="UCO104" s="106"/>
      <c r="UCP104" s="106"/>
      <c r="UCQ104" s="106"/>
      <c r="UCR104" s="106"/>
      <c r="UCS104" s="106"/>
      <c r="UCT104" s="106"/>
      <c r="UCU104" s="106"/>
      <c r="UCV104" s="106"/>
      <c r="UCW104" s="106"/>
      <c r="UCX104" s="106"/>
      <c r="UCY104" s="106"/>
      <c r="UCZ104" s="106"/>
      <c r="UDA104" s="106"/>
      <c r="UDB104" s="106"/>
      <c r="UDC104" s="106"/>
      <c r="UDD104" s="106"/>
      <c r="UDE104" s="106"/>
      <c r="UDF104" s="106"/>
      <c r="UDG104" s="106"/>
      <c r="UDH104" s="106"/>
      <c r="UDI104" s="106"/>
      <c r="UDJ104" s="106"/>
      <c r="UDK104" s="106"/>
      <c r="UDL104" s="106"/>
      <c r="UDM104" s="106"/>
      <c r="UDN104" s="106"/>
      <c r="UDO104" s="106"/>
      <c r="UDP104" s="106"/>
      <c r="UDQ104" s="106"/>
      <c r="UDR104" s="106"/>
      <c r="UDS104" s="106"/>
      <c r="UDT104" s="106"/>
      <c r="UDU104" s="106"/>
      <c r="UDV104" s="106"/>
      <c r="UDW104" s="106"/>
      <c r="UDX104" s="106"/>
      <c r="UDY104" s="106"/>
      <c r="UDZ104" s="106"/>
      <c r="UEA104" s="106"/>
      <c r="UEB104" s="106"/>
      <c r="UEC104" s="106"/>
      <c r="UED104" s="106"/>
      <c r="UEE104" s="106"/>
      <c r="UEF104" s="106"/>
      <c r="UEG104" s="106"/>
      <c r="UEH104" s="106"/>
      <c r="UEI104" s="106"/>
      <c r="UEJ104" s="106"/>
      <c r="UEK104" s="106"/>
      <c r="UEL104" s="106"/>
      <c r="UEM104" s="106"/>
      <c r="UEN104" s="106"/>
      <c r="UEO104" s="106"/>
      <c r="UEP104" s="106"/>
      <c r="UEQ104" s="106"/>
      <c r="UER104" s="106"/>
      <c r="UES104" s="106"/>
      <c r="UET104" s="106"/>
      <c r="UEU104" s="106"/>
      <c r="UEV104" s="106"/>
      <c r="UEW104" s="106"/>
      <c r="UEX104" s="106"/>
      <c r="UEY104" s="106"/>
      <c r="UEZ104" s="106"/>
      <c r="UFA104" s="106"/>
      <c r="UFB104" s="106"/>
      <c r="UFC104" s="106"/>
      <c r="UFD104" s="106"/>
      <c r="UFE104" s="106"/>
      <c r="UFF104" s="106"/>
      <c r="UFG104" s="106"/>
      <c r="UFH104" s="106"/>
      <c r="UFI104" s="106"/>
      <c r="UFJ104" s="106"/>
      <c r="UFK104" s="106"/>
      <c r="UFL104" s="106"/>
      <c r="UFM104" s="106"/>
      <c r="UFN104" s="106"/>
      <c r="UFO104" s="106"/>
      <c r="UFP104" s="106"/>
      <c r="UFQ104" s="106"/>
      <c r="UFR104" s="106"/>
      <c r="UFS104" s="106"/>
      <c r="UFT104" s="106"/>
      <c r="UFU104" s="106"/>
      <c r="UFV104" s="106"/>
      <c r="UFW104" s="106"/>
      <c r="UFX104" s="106"/>
      <c r="UFY104" s="106"/>
      <c r="UFZ104" s="106"/>
      <c r="UGA104" s="106"/>
      <c r="UGB104" s="106"/>
      <c r="UGC104" s="106"/>
      <c r="UGD104" s="106"/>
      <c r="UGE104" s="106"/>
      <c r="UGF104" s="106"/>
      <c r="UGG104" s="106"/>
      <c r="UGH104" s="106"/>
      <c r="UGI104" s="106"/>
      <c r="UGJ104" s="106"/>
      <c r="UGK104" s="106"/>
      <c r="UGL104" s="106"/>
      <c r="UGM104" s="106"/>
      <c r="UGN104" s="106"/>
      <c r="UGO104" s="106"/>
      <c r="UGP104" s="106"/>
      <c r="UGQ104" s="106"/>
      <c r="UGR104" s="106"/>
      <c r="UGS104" s="106"/>
      <c r="UGT104" s="106"/>
      <c r="UGU104" s="106"/>
      <c r="UGV104" s="106"/>
      <c r="UGW104" s="106"/>
      <c r="UGX104" s="106"/>
      <c r="UGY104" s="106"/>
      <c r="UGZ104" s="106"/>
      <c r="UHA104" s="106"/>
      <c r="UHB104" s="106"/>
      <c r="UHC104" s="106"/>
      <c r="UHD104" s="106"/>
      <c r="UHE104" s="106"/>
      <c r="UHF104" s="106"/>
      <c r="UHG104" s="106"/>
      <c r="UHH104" s="106"/>
      <c r="UHI104" s="106"/>
      <c r="UHJ104" s="106"/>
      <c r="UHK104" s="106"/>
      <c r="UHL104" s="106"/>
      <c r="UHM104" s="106"/>
      <c r="UHN104" s="106"/>
      <c r="UHO104" s="106"/>
      <c r="UHP104" s="106"/>
      <c r="UHQ104" s="106"/>
      <c r="UHR104" s="106"/>
      <c r="UHS104" s="106"/>
      <c r="UHT104" s="106"/>
      <c r="UHU104" s="106"/>
      <c r="UHV104" s="106"/>
      <c r="UHW104" s="106"/>
      <c r="UHX104" s="106"/>
      <c r="UHY104" s="106"/>
      <c r="UHZ104" s="106"/>
      <c r="UIA104" s="106"/>
      <c r="UIB104" s="106"/>
      <c r="UIC104" s="106"/>
      <c r="UID104" s="106"/>
      <c r="UIE104" s="106"/>
      <c r="UIF104" s="106"/>
      <c r="UIG104" s="106"/>
      <c r="UIH104" s="106"/>
      <c r="UII104" s="106"/>
      <c r="UIJ104" s="106"/>
      <c r="UIK104" s="106"/>
      <c r="UIL104" s="106"/>
      <c r="UIM104" s="106"/>
      <c r="UIN104" s="106"/>
      <c r="UIO104" s="106"/>
      <c r="UIP104" s="106"/>
      <c r="UIQ104" s="106"/>
      <c r="UIR104" s="106"/>
      <c r="UIS104" s="106"/>
      <c r="UIT104" s="106"/>
      <c r="UIU104" s="106"/>
      <c r="UIV104" s="106"/>
      <c r="UIW104" s="106"/>
      <c r="UIX104" s="106"/>
      <c r="UIY104" s="106"/>
      <c r="UIZ104" s="106"/>
      <c r="UJA104" s="106"/>
      <c r="UJB104" s="106"/>
      <c r="UJC104" s="106"/>
      <c r="UJD104" s="106"/>
      <c r="UJE104" s="106"/>
      <c r="UJF104" s="106"/>
      <c r="UJG104" s="106"/>
      <c r="UJH104" s="106"/>
      <c r="UJI104" s="106"/>
      <c r="UJJ104" s="106"/>
      <c r="UJK104" s="106"/>
      <c r="UJL104" s="106"/>
      <c r="UJM104" s="106"/>
      <c r="UJN104" s="106"/>
      <c r="UJO104" s="106"/>
      <c r="UJP104" s="106"/>
      <c r="UJQ104" s="106"/>
      <c r="UJR104" s="106"/>
      <c r="UJS104" s="106"/>
      <c r="UJT104" s="106"/>
      <c r="UJU104" s="106"/>
      <c r="UJV104" s="106"/>
      <c r="UJW104" s="106"/>
      <c r="UJX104" s="106"/>
      <c r="UJY104" s="106"/>
      <c r="UJZ104" s="106"/>
      <c r="UKA104" s="106"/>
      <c r="UKB104" s="106"/>
      <c r="UKC104" s="106"/>
      <c r="UKD104" s="106"/>
      <c r="UKE104" s="106"/>
      <c r="UKF104" s="106"/>
      <c r="UKG104" s="106"/>
      <c r="UKH104" s="106"/>
      <c r="UKI104" s="106"/>
      <c r="UKJ104" s="106"/>
      <c r="UKK104" s="106"/>
      <c r="UKL104" s="106"/>
      <c r="UKM104" s="106"/>
      <c r="UKN104" s="106"/>
      <c r="UKO104" s="106"/>
      <c r="UKP104" s="106"/>
      <c r="UKQ104" s="106"/>
      <c r="UKR104" s="106"/>
      <c r="UKS104" s="106"/>
      <c r="UKT104" s="106"/>
      <c r="UKU104" s="106"/>
      <c r="UKV104" s="106"/>
      <c r="UKW104" s="106"/>
      <c r="UKX104" s="106"/>
      <c r="UKY104" s="106"/>
      <c r="UKZ104" s="106"/>
      <c r="ULA104" s="106"/>
      <c r="ULB104" s="106"/>
      <c r="ULC104" s="106"/>
      <c r="ULD104" s="106"/>
      <c r="ULE104" s="106"/>
      <c r="ULF104" s="106"/>
      <c r="ULG104" s="106"/>
      <c r="ULH104" s="106"/>
      <c r="ULI104" s="106"/>
      <c r="ULJ104" s="106"/>
      <c r="ULK104" s="106"/>
      <c r="ULL104" s="106"/>
      <c r="ULM104" s="106"/>
      <c r="ULN104" s="106"/>
      <c r="ULO104" s="106"/>
      <c r="ULP104" s="106"/>
      <c r="ULQ104" s="106"/>
      <c r="ULR104" s="106"/>
      <c r="ULS104" s="106"/>
      <c r="ULT104" s="106"/>
      <c r="ULU104" s="106"/>
      <c r="ULV104" s="106"/>
      <c r="ULW104" s="106"/>
      <c r="ULX104" s="106"/>
      <c r="ULY104" s="106"/>
      <c r="ULZ104" s="106"/>
      <c r="UMA104" s="106"/>
      <c r="UMB104" s="106"/>
      <c r="UMC104" s="106"/>
      <c r="UMD104" s="106"/>
      <c r="UME104" s="106"/>
      <c r="UMF104" s="106"/>
      <c r="UMG104" s="106"/>
      <c r="UMH104" s="106"/>
      <c r="UMI104" s="106"/>
      <c r="UMJ104" s="106"/>
      <c r="UMK104" s="106"/>
      <c r="UML104" s="106"/>
      <c r="UMM104" s="106"/>
      <c r="UMN104" s="106"/>
      <c r="UMO104" s="106"/>
      <c r="UMP104" s="106"/>
      <c r="UMQ104" s="106"/>
      <c r="UMR104" s="106"/>
      <c r="UMS104" s="106"/>
      <c r="UMT104" s="106"/>
      <c r="UMU104" s="106"/>
      <c r="UMV104" s="106"/>
      <c r="UMW104" s="106"/>
      <c r="UMX104" s="106"/>
      <c r="UMY104" s="106"/>
      <c r="UMZ104" s="106"/>
      <c r="UNA104" s="106"/>
      <c r="UNB104" s="106"/>
      <c r="UNC104" s="106"/>
      <c r="UND104" s="106"/>
      <c r="UNE104" s="106"/>
      <c r="UNF104" s="106"/>
      <c r="UNG104" s="106"/>
      <c r="UNH104" s="106"/>
      <c r="UNI104" s="106"/>
      <c r="UNJ104" s="106"/>
      <c r="UNK104" s="106"/>
      <c r="UNL104" s="106"/>
      <c r="UNM104" s="106"/>
      <c r="UNN104" s="106"/>
      <c r="UNO104" s="106"/>
      <c r="UNP104" s="106"/>
      <c r="UNQ104" s="106"/>
      <c r="UNR104" s="106"/>
      <c r="UNS104" s="106"/>
      <c r="UNT104" s="106"/>
      <c r="UNU104" s="106"/>
      <c r="UNV104" s="106"/>
      <c r="UNW104" s="106"/>
      <c r="UNX104" s="106"/>
      <c r="UNY104" s="106"/>
      <c r="UNZ104" s="106"/>
      <c r="UOA104" s="106"/>
      <c r="UOB104" s="106"/>
      <c r="UOC104" s="106"/>
      <c r="UOD104" s="106"/>
      <c r="UOE104" s="106"/>
      <c r="UOF104" s="106"/>
      <c r="UOG104" s="106"/>
      <c r="UOH104" s="106"/>
      <c r="UOI104" s="106"/>
      <c r="UOJ104" s="106"/>
      <c r="UOK104" s="106"/>
      <c r="UOL104" s="106"/>
      <c r="UOM104" s="106"/>
      <c r="UON104" s="106"/>
      <c r="UOO104" s="106"/>
      <c r="UOP104" s="106"/>
      <c r="UOQ104" s="106"/>
      <c r="UOR104" s="106"/>
      <c r="UOS104" s="106"/>
      <c r="UOT104" s="106"/>
      <c r="UOU104" s="106"/>
      <c r="UOV104" s="106"/>
      <c r="UOW104" s="106"/>
      <c r="UOX104" s="106"/>
      <c r="UOY104" s="106"/>
      <c r="UOZ104" s="106"/>
      <c r="UPA104" s="106"/>
      <c r="UPB104" s="106"/>
      <c r="UPC104" s="106"/>
      <c r="UPD104" s="106"/>
      <c r="UPE104" s="106"/>
      <c r="UPF104" s="106"/>
      <c r="UPG104" s="106"/>
      <c r="UPH104" s="106"/>
      <c r="UPI104" s="106"/>
      <c r="UPJ104" s="106"/>
      <c r="UPK104" s="106"/>
      <c r="UPL104" s="106"/>
      <c r="UPM104" s="106"/>
      <c r="UPN104" s="106"/>
      <c r="UPO104" s="106"/>
      <c r="UPP104" s="106"/>
      <c r="UPQ104" s="106"/>
      <c r="UPR104" s="106"/>
      <c r="UPS104" s="106"/>
      <c r="UPT104" s="106"/>
      <c r="UPU104" s="106"/>
      <c r="UPV104" s="106"/>
      <c r="UPW104" s="106"/>
      <c r="UPX104" s="106"/>
      <c r="UPY104" s="106"/>
      <c r="UPZ104" s="106"/>
      <c r="UQA104" s="106"/>
      <c r="UQB104" s="106"/>
      <c r="UQC104" s="106"/>
      <c r="UQD104" s="106"/>
      <c r="UQE104" s="106"/>
      <c r="UQF104" s="106"/>
      <c r="UQG104" s="106"/>
      <c r="UQH104" s="106"/>
      <c r="UQI104" s="106"/>
      <c r="UQJ104" s="106"/>
      <c r="UQK104" s="106"/>
      <c r="UQL104" s="106"/>
      <c r="UQM104" s="106"/>
      <c r="UQN104" s="106"/>
      <c r="UQO104" s="106"/>
      <c r="UQP104" s="106"/>
      <c r="UQQ104" s="106"/>
      <c r="UQR104" s="106"/>
      <c r="UQS104" s="106"/>
      <c r="UQT104" s="106"/>
      <c r="UQU104" s="106"/>
      <c r="UQV104" s="106"/>
      <c r="UQW104" s="106"/>
      <c r="UQX104" s="106"/>
      <c r="UQY104" s="106"/>
      <c r="UQZ104" s="106"/>
      <c r="URA104" s="106"/>
      <c r="URB104" s="106"/>
      <c r="URC104" s="106"/>
      <c r="URD104" s="106"/>
      <c r="URE104" s="106"/>
      <c r="URF104" s="106"/>
      <c r="URG104" s="106"/>
      <c r="URH104" s="106"/>
      <c r="URI104" s="106"/>
      <c r="URJ104" s="106"/>
      <c r="URK104" s="106"/>
      <c r="URL104" s="106"/>
      <c r="URM104" s="106"/>
      <c r="URN104" s="106"/>
      <c r="URO104" s="106"/>
      <c r="URP104" s="106"/>
      <c r="URQ104" s="106"/>
      <c r="URR104" s="106"/>
      <c r="URS104" s="106"/>
      <c r="URT104" s="106"/>
      <c r="URU104" s="106"/>
      <c r="URV104" s="106"/>
      <c r="URW104" s="106"/>
      <c r="URX104" s="106"/>
      <c r="URY104" s="106"/>
      <c r="URZ104" s="106"/>
      <c r="USA104" s="106"/>
      <c r="USB104" s="106"/>
      <c r="USC104" s="106"/>
      <c r="USD104" s="106"/>
      <c r="USE104" s="106"/>
      <c r="USF104" s="106"/>
      <c r="USG104" s="106"/>
      <c r="USH104" s="106"/>
      <c r="USI104" s="106"/>
      <c r="USJ104" s="106"/>
      <c r="USK104" s="106"/>
      <c r="USL104" s="106"/>
      <c r="USM104" s="106"/>
      <c r="USN104" s="106"/>
      <c r="USO104" s="106"/>
      <c r="USP104" s="106"/>
      <c r="USQ104" s="106"/>
      <c r="USR104" s="106"/>
      <c r="USS104" s="106"/>
      <c r="UST104" s="106"/>
      <c r="USU104" s="106"/>
      <c r="USV104" s="106"/>
      <c r="USW104" s="106"/>
      <c r="USX104" s="106"/>
      <c r="USY104" s="106"/>
      <c r="USZ104" s="106"/>
      <c r="UTA104" s="106"/>
      <c r="UTB104" s="106"/>
      <c r="UTC104" s="106"/>
      <c r="UTD104" s="106"/>
      <c r="UTE104" s="106"/>
      <c r="UTF104" s="106"/>
      <c r="UTG104" s="106"/>
      <c r="UTH104" s="106"/>
      <c r="UTI104" s="106"/>
      <c r="UTJ104" s="106"/>
      <c r="UTK104" s="106"/>
      <c r="UTL104" s="106"/>
      <c r="UTM104" s="106"/>
      <c r="UTN104" s="106"/>
      <c r="UTO104" s="106"/>
      <c r="UTP104" s="106"/>
      <c r="UTQ104" s="106"/>
      <c r="UTR104" s="106"/>
      <c r="UTS104" s="106"/>
      <c r="UTT104" s="106"/>
      <c r="UTU104" s="106"/>
      <c r="UTV104" s="106"/>
      <c r="UTW104" s="106"/>
      <c r="UTX104" s="106"/>
      <c r="UTY104" s="106"/>
      <c r="UTZ104" s="106"/>
      <c r="UUA104" s="106"/>
      <c r="UUB104" s="106"/>
      <c r="UUC104" s="106"/>
      <c r="UUD104" s="106"/>
      <c r="UUE104" s="106"/>
      <c r="UUF104" s="106"/>
      <c r="UUG104" s="106"/>
      <c r="UUH104" s="106"/>
      <c r="UUI104" s="106"/>
      <c r="UUJ104" s="106"/>
      <c r="UUK104" s="106"/>
      <c r="UUL104" s="106"/>
      <c r="UUM104" s="106"/>
      <c r="UUN104" s="106"/>
      <c r="UUO104" s="106"/>
      <c r="UUP104" s="106"/>
      <c r="UUQ104" s="106"/>
      <c r="UUR104" s="106"/>
      <c r="UUS104" s="106"/>
      <c r="UUT104" s="106"/>
      <c r="UUU104" s="106"/>
      <c r="UUV104" s="106"/>
      <c r="UUW104" s="106"/>
      <c r="UUX104" s="106"/>
      <c r="UUY104" s="106"/>
      <c r="UUZ104" s="106"/>
      <c r="UVA104" s="106"/>
      <c r="UVB104" s="106"/>
      <c r="UVC104" s="106"/>
      <c r="UVD104" s="106"/>
      <c r="UVE104" s="106"/>
      <c r="UVF104" s="106"/>
      <c r="UVG104" s="106"/>
      <c r="UVH104" s="106"/>
      <c r="UVI104" s="106"/>
      <c r="UVJ104" s="106"/>
      <c r="UVK104" s="106"/>
      <c r="UVL104" s="106"/>
      <c r="UVM104" s="106"/>
      <c r="UVN104" s="106"/>
      <c r="UVO104" s="106"/>
      <c r="UVP104" s="106"/>
      <c r="UVQ104" s="106"/>
      <c r="UVR104" s="106"/>
      <c r="UVS104" s="106"/>
      <c r="UVT104" s="106"/>
      <c r="UVU104" s="106"/>
      <c r="UVV104" s="106"/>
      <c r="UVW104" s="106"/>
      <c r="UVX104" s="106"/>
      <c r="UVY104" s="106"/>
      <c r="UVZ104" s="106"/>
      <c r="UWA104" s="106"/>
      <c r="UWB104" s="106"/>
      <c r="UWC104" s="106"/>
      <c r="UWD104" s="106"/>
      <c r="UWE104" s="106"/>
      <c r="UWF104" s="106"/>
      <c r="UWG104" s="106"/>
      <c r="UWH104" s="106"/>
      <c r="UWI104" s="106"/>
      <c r="UWJ104" s="106"/>
      <c r="UWK104" s="106"/>
      <c r="UWL104" s="106"/>
      <c r="UWM104" s="106"/>
      <c r="UWN104" s="106"/>
      <c r="UWO104" s="106"/>
      <c r="UWP104" s="106"/>
      <c r="UWQ104" s="106"/>
      <c r="UWR104" s="106"/>
      <c r="UWS104" s="106"/>
      <c r="UWT104" s="106"/>
      <c r="UWU104" s="106"/>
      <c r="UWV104" s="106"/>
      <c r="UWW104" s="106"/>
      <c r="UWX104" s="106"/>
      <c r="UWY104" s="106"/>
      <c r="UWZ104" s="106"/>
      <c r="UXA104" s="106"/>
      <c r="UXB104" s="106"/>
      <c r="UXC104" s="106"/>
      <c r="UXD104" s="106"/>
      <c r="UXE104" s="106"/>
      <c r="UXF104" s="106"/>
      <c r="UXG104" s="106"/>
      <c r="UXH104" s="106"/>
      <c r="UXI104" s="106"/>
      <c r="UXJ104" s="106"/>
      <c r="UXK104" s="106"/>
      <c r="UXL104" s="106"/>
      <c r="UXM104" s="106"/>
      <c r="UXN104" s="106"/>
      <c r="UXO104" s="106"/>
      <c r="UXP104" s="106"/>
      <c r="UXQ104" s="106"/>
      <c r="UXR104" s="106"/>
      <c r="UXS104" s="106"/>
      <c r="UXT104" s="106"/>
      <c r="UXU104" s="106"/>
      <c r="UXV104" s="106"/>
      <c r="UXW104" s="106"/>
      <c r="UXX104" s="106"/>
      <c r="UXY104" s="106"/>
      <c r="UXZ104" s="106"/>
      <c r="UYA104" s="106"/>
      <c r="UYB104" s="106"/>
      <c r="UYC104" s="106"/>
      <c r="UYD104" s="106"/>
      <c r="UYE104" s="106"/>
      <c r="UYF104" s="106"/>
      <c r="UYG104" s="106"/>
      <c r="UYH104" s="106"/>
      <c r="UYI104" s="106"/>
      <c r="UYJ104" s="106"/>
      <c r="UYK104" s="106"/>
      <c r="UYL104" s="106"/>
      <c r="UYM104" s="106"/>
      <c r="UYN104" s="106"/>
      <c r="UYO104" s="106"/>
      <c r="UYP104" s="106"/>
      <c r="UYQ104" s="106"/>
      <c r="UYR104" s="106"/>
      <c r="UYS104" s="106"/>
      <c r="UYT104" s="106"/>
      <c r="UYU104" s="106"/>
      <c r="UYV104" s="106"/>
      <c r="UYW104" s="106"/>
      <c r="UYX104" s="106"/>
      <c r="UYY104" s="106"/>
      <c r="UYZ104" s="106"/>
      <c r="UZA104" s="106"/>
      <c r="UZB104" s="106"/>
      <c r="UZC104" s="106"/>
      <c r="UZD104" s="106"/>
      <c r="UZE104" s="106"/>
      <c r="UZF104" s="106"/>
      <c r="UZG104" s="106"/>
      <c r="UZH104" s="106"/>
      <c r="UZI104" s="106"/>
      <c r="UZJ104" s="106"/>
      <c r="UZK104" s="106"/>
      <c r="UZL104" s="106"/>
      <c r="UZM104" s="106"/>
      <c r="UZN104" s="106"/>
      <c r="UZO104" s="106"/>
      <c r="UZP104" s="106"/>
      <c r="UZQ104" s="106"/>
      <c r="UZR104" s="106"/>
      <c r="UZS104" s="106"/>
      <c r="UZT104" s="106"/>
      <c r="UZU104" s="106"/>
      <c r="UZV104" s="106"/>
      <c r="UZW104" s="106"/>
      <c r="UZX104" s="106"/>
      <c r="UZY104" s="106"/>
      <c r="UZZ104" s="106"/>
      <c r="VAA104" s="106"/>
      <c r="VAB104" s="106"/>
      <c r="VAC104" s="106"/>
      <c r="VAD104" s="106"/>
      <c r="VAE104" s="106"/>
      <c r="VAF104" s="106"/>
      <c r="VAG104" s="106"/>
      <c r="VAH104" s="106"/>
      <c r="VAI104" s="106"/>
      <c r="VAJ104" s="106"/>
      <c r="VAK104" s="106"/>
      <c r="VAL104" s="106"/>
      <c r="VAM104" s="106"/>
      <c r="VAN104" s="106"/>
      <c r="VAO104" s="106"/>
      <c r="VAP104" s="106"/>
      <c r="VAQ104" s="106"/>
      <c r="VAR104" s="106"/>
      <c r="VAS104" s="106"/>
      <c r="VAT104" s="106"/>
      <c r="VAU104" s="106"/>
      <c r="VAV104" s="106"/>
      <c r="VAW104" s="106"/>
      <c r="VAX104" s="106"/>
      <c r="VAY104" s="106"/>
      <c r="VAZ104" s="106"/>
      <c r="VBA104" s="106"/>
      <c r="VBB104" s="106"/>
      <c r="VBC104" s="106"/>
      <c r="VBD104" s="106"/>
      <c r="VBE104" s="106"/>
      <c r="VBF104" s="106"/>
      <c r="VBG104" s="106"/>
      <c r="VBH104" s="106"/>
      <c r="VBI104" s="106"/>
      <c r="VBJ104" s="106"/>
      <c r="VBK104" s="106"/>
      <c r="VBL104" s="106"/>
      <c r="VBM104" s="106"/>
      <c r="VBN104" s="106"/>
      <c r="VBO104" s="106"/>
      <c r="VBP104" s="106"/>
      <c r="VBQ104" s="106"/>
      <c r="VBR104" s="106"/>
      <c r="VBS104" s="106"/>
      <c r="VBT104" s="106"/>
      <c r="VBU104" s="106"/>
      <c r="VBV104" s="106"/>
      <c r="VBW104" s="106"/>
      <c r="VBX104" s="106"/>
      <c r="VBY104" s="106"/>
      <c r="VBZ104" s="106"/>
      <c r="VCA104" s="106"/>
      <c r="VCB104" s="106"/>
      <c r="VCC104" s="106"/>
      <c r="VCD104" s="106"/>
      <c r="VCE104" s="106"/>
      <c r="VCF104" s="106"/>
      <c r="VCG104" s="106"/>
      <c r="VCH104" s="106"/>
      <c r="VCI104" s="106"/>
      <c r="VCJ104" s="106"/>
      <c r="VCK104" s="106"/>
      <c r="VCL104" s="106"/>
      <c r="VCM104" s="106"/>
      <c r="VCN104" s="106"/>
      <c r="VCO104" s="106"/>
      <c r="VCP104" s="106"/>
      <c r="VCQ104" s="106"/>
      <c r="VCR104" s="106"/>
      <c r="VCS104" s="106"/>
      <c r="VCT104" s="106"/>
      <c r="VCU104" s="106"/>
      <c r="VCV104" s="106"/>
      <c r="VCW104" s="106"/>
      <c r="VCX104" s="106"/>
      <c r="VCY104" s="106"/>
      <c r="VCZ104" s="106"/>
      <c r="VDA104" s="106"/>
      <c r="VDB104" s="106"/>
      <c r="VDC104" s="106"/>
      <c r="VDD104" s="106"/>
      <c r="VDE104" s="106"/>
      <c r="VDF104" s="106"/>
      <c r="VDG104" s="106"/>
      <c r="VDH104" s="106"/>
      <c r="VDI104" s="106"/>
      <c r="VDJ104" s="106"/>
      <c r="VDK104" s="106"/>
      <c r="VDL104" s="106"/>
      <c r="VDM104" s="106"/>
      <c r="VDN104" s="106"/>
      <c r="VDO104" s="106"/>
      <c r="VDP104" s="106"/>
      <c r="VDQ104" s="106"/>
      <c r="VDR104" s="106"/>
      <c r="VDS104" s="106"/>
      <c r="VDT104" s="106"/>
      <c r="VDU104" s="106"/>
      <c r="VDV104" s="106"/>
      <c r="VDW104" s="106"/>
      <c r="VDX104" s="106"/>
      <c r="VDY104" s="106"/>
      <c r="VDZ104" s="106"/>
      <c r="VEA104" s="106"/>
      <c r="VEB104" s="106"/>
      <c r="VEC104" s="106"/>
      <c r="VED104" s="106"/>
      <c r="VEE104" s="106"/>
      <c r="VEF104" s="106"/>
      <c r="VEG104" s="106"/>
      <c r="VEH104" s="106"/>
      <c r="VEI104" s="106"/>
      <c r="VEJ104" s="106"/>
      <c r="VEK104" s="106"/>
      <c r="VEL104" s="106"/>
      <c r="VEM104" s="106"/>
      <c r="VEN104" s="106"/>
      <c r="VEO104" s="106"/>
      <c r="VEP104" s="106"/>
      <c r="VEQ104" s="106"/>
      <c r="VER104" s="106"/>
      <c r="VES104" s="106"/>
      <c r="VET104" s="106"/>
      <c r="VEU104" s="106"/>
      <c r="VEV104" s="106"/>
      <c r="VEW104" s="106"/>
      <c r="VEX104" s="106"/>
      <c r="VEY104" s="106"/>
      <c r="VEZ104" s="106"/>
      <c r="VFA104" s="106"/>
      <c r="VFB104" s="106"/>
      <c r="VFC104" s="106"/>
      <c r="VFD104" s="106"/>
      <c r="VFE104" s="106"/>
      <c r="VFF104" s="106"/>
      <c r="VFG104" s="106"/>
      <c r="VFH104" s="106"/>
      <c r="VFI104" s="106"/>
      <c r="VFJ104" s="106"/>
      <c r="VFK104" s="106"/>
      <c r="VFL104" s="106"/>
      <c r="VFM104" s="106"/>
      <c r="VFN104" s="106"/>
      <c r="VFO104" s="106"/>
      <c r="VFP104" s="106"/>
      <c r="VFQ104" s="106"/>
      <c r="VFR104" s="106"/>
      <c r="VFS104" s="106"/>
      <c r="VFT104" s="106"/>
      <c r="VFU104" s="106"/>
      <c r="VFV104" s="106"/>
      <c r="VFW104" s="106"/>
      <c r="VFX104" s="106"/>
      <c r="VFY104" s="106"/>
      <c r="VFZ104" s="106"/>
      <c r="VGA104" s="106"/>
      <c r="VGB104" s="106"/>
      <c r="VGC104" s="106"/>
      <c r="VGD104" s="106"/>
      <c r="VGE104" s="106"/>
      <c r="VGF104" s="106"/>
      <c r="VGG104" s="106"/>
      <c r="VGH104" s="106"/>
      <c r="VGI104" s="106"/>
      <c r="VGJ104" s="106"/>
      <c r="VGK104" s="106"/>
      <c r="VGL104" s="106"/>
      <c r="VGM104" s="106"/>
      <c r="VGN104" s="106"/>
      <c r="VGO104" s="106"/>
      <c r="VGP104" s="106"/>
      <c r="VGQ104" s="106"/>
      <c r="VGR104" s="106"/>
      <c r="VGS104" s="106"/>
      <c r="VGT104" s="106"/>
      <c r="VGU104" s="106"/>
      <c r="VGV104" s="106"/>
      <c r="VGW104" s="106"/>
      <c r="VGX104" s="106"/>
      <c r="VGY104" s="106"/>
      <c r="VGZ104" s="106"/>
      <c r="VHA104" s="106"/>
      <c r="VHB104" s="106"/>
      <c r="VHC104" s="106"/>
      <c r="VHD104" s="106"/>
      <c r="VHE104" s="106"/>
      <c r="VHF104" s="106"/>
      <c r="VHG104" s="106"/>
      <c r="VHH104" s="106"/>
      <c r="VHI104" s="106"/>
      <c r="VHJ104" s="106"/>
      <c r="VHK104" s="106"/>
      <c r="VHL104" s="106"/>
      <c r="VHM104" s="106"/>
      <c r="VHN104" s="106"/>
      <c r="VHO104" s="106"/>
      <c r="VHP104" s="106"/>
      <c r="VHQ104" s="106"/>
      <c r="VHR104" s="106"/>
      <c r="VHS104" s="106"/>
      <c r="VHT104" s="106"/>
      <c r="VHU104" s="106"/>
      <c r="VHV104" s="106"/>
      <c r="VHW104" s="106"/>
      <c r="VHX104" s="106"/>
      <c r="VHY104" s="106"/>
      <c r="VHZ104" s="106"/>
      <c r="VIA104" s="106"/>
      <c r="VIB104" s="106"/>
      <c r="VIC104" s="106"/>
      <c r="VID104" s="106"/>
      <c r="VIE104" s="106"/>
      <c r="VIF104" s="106"/>
      <c r="VIG104" s="106"/>
      <c r="VIH104" s="106"/>
      <c r="VII104" s="106"/>
      <c r="VIJ104" s="106"/>
      <c r="VIK104" s="106"/>
      <c r="VIL104" s="106"/>
      <c r="VIM104" s="106"/>
      <c r="VIN104" s="106"/>
      <c r="VIO104" s="106"/>
      <c r="VIP104" s="106"/>
      <c r="VIQ104" s="106"/>
      <c r="VIR104" s="106"/>
      <c r="VIS104" s="106"/>
      <c r="VIT104" s="106"/>
      <c r="VIU104" s="106"/>
      <c r="VIV104" s="106"/>
      <c r="VIW104" s="106"/>
      <c r="VIX104" s="106"/>
      <c r="VIY104" s="106"/>
      <c r="VIZ104" s="106"/>
      <c r="VJA104" s="106"/>
      <c r="VJB104" s="106"/>
      <c r="VJC104" s="106"/>
      <c r="VJD104" s="106"/>
      <c r="VJE104" s="106"/>
      <c r="VJF104" s="106"/>
      <c r="VJG104" s="106"/>
      <c r="VJH104" s="106"/>
      <c r="VJI104" s="106"/>
      <c r="VJJ104" s="106"/>
      <c r="VJK104" s="106"/>
      <c r="VJL104" s="106"/>
      <c r="VJM104" s="106"/>
      <c r="VJN104" s="106"/>
      <c r="VJO104" s="106"/>
      <c r="VJP104" s="106"/>
      <c r="VJQ104" s="106"/>
      <c r="VJR104" s="106"/>
      <c r="VJS104" s="106"/>
      <c r="VJT104" s="106"/>
      <c r="VJU104" s="106"/>
      <c r="VJV104" s="106"/>
      <c r="VJW104" s="106"/>
      <c r="VJX104" s="106"/>
      <c r="VJY104" s="106"/>
      <c r="VJZ104" s="106"/>
      <c r="VKA104" s="106"/>
      <c r="VKB104" s="106"/>
      <c r="VKC104" s="106"/>
      <c r="VKD104" s="106"/>
      <c r="VKE104" s="106"/>
      <c r="VKF104" s="106"/>
      <c r="VKG104" s="106"/>
      <c r="VKH104" s="106"/>
      <c r="VKI104" s="106"/>
      <c r="VKJ104" s="106"/>
      <c r="VKK104" s="106"/>
      <c r="VKL104" s="106"/>
      <c r="VKM104" s="106"/>
      <c r="VKN104" s="106"/>
      <c r="VKO104" s="106"/>
      <c r="VKP104" s="106"/>
      <c r="VKQ104" s="106"/>
      <c r="VKR104" s="106"/>
      <c r="VKS104" s="106"/>
      <c r="VKT104" s="106"/>
      <c r="VKU104" s="106"/>
      <c r="VKV104" s="106"/>
      <c r="VKW104" s="106"/>
      <c r="VKX104" s="106"/>
      <c r="VKY104" s="106"/>
      <c r="VKZ104" s="106"/>
      <c r="VLA104" s="106"/>
      <c r="VLB104" s="106"/>
      <c r="VLC104" s="106"/>
      <c r="VLD104" s="106"/>
      <c r="VLE104" s="106"/>
      <c r="VLF104" s="106"/>
      <c r="VLG104" s="106"/>
      <c r="VLH104" s="106"/>
      <c r="VLI104" s="106"/>
      <c r="VLJ104" s="106"/>
      <c r="VLK104" s="106"/>
      <c r="VLL104" s="106"/>
      <c r="VLM104" s="106"/>
      <c r="VLN104" s="106"/>
      <c r="VLO104" s="106"/>
      <c r="VLP104" s="106"/>
      <c r="VLQ104" s="106"/>
      <c r="VLR104" s="106"/>
      <c r="VLS104" s="106"/>
      <c r="VLT104" s="106"/>
      <c r="VLU104" s="106"/>
      <c r="VLV104" s="106"/>
      <c r="VLW104" s="106"/>
      <c r="VLX104" s="106"/>
      <c r="VLY104" s="106"/>
      <c r="VLZ104" s="106"/>
      <c r="VMA104" s="106"/>
      <c r="VMB104" s="106"/>
      <c r="VMC104" s="106"/>
      <c r="VMD104" s="106"/>
      <c r="VME104" s="106"/>
      <c r="VMF104" s="106"/>
      <c r="VMG104" s="106"/>
      <c r="VMH104" s="106"/>
      <c r="VMI104" s="106"/>
      <c r="VMJ104" s="106"/>
      <c r="VMK104" s="106"/>
      <c r="VML104" s="106"/>
      <c r="VMM104" s="106"/>
      <c r="VMN104" s="106"/>
      <c r="VMO104" s="106"/>
      <c r="VMP104" s="106"/>
      <c r="VMQ104" s="106"/>
      <c r="VMR104" s="106"/>
      <c r="VMS104" s="106"/>
      <c r="VMT104" s="106"/>
      <c r="VMU104" s="106"/>
      <c r="VMV104" s="106"/>
      <c r="VMW104" s="106"/>
      <c r="VMX104" s="106"/>
      <c r="VMY104" s="106"/>
      <c r="VMZ104" s="106"/>
      <c r="VNA104" s="106"/>
      <c r="VNB104" s="106"/>
      <c r="VNC104" s="106"/>
      <c r="VND104" s="106"/>
      <c r="VNE104" s="106"/>
      <c r="VNF104" s="106"/>
      <c r="VNG104" s="106"/>
      <c r="VNH104" s="106"/>
      <c r="VNI104" s="106"/>
      <c r="VNJ104" s="106"/>
      <c r="VNK104" s="106"/>
      <c r="VNL104" s="106"/>
      <c r="VNM104" s="106"/>
      <c r="VNN104" s="106"/>
      <c r="VNO104" s="106"/>
      <c r="VNP104" s="106"/>
      <c r="VNQ104" s="106"/>
      <c r="VNR104" s="106"/>
      <c r="VNS104" s="106"/>
      <c r="VNT104" s="106"/>
      <c r="VNU104" s="106"/>
      <c r="VNV104" s="106"/>
      <c r="VNW104" s="106"/>
      <c r="VNX104" s="106"/>
      <c r="VNY104" s="106"/>
      <c r="VNZ104" s="106"/>
      <c r="VOA104" s="106"/>
      <c r="VOB104" s="106"/>
      <c r="VOC104" s="106"/>
      <c r="VOD104" s="106"/>
      <c r="VOE104" s="106"/>
      <c r="VOF104" s="106"/>
      <c r="VOG104" s="106"/>
      <c r="VOH104" s="106"/>
      <c r="VOI104" s="106"/>
      <c r="VOJ104" s="106"/>
      <c r="VOK104" s="106"/>
      <c r="VOL104" s="106"/>
      <c r="VOM104" s="106"/>
      <c r="VON104" s="106"/>
      <c r="VOO104" s="106"/>
      <c r="VOP104" s="106"/>
      <c r="VOQ104" s="106"/>
      <c r="VOR104" s="106"/>
      <c r="VOS104" s="106"/>
      <c r="VOT104" s="106"/>
      <c r="VOU104" s="106"/>
      <c r="VOV104" s="106"/>
      <c r="VOW104" s="106"/>
      <c r="VOX104" s="106"/>
      <c r="VOY104" s="106"/>
      <c r="VOZ104" s="106"/>
      <c r="VPA104" s="106"/>
      <c r="VPB104" s="106"/>
      <c r="VPC104" s="106"/>
      <c r="VPD104" s="106"/>
      <c r="VPE104" s="106"/>
      <c r="VPF104" s="106"/>
      <c r="VPG104" s="106"/>
      <c r="VPH104" s="106"/>
      <c r="VPI104" s="106"/>
      <c r="VPJ104" s="106"/>
      <c r="VPK104" s="106"/>
      <c r="VPL104" s="106"/>
      <c r="VPM104" s="106"/>
      <c r="VPN104" s="106"/>
      <c r="VPO104" s="106"/>
      <c r="VPP104" s="106"/>
      <c r="VPQ104" s="106"/>
      <c r="VPR104" s="106"/>
      <c r="VPS104" s="106"/>
      <c r="VPT104" s="106"/>
      <c r="VPU104" s="106"/>
      <c r="VPV104" s="106"/>
      <c r="VPW104" s="106"/>
      <c r="VPX104" s="106"/>
      <c r="VPY104" s="106"/>
      <c r="VPZ104" s="106"/>
      <c r="VQA104" s="106"/>
      <c r="VQB104" s="106"/>
      <c r="VQC104" s="106"/>
      <c r="VQD104" s="106"/>
      <c r="VQE104" s="106"/>
      <c r="VQF104" s="106"/>
      <c r="VQG104" s="106"/>
      <c r="VQH104" s="106"/>
      <c r="VQI104" s="106"/>
      <c r="VQJ104" s="106"/>
      <c r="VQK104" s="106"/>
      <c r="VQL104" s="106"/>
      <c r="VQM104" s="106"/>
      <c r="VQN104" s="106"/>
      <c r="VQO104" s="106"/>
      <c r="VQP104" s="106"/>
      <c r="VQQ104" s="106"/>
      <c r="VQR104" s="106"/>
      <c r="VQS104" s="106"/>
      <c r="VQT104" s="106"/>
      <c r="VQU104" s="106"/>
      <c r="VQV104" s="106"/>
      <c r="VQW104" s="106"/>
      <c r="VQX104" s="106"/>
      <c r="VQY104" s="106"/>
      <c r="VQZ104" s="106"/>
      <c r="VRA104" s="106"/>
      <c r="VRB104" s="106"/>
      <c r="VRC104" s="106"/>
      <c r="VRD104" s="106"/>
      <c r="VRE104" s="106"/>
      <c r="VRF104" s="106"/>
      <c r="VRG104" s="106"/>
      <c r="VRH104" s="106"/>
      <c r="VRI104" s="106"/>
      <c r="VRJ104" s="106"/>
      <c r="VRK104" s="106"/>
      <c r="VRL104" s="106"/>
      <c r="VRM104" s="106"/>
      <c r="VRN104" s="106"/>
      <c r="VRO104" s="106"/>
      <c r="VRP104" s="106"/>
      <c r="VRQ104" s="106"/>
      <c r="VRR104" s="106"/>
      <c r="VRS104" s="106"/>
      <c r="VRT104" s="106"/>
      <c r="VRU104" s="106"/>
      <c r="VRV104" s="106"/>
      <c r="VRW104" s="106"/>
      <c r="VRX104" s="106"/>
      <c r="VRY104" s="106"/>
      <c r="VRZ104" s="106"/>
      <c r="VSA104" s="106"/>
      <c r="VSB104" s="106"/>
      <c r="VSC104" s="106"/>
      <c r="VSD104" s="106"/>
      <c r="VSE104" s="106"/>
      <c r="VSF104" s="106"/>
      <c r="VSG104" s="106"/>
      <c r="VSH104" s="106"/>
      <c r="VSI104" s="106"/>
      <c r="VSJ104" s="106"/>
      <c r="VSK104" s="106"/>
      <c r="VSL104" s="106"/>
      <c r="VSM104" s="106"/>
      <c r="VSN104" s="106"/>
      <c r="VSO104" s="106"/>
      <c r="VSP104" s="106"/>
      <c r="VSQ104" s="106"/>
      <c r="VSR104" s="106"/>
      <c r="VSS104" s="106"/>
      <c r="VST104" s="106"/>
      <c r="VSU104" s="106"/>
      <c r="VSV104" s="106"/>
      <c r="VSW104" s="106"/>
      <c r="VSX104" s="106"/>
      <c r="VSY104" s="106"/>
      <c r="VSZ104" s="106"/>
      <c r="VTA104" s="106"/>
      <c r="VTB104" s="106"/>
      <c r="VTC104" s="106"/>
      <c r="VTD104" s="106"/>
      <c r="VTE104" s="106"/>
      <c r="VTF104" s="106"/>
      <c r="VTG104" s="106"/>
      <c r="VTH104" s="106"/>
      <c r="VTI104" s="106"/>
      <c r="VTJ104" s="106"/>
      <c r="VTK104" s="106"/>
      <c r="VTL104" s="106"/>
      <c r="VTM104" s="106"/>
      <c r="VTN104" s="106"/>
      <c r="VTO104" s="106"/>
      <c r="VTP104" s="106"/>
      <c r="VTQ104" s="106"/>
      <c r="VTR104" s="106"/>
      <c r="VTS104" s="106"/>
      <c r="VTT104" s="106"/>
      <c r="VTU104" s="106"/>
      <c r="VTV104" s="106"/>
      <c r="VTW104" s="106"/>
      <c r="VTX104" s="106"/>
      <c r="VTY104" s="106"/>
      <c r="VTZ104" s="106"/>
      <c r="VUA104" s="106"/>
      <c r="VUB104" s="106"/>
      <c r="VUC104" s="106"/>
      <c r="VUD104" s="106"/>
      <c r="VUE104" s="106"/>
      <c r="VUF104" s="106"/>
      <c r="VUG104" s="106"/>
      <c r="VUH104" s="106"/>
      <c r="VUI104" s="106"/>
      <c r="VUJ104" s="106"/>
      <c r="VUK104" s="106"/>
      <c r="VUL104" s="106"/>
      <c r="VUM104" s="106"/>
      <c r="VUN104" s="106"/>
      <c r="VUO104" s="106"/>
      <c r="VUP104" s="106"/>
      <c r="VUQ104" s="106"/>
      <c r="VUR104" s="106"/>
      <c r="VUS104" s="106"/>
      <c r="VUT104" s="106"/>
      <c r="VUU104" s="106"/>
      <c r="VUV104" s="106"/>
      <c r="VUW104" s="106"/>
      <c r="VUX104" s="106"/>
      <c r="VUY104" s="106"/>
      <c r="VUZ104" s="106"/>
      <c r="VVA104" s="106"/>
      <c r="VVB104" s="106"/>
      <c r="VVC104" s="106"/>
      <c r="VVD104" s="106"/>
      <c r="VVE104" s="106"/>
      <c r="VVF104" s="106"/>
      <c r="VVG104" s="106"/>
      <c r="VVH104" s="106"/>
      <c r="VVI104" s="106"/>
      <c r="VVJ104" s="106"/>
      <c r="VVK104" s="106"/>
      <c r="VVL104" s="106"/>
      <c r="VVM104" s="106"/>
      <c r="VVN104" s="106"/>
      <c r="VVO104" s="106"/>
      <c r="VVP104" s="106"/>
      <c r="VVQ104" s="106"/>
      <c r="VVR104" s="106"/>
      <c r="VVS104" s="106"/>
      <c r="VVT104" s="106"/>
      <c r="VVU104" s="106"/>
      <c r="VVV104" s="106"/>
      <c r="VVW104" s="106"/>
      <c r="VVX104" s="106"/>
      <c r="VVY104" s="106"/>
      <c r="VVZ104" s="106"/>
      <c r="VWA104" s="106"/>
      <c r="VWB104" s="106"/>
      <c r="VWC104" s="106"/>
      <c r="VWD104" s="106"/>
      <c r="VWE104" s="106"/>
      <c r="VWF104" s="106"/>
      <c r="VWG104" s="106"/>
      <c r="VWH104" s="106"/>
      <c r="VWI104" s="106"/>
      <c r="VWJ104" s="106"/>
      <c r="VWK104" s="106"/>
      <c r="VWL104" s="106"/>
      <c r="VWM104" s="106"/>
      <c r="VWN104" s="106"/>
      <c r="VWO104" s="106"/>
      <c r="VWP104" s="106"/>
      <c r="VWQ104" s="106"/>
      <c r="VWR104" s="106"/>
      <c r="VWS104" s="106"/>
      <c r="VWT104" s="106"/>
      <c r="VWU104" s="106"/>
      <c r="VWV104" s="106"/>
      <c r="VWW104" s="106"/>
      <c r="VWX104" s="106"/>
      <c r="VWY104" s="106"/>
      <c r="VWZ104" s="106"/>
      <c r="VXA104" s="106"/>
      <c r="VXB104" s="106"/>
      <c r="VXC104" s="106"/>
      <c r="VXD104" s="106"/>
      <c r="VXE104" s="106"/>
      <c r="VXF104" s="106"/>
      <c r="VXG104" s="106"/>
      <c r="VXH104" s="106"/>
      <c r="VXI104" s="106"/>
      <c r="VXJ104" s="106"/>
      <c r="VXK104" s="106"/>
      <c r="VXL104" s="106"/>
      <c r="VXM104" s="106"/>
      <c r="VXN104" s="106"/>
      <c r="VXO104" s="106"/>
      <c r="VXP104" s="106"/>
      <c r="VXQ104" s="106"/>
      <c r="VXR104" s="106"/>
      <c r="VXS104" s="106"/>
      <c r="VXT104" s="106"/>
      <c r="VXU104" s="106"/>
      <c r="VXV104" s="106"/>
      <c r="VXW104" s="106"/>
      <c r="VXX104" s="106"/>
      <c r="VXY104" s="106"/>
      <c r="VXZ104" s="106"/>
      <c r="VYA104" s="106"/>
      <c r="VYB104" s="106"/>
      <c r="VYC104" s="106"/>
      <c r="VYD104" s="106"/>
      <c r="VYE104" s="106"/>
      <c r="VYF104" s="106"/>
      <c r="VYG104" s="106"/>
      <c r="VYH104" s="106"/>
      <c r="VYI104" s="106"/>
      <c r="VYJ104" s="106"/>
      <c r="VYK104" s="106"/>
      <c r="VYL104" s="106"/>
      <c r="VYM104" s="106"/>
      <c r="VYN104" s="106"/>
      <c r="VYO104" s="106"/>
      <c r="VYP104" s="106"/>
      <c r="VYQ104" s="106"/>
      <c r="VYR104" s="106"/>
      <c r="VYS104" s="106"/>
      <c r="VYT104" s="106"/>
      <c r="VYU104" s="106"/>
      <c r="VYV104" s="106"/>
      <c r="VYW104" s="106"/>
      <c r="VYX104" s="106"/>
      <c r="VYY104" s="106"/>
      <c r="VYZ104" s="106"/>
      <c r="VZA104" s="106"/>
      <c r="VZB104" s="106"/>
      <c r="VZC104" s="106"/>
      <c r="VZD104" s="106"/>
      <c r="VZE104" s="106"/>
      <c r="VZF104" s="106"/>
      <c r="VZG104" s="106"/>
      <c r="VZH104" s="106"/>
      <c r="VZI104" s="106"/>
      <c r="VZJ104" s="106"/>
      <c r="VZK104" s="106"/>
      <c r="VZL104" s="106"/>
      <c r="VZM104" s="106"/>
      <c r="VZN104" s="106"/>
      <c r="VZO104" s="106"/>
      <c r="VZP104" s="106"/>
      <c r="VZQ104" s="106"/>
      <c r="VZR104" s="106"/>
      <c r="VZS104" s="106"/>
      <c r="VZT104" s="106"/>
      <c r="VZU104" s="106"/>
      <c r="VZV104" s="106"/>
      <c r="VZW104" s="106"/>
      <c r="VZX104" s="106"/>
      <c r="VZY104" s="106"/>
      <c r="VZZ104" s="106"/>
      <c r="WAA104" s="106"/>
      <c r="WAB104" s="106"/>
      <c r="WAC104" s="106"/>
      <c r="WAD104" s="106"/>
      <c r="WAE104" s="106"/>
      <c r="WAF104" s="106"/>
      <c r="WAG104" s="106"/>
      <c r="WAH104" s="106"/>
      <c r="WAI104" s="106"/>
      <c r="WAJ104" s="106"/>
      <c r="WAK104" s="106"/>
      <c r="WAL104" s="106"/>
      <c r="WAM104" s="106"/>
      <c r="WAN104" s="106"/>
      <c r="WAO104" s="106"/>
      <c r="WAP104" s="106"/>
      <c r="WAQ104" s="106"/>
      <c r="WAR104" s="106"/>
      <c r="WAS104" s="106"/>
      <c r="WAT104" s="106"/>
      <c r="WAU104" s="106"/>
      <c r="WAV104" s="106"/>
      <c r="WAW104" s="106"/>
      <c r="WAX104" s="106"/>
      <c r="WAY104" s="106"/>
      <c r="WAZ104" s="106"/>
      <c r="WBA104" s="106"/>
      <c r="WBB104" s="106"/>
      <c r="WBC104" s="106"/>
      <c r="WBD104" s="106"/>
      <c r="WBE104" s="106"/>
      <c r="WBF104" s="106"/>
      <c r="WBG104" s="106"/>
      <c r="WBH104" s="106"/>
      <c r="WBI104" s="106"/>
      <c r="WBJ104" s="106"/>
      <c r="WBK104" s="106"/>
      <c r="WBL104" s="106"/>
      <c r="WBM104" s="106"/>
      <c r="WBN104" s="106"/>
      <c r="WBO104" s="106"/>
      <c r="WBP104" s="106"/>
      <c r="WBQ104" s="106"/>
      <c r="WBR104" s="106"/>
      <c r="WBS104" s="106"/>
      <c r="WBT104" s="106"/>
      <c r="WBU104" s="106"/>
      <c r="WBV104" s="106"/>
      <c r="WBW104" s="106"/>
      <c r="WBX104" s="106"/>
      <c r="WBY104" s="106"/>
      <c r="WBZ104" s="106"/>
      <c r="WCA104" s="106"/>
      <c r="WCB104" s="106"/>
      <c r="WCC104" s="106"/>
      <c r="WCD104" s="106"/>
      <c r="WCE104" s="106"/>
      <c r="WCF104" s="106"/>
      <c r="WCG104" s="106"/>
      <c r="WCH104" s="106"/>
      <c r="WCI104" s="106"/>
      <c r="WCJ104" s="106"/>
      <c r="WCK104" s="106"/>
      <c r="WCL104" s="106"/>
      <c r="WCM104" s="106"/>
      <c r="WCN104" s="106"/>
      <c r="WCO104" s="106"/>
      <c r="WCP104" s="106"/>
      <c r="WCQ104" s="106"/>
      <c r="WCR104" s="106"/>
      <c r="WCS104" s="106"/>
      <c r="WCT104" s="106"/>
      <c r="WCU104" s="106"/>
      <c r="WCV104" s="106"/>
      <c r="WCW104" s="106"/>
      <c r="WCX104" s="106"/>
      <c r="WCY104" s="106"/>
      <c r="WCZ104" s="106"/>
      <c r="WDA104" s="106"/>
      <c r="WDB104" s="106"/>
      <c r="WDC104" s="106"/>
      <c r="WDD104" s="106"/>
      <c r="WDE104" s="106"/>
      <c r="WDF104" s="106"/>
      <c r="WDG104" s="106"/>
      <c r="WDH104" s="106"/>
      <c r="WDI104" s="106"/>
      <c r="WDJ104" s="106"/>
      <c r="WDK104" s="106"/>
      <c r="WDL104" s="106"/>
      <c r="WDM104" s="106"/>
      <c r="WDN104" s="106"/>
      <c r="WDO104" s="106"/>
      <c r="WDP104" s="106"/>
      <c r="WDQ104" s="106"/>
      <c r="WDR104" s="106"/>
      <c r="WDS104" s="106"/>
      <c r="WDT104" s="106"/>
      <c r="WDU104" s="106"/>
      <c r="WDV104" s="106"/>
      <c r="WDW104" s="106"/>
      <c r="WDX104" s="106"/>
      <c r="WDY104" s="106"/>
      <c r="WDZ104" s="106"/>
      <c r="WEA104" s="106"/>
      <c r="WEB104" s="106"/>
      <c r="WEC104" s="106"/>
      <c r="WED104" s="106"/>
      <c r="WEE104" s="106"/>
      <c r="WEF104" s="106"/>
      <c r="WEG104" s="106"/>
      <c r="WEH104" s="106"/>
      <c r="WEI104" s="106"/>
      <c r="WEJ104" s="106"/>
      <c r="WEK104" s="106"/>
      <c r="WEL104" s="106"/>
      <c r="WEM104" s="106"/>
      <c r="WEN104" s="106"/>
      <c r="WEO104" s="106"/>
      <c r="WEP104" s="106"/>
      <c r="WEQ104" s="106"/>
      <c r="WER104" s="106"/>
      <c r="WES104" s="106"/>
      <c r="WET104" s="106"/>
      <c r="WEU104" s="106"/>
      <c r="WEV104" s="106"/>
      <c r="WEW104" s="106"/>
      <c r="WEX104" s="106"/>
      <c r="WEY104" s="106"/>
      <c r="WEZ104" s="106"/>
      <c r="WFA104" s="106"/>
      <c r="WFB104" s="106"/>
      <c r="WFC104" s="106"/>
      <c r="WFD104" s="106"/>
      <c r="WFE104" s="106"/>
      <c r="WFF104" s="106"/>
      <c r="WFG104" s="106"/>
      <c r="WFH104" s="106"/>
      <c r="WFI104" s="106"/>
      <c r="WFJ104" s="106"/>
      <c r="WFK104" s="106"/>
      <c r="WFL104" s="106"/>
      <c r="WFM104" s="106"/>
      <c r="WFN104" s="106"/>
      <c r="WFO104" s="106"/>
      <c r="WFP104" s="106"/>
      <c r="WFQ104" s="106"/>
      <c r="WFR104" s="106"/>
      <c r="WFS104" s="106"/>
      <c r="WFT104" s="106"/>
      <c r="WFU104" s="106"/>
      <c r="WFV104" s="106"/>
      <c r="WFW104" s="106"/>
      <c r="WFX104" s="106"/>
      <c r="WFY104" s="106"/>
      <c r="WFZ104" s="106"/>
      <c r="WGA104" s="106"/>
      <c r="WGB104" s="106"/>
      <c r="WGC104" s="106"/>
      <c r="WGD104" s="106"/>
      <c r="WGE104" s="106"/>
      <c r="WGF104" s="106"/>
      <c r="WGG104" s="106"/>
      <c r="WGH104" s="106"/>
      <c r="WGI104" s="106"/>
      <c r="WGJ104" s="106"/>
      <c r="WGK104" s="106"/>
      <c r="WGL104" s="106"/>
      <c r="WGM104" s="106"/>
      <c r="WGN104" s="106"/>
      <c r="WGO104" s="106"/>
      <c r="WGP104" s="106"/>
      <c r="WGQ104" s="106"/>
      <c r="WGR104" s="106"/>
      <c r="WGS104" s="106"/>
      <c r="WGT104" s="106"/>
      <c r="WGU104" s="106"/>
      <c r="WGV104" s="106"/>
      <c r="WGW104" s="106"/>
      <c r="WGX104" s="106"/>
      <c r="WGY104" s="106"/>
      <c r="WGZ104" s="106"/>
      <c r="WHA104" s="106"/>
      <c r="WHB104" s="106"/>
      <c r="WHC104" s="106"/>
      <c r="WHD104" s="106"/>
      <c r="WHE104" s="106"/>
      <c r="WHF104" s="106"/>
      <c r="WHG104" s="106"/>
      <c r="WHH104" s="106"/>
      <c r="WHI104" s="106"/>
      <c r="WHJ104" s="106"/>
      <c r="WHK104" s="106"/>
      <c r="WHL104" s="106"/>
      <c r="WHM104" s="106"/>
      <c r="WHN104" s="106"/>
      <c r="WHO104" s="106"/>
      <c r="WHP104" s="106"/>
      <c r="WHQ104" s="106"/>
      <c r="WHR104" s="106"/>
      <c r="WHS104" s="106"/>
      <c r="WHT104" s="106"/>
      <c r="WHU104" s="106"/>
      <c r="WHV104" s="106"/>
      <c r="WHW104" s="106"/>
      <c r="WHX104" s="106"/>
      <c r="WHY104" s="106"/>
      <c r="WHZ104" s="106"/>
      <c r="WIA104" s="106"/>
      <c r="WIB104" s="106"/>
      <c r="WIC104" s="106"/>
      <c r="WID104" s="106"/>
      <c r="WIE104" s="106"/>
      <c r="WIF104" s="106"/>
      <c r="WIG104" s="106"/>
      <c r="WIH104" s="106"/>
      <c r="WII104" s="106"/>
      <c r="WIJ104" s="106"/>
      <c r="WIK104" s="106"/>
      <c r="WIL104" s="106"/>
      <c r="WIM104" s="106"/>
      <c r="WIN104" s="106"/>
      <c r="WIO104" s="106"/>
      <c r="WIP104" s="106"/>
      <c r="WIQ104" s="106"/>
      <c r="WIR104" s="106"/>
      <c r="WIS104" s="106"/>
      <c r="WIT104" s="106"/>
      <c r="WIU104" s="106"/>
      <c r="WIV104" s="106"/>
      <c r="WIW104" s="106"/>
      <c r="WIX104" s="106"/>
      <c r="WIY104" s="106"/>
      <c r="WIZ104" s="106"/>
      <c r="WJA104" s="106"/>
      <c r="WJB104" s="106"/>
      <c r="WJC104" s="106"/>
      <c r="WJD104" s="106"/>
      <c r="WJE104" s="106"/>
      <c r="WJF104" s="106"/>
      <c r="WJG104" s="106"/>
      <c r="WJH104" s="106"/>
      <c r="WJI104" s="106"/>
      <c r="WJJ104" s="106"/>
      <c r="WJK104" s="106"/>
      <c r="WJL104" s="106"/>
      <c r="WJM104" s="106"/>
      <c r="WJN104" s="106"/>
      <c r="WJO104" s="106"/>
      <c r="WJP104" s="106"/>
      <c r="WJQ104" s="106"/>
      <c r="WJR104" s="106"/>
      <c r="WJS104" s="106"/>
      <c r="WJT104" s="106"/>
      <c r="WJU104" s="106"/>
      <c r="WJV104" s="106"/>
      <c r="WJW104" s="106"/>
      <c r="WJX104" s="106"/>
      <c r="WJY104" s="106"/>
      <c r="WJZ104" s="106"/>
      <c r="WKA104" s="106"/>
      <c r="WKB104" s="106"/>
      <c r="WKC104" s="106"/>
      <c r="WKD104" s="106"/>
      <c r="WKE104" s="106"/>
      <c r="WKF104" s="106"/>
      <c r="WKG104" s="106"/>
      <c r="WKH104" s="106"/>
      <c r="WKI104" s="106"/>
      <c r="WKJ104" s="106"/>
      <c r="WKK104" s="106"/>
      <c r="WKL104" s="106"/>
      <c r="WKM104" s="106"/>
      <c r="WKN104" s="106"/>
      <c r="WKO104" s="106"/>
      <c r="WKP104" s="106"/>
      <c r="WKQ104" s="106"/>
      <c r="WKR104" s="106"/>
      <c r="WKS104" s="106"/>
      <c r="WKT104" s="106"/>
      <c r="WKU104" s="106"/>
      <c r="WKV104" s="106"/>
      <c r="WKW104" s="106"/>
      <c r="WKX104" s="106"/>
      <c r="WKY104" s="106"/>
      <c r="WKZ104" s="106"/>
      <c r="WLA104" s="106"/>
      <c r="WLB104" s="106"/>
      <c r="WLC104" s="106"/>
      <c r="WLD104" s="106"/>
      <c r="WLE104" s="106"/>
      <c r="WLF104" s="106"/>
      <c r="WLG104" s="106"/>
      <c r="WLH104" s="106"/>
      <c r="WLI104" s="106"/>
      <c r="WLJ104" s="106"/>
      <c r="WLK104" s="106"/>
      <c r="WLL104" s="106"/>
      <c r="WLM104" s="106"/>
      <c r="WLN104" s="106"/>
      <c r="WLO104" s="106"/>
      <c r="WLP104" s="106"/>
      <c r="WLQ104" s="106"/>
      <c r="WLR104" s="106"/>
      <c r="WLS104" s="106"/>
      <c r="WLT104" s="106"/>
      <c r="WLU104" s="106"/>
      <c r="WLV104" s="106"/>
      <c r="WLW104" s="106"/>
      <c r="WLX104" s="106"/>
      <c r="WLY104" s="106"/>
      <c r="WLZ104" s="106"/>
      <c r="WMA104" s="106"/>
      <c r="WMB104" s="106"/>
      <c r="WMC104" s="106"/>
      <c r="WMD104" s="106"/>
      <c r="WME104" s="106"/>
      <c r="WMF104" s="106"/>
      <c r="WMG104" s="106"/>
      <c r="WMH104" s="106"/>
      <c r="WMI104" s="106"/>
      <c r="WMJ104" s="106"/>
      <c r="WMK104" s="106"/>
      <c r="WML104" s="106"/>
      <c r="WMM104" s="106"/>
      <c r="WMN104" s="106"/>
      <c r="WMO104" s="106"/>
      <c r="WMP104" s="106"/>
      <c r="WMQ104" s="106"/>
      <c r="WMR104" s="106"/>
      <c r="WMS104" s="106"/>
      <c r="WMT104" s="106"/>
      <c r="WMU104" s="106"/>
      <c r="WMV104" s="106"/>
      <c r="WMW104" s="106"/>
      <c r="WMX104" s="106"/>
      <c r="WMY104" s="106"/>
      <c r="WMZ104" s="106"/>
      <c r="WNA104" s="106"/>
      <c r="WNB104" s="106"/>
      <c r="WNC104" s="106"/>
      <c r="WND104" s="106"/>
      <c r="WNE104" s="106"/>
      <c r="WNF104" s="106"/>
      <c r="WNG104" s="106"/>
      <c r="WNH104" s="106"/>
      <c r="WNI104" s="106"/>
      <c r="WNJ104" s="106"/>
      <c r="WNK104" s="106"/>
      <c r="WNL104" s="106"/>
      <c r="WNM104" s="106"/>
      <c r="WNN104" s="106"/>
      <c r="WNO104" s="106"/>
      <c r="WNP104" s="106"/>
      <c r="WNQ104" s="106"/>
      <c r="WNR104" s="106"/>
      <c r="WNS104" s="106"/>
      <c r="WNT104" s="106"/>
      <c r="WNU104" s="106"/>
      <c r="WNV104" s="106"/>
      <c r="WNW104" s="106"/>
      <c r="WNX104" s="106"/>
      <c r="WNY104" s="106"/>
      <c r="WNZ104" s="106"/>
      <c r="WOA104" s="106"/>
      <c r="WOB104" s="106"/>
      <c r="WOC104" s="106"/>
      <c r="WOD104" s="106"/>
      <c r="WOE104" s="106"/>
      <c r="WOF104" s="106"/>
      <c r="WOG104" s="106"/>
      <c r="WOH104" s="106"/>
      <c r="WOI104" s="106"/>
      <c r="WOJ104" s="106"/>
      <c r="WOK104" s="106"/>
      <c r="WOL104" s="106"/>
      <c r="WOM104" s="106"/>
      <c r="WON104" s="106"/>
      <c r="WOO104" s="106"/>
      <c r="WOP104" s="106"/>
      <c r="WOQ104" s="106"/>
      <c r="WOR104" s="106"/>
      <c r="WOS104" s="106"/>
      <c r="WOT104" s="106"/>
      <c r="WOU104" s="106"/>
      <c r="WOV104" s="106"/>
      <c r="WOW104" s="106"/>
      <c r="WOX104" s="106"/>
      <c r="WOY104" s="106"/>
      <c r="WOZ104" s="106"/>
      <c r="WPA104" s="106"/>
      <c r="WPB104" s="106"/>
      <c r="WPC104" s="106"/>
      <c r="WPD104" s="106"/>
      <c r="WPE104" s="106"/>
      <c r="WPF104" s="106"/>
      <c r="WPG104" s="106"/>
      <c r="WPH104" s="106"/>
      <c r="WPI104" s="106"/>
      <c r="WPJ104" s="106"/>
      <c r="WPK104" s="106"/>
      <c r="WPL104" s="106"/>
      <c r="WPM104" s="106"/>
      <c r="WPN104" s="106"/>
      <c r="WPO104" s="106"/>
      <c r="WPP104" s="106"/>
      <c r="WPQ104" s="106"/>
      <c r="WPR104" s="106"/>
      <c r="WPS104" s="106"/>
      <c r="WPT104" s="106"/>
      <c r="WPU104" s="106"/>
      <c r="WPV104" s="106"/>
      <c r="WPW104" s="106"/>
      <c r="WPX104" s="106"/>
      <c r="WPY104" s="106"/>
      <c r="WPZ104" s="106"/>
      <c r="WQA104" s="106"/>
      <c r="WQB104" s="106"/>
      <c r="WQC104" s="106"/>
      <c r="WQD104" s="106"/>
      <c r="WQE104" s="106"/>
      <c r="WQF104" s="106"/>
      <c r="WQG104" s="106"/>
      <c r="WQH104" s="106"/>
      <c r="WQI104" s="106"/>
      <c r="WQJ104" s="106"/>
      <c r="WQK104" s="106"/>
      <c r="WQL104" s="106"/>
      <c r="WQM104" s="106"/>
      <c r="WQN104" s="106"/>
      <c r="WQO104" s="106"/>
      <c r="WQP104" s="106"/>
      <c r="WQQ104" s="106"/>
      <c r="WQR104" s="106"/>
      <c r="WQS104" s="106"/>
      <c r="WQT104" s="106"/>
      <c r="WQU104" s="106"/>
      <c r="WQV104" s="106"/>
      <c r="WQW104" s="106"/>
      <c r="WQX104" s="106"/>
      <c r="WQY104" s="106"/>
      <c r="WQZ104" s="106"/>
      <c r="WRA104" s="106"/>
      <c r="WRB104" s="106"/>
      <c r="WRC104" s="106"/>
      <c r="WRD104" s="106"/>
      <c r="WRE104" s="106"/>
      <c r="WRF104" s="106"/>
      <c r="WRG104" s="106"/>
      <c r="WRH104" s="106"/>
      <c r="WRI104" s="106"/>
      <c r="WRJ104" s="106"/>
      <c r="WRK104" s="106"/>
      <c r="WRL104" s="106"/>
      <c r="WRM104" s="106"/>
      <c r="WRN104" s="106"/>
      <c r="WRO104" s="106"/>
      <c r="WRP104" s="106"/>
      <c r="WRQ104" s="106"/>
      <c r="WRR104" s="106"/>
      <c r="WRS104" s="106"/>
      <c r="WRT104" s="106"/>
      <c r="WRU104" s="106"/>
      <c r="WRV104" s="106"/>
      <c r="WRW104" s="106"/>
      <c r="WRX104" s="106"/>
      <c r="WRY104" s="106"/>
      <c r="WRZ104" s="106"/>
      <c r="WSA104" s="106"/>
      <c r="WSB104" s="106"/>
      <c r="WSC104" s="106"/>
      <c r="WSD104" s="106"/>
      <c r="WSE104" s="106"/>
      <c r="WSF104" s="106"/>
      <c r="WSG104" s="106"/>
      <c r="WSH104" s="106"/>
      <c r="WSI104" s="106"/>
      <c r="WSJ104" s="106"/>
      <c r="WSK104" s="106"/>
      <c r="WSL104" s="106"/>
      <c r="WSM104" s="106"/>
      <c r="WSN104" s="106"/>
      <c r="WSO104" s="106"/>
      <c r="WSP104" s="106"/>
      <c r="WSQ104" s="106"/>
      <c r="WSR104" s="106"/>
      <c r="WSS104" s="106"/>
      <c r="WST104" s="106"/>
      <c r="WSU104" s="106"/>
      <c r="WSV104" s="106"/>
      <c r="WSW104" s="106"/>
      <c r="WSX104" s="106"/>
      <c r="WSY104" s="106"/>
      <c r="WSZ104" s="106"/>
      <c r="WTA104" s="106"/>
      <c r="WTB104" s="106"/>
      <c r="WTC104" s="106"/>
      <c r="WTD104" s="106"/>
      <c r="WTE104" s="106"/>
      <c r="WTF104" s="106"/>
      <c r="WTG104" s="106"/>
      <c r="WTH104" s="106"/>
      <c r="WTI104" s="106"/>
      <c r="WTJ104" s="106"/>
      <c r="WTK104" s="106"/>
      <c r="WTL104" s="106"/>
      <c r="WTM104" s="106"/>
      <c r="WTN104" s="106"/>
      <c r="WTO104" s="106"/>
      <c r="WTP104" s="106"/>
      <c r="WTQ104" s="106"/>
      <c r="WTR104" s="106"/>
      <c r="WTS104" s="106"/>
      <c r="WTT104" s="106"/>
      <c r="WTU104" s="106"/>
      <c r="WTV104" s="106"/>
      <c r="WTW104" s="106"/>
      <c r="WTX104" s="106"/>
      <c r="WTY104" s="106"/>
      <c r="WTZ104" s="106"/>
      <c r="WUA104" s="106"/>
      <c r="WUB104" s="106"/>
      <c r="WUC104" s="106"/>
      <c r="WUD104" s="106"/>
      <c r="WUE104" s="106"/>
      <c r="WUF104" s="106"/>
      <c r="WUG104" s="106"/>
      <c r="WUH104" s="106"/>
      <c r="WUI104" s="106"/>
      <c r="WUJ104" s="106"/>
      <c r="WUK104" s="106"/>
      <c r="WUL104" s="106"/>
      <c r="WUM104" s="106"/>
      <c r="WUN104" s="106"/>
      <c r="WUO104" s="106"/>
      <c r="WUP104" s="106"/>
      <c r="WUQ104" s="106"/>
      <c r="WUR104" s="106"/>
      <c r="WUS104" s="106"/>
      <c r="WUT104" s="106"/>
      <c r="WUU104" s="106"/>
      <c r="WUV104" s="106"/>
      <c r="WUW104" s="106"/>
      <c r="WUX104" s="106"/>
      <c r="WUY104" s="106"/>
      <c r="WUZ104" s="106"/>
      <c r="WVA104" s="106"/>
      <c r="WVB104" s="106"/>
      <c r="WVC104" s="106"/>
      <c r="WVD104" s="106"/>
      <c r="WVE104" s="106"/>
      <c r="WVF104" s="106"/>
      <c r="WVG104" s="106"/>
      <c r="WVH104" s="106"/>
      <c r="WVI104" s="106"/>
      <c r="WVJ104" s="106"/>
      <c r="WVK104" s="106"/>
      <c r="WVL104" s="106"/>
      <c r="WVM104" s="106"/>
      <c r="WVN104" s="106"/>
      <c r="WVO104" s="106"/>
      <c r="WVP104" s="106"/>
      <c r="WVQ104" s="106"/>
      <c r="WVR104" s="106"/>
      <c r="WVS104" s="106"/>
      <c r="WVT104" s="106"/>
      <c r="WVU104" s="106"/>
      <c r="WVV104" s="106"/>
      <c r="WVW104" s="106"/>
      <c r="WVX104" s="106"/>
      <c r="WVY104" s="106"/>
      <c r="WVZ104" s="106"/>
      <c r="WWA104" s="106"/>
      <c r="WWB104" s="106"/>
      <c r="WWC104" s="106"/>
      <c r="WWD104" s="106"/>
      <c r="WWE104" s="106"/>
      <c r="WWF104" s="106"/>
      <c r="WWG104" s="106"/>
      <c r="WWH104" s="106"/>
      <c r="WWI104" s="106"/>
      <c r="WWJ104" s="106"/>
      <c r="WWK104" s="106"/>
      <c r="WWL104" s="106"/>
      <c r="WWM104" s="106"/>
      <c r="WWN104" s="106"/>
      <c r="WWO104" s="106"/>
      <c r="WWP104" s="106"/>
      <c r="WWQ104" s="106"/>
      <c r="WWR104" s="106"/>
      <c r="WWS104" s="106"/>
      <c r="WWT104" s="106"/>
      <c r="WWU104" s="106"/>
      <c r="WWV104" s="106"/>
      <c r="WWW104" s="106"/>
      <c r="WWX104" s="106"/>
      <c r="WWY104" s="106"/>
      <c r="WWZ104" s="106"/>
      <c r="WXA104" s="106"/>
      <c r="WXB104" s="106"/>
      <c r="WXC104" s="106"/>
      <c r="WXD104" s="106"/>
      <c r="WXE104" s="106"/>
      <c r="WXF104" s="106"/>
      <c r="WXG104" s="106"/>
      <c r="WXH104" s="106"/>
      <c r="WXI104" s="106"/>
      <c r="WXJ104" s="106"/>
      <c r="WXK104" s="106"/>
      <c r="WXL104" s="106"/>
      <c r="WXM104" s="106"/>
      <c r="WXN104" s="106"/>
      <c r="WXO104" s="106"/>
      <c r="WXP104" s="106"/>
      <c r="WXQ104" s="106"/>
      <c r="WXR104" s="106"/>
      <c r="WXS104" s="106"/>
      <c r="WXT104" s="106"/>
      <c r="WXU104" s="106"/>
      <c r="WXV104" s="106"/>
      <c r="WXW104" s="106"/>
      <c r="WXX104" s="106"/>
      <c r="WXY104" s="106"/>
      <c r="WXZ104" s="106"/>
      <c r="WYA104" s="106"/>
      <c r="WYB104" s="106"/>
      <c r="WYC104" s="106"/>
      <c r="WYD104" s="106"/>
      <c r="WYE104" s="106"/>
      <c r="WYF104" s="106"/>
      <c r="WYG104" s="106"/>
      <c r="WYH104" s="106"/>
      <c r="WYI104" s="106"/>
      <c r="WYJ104" s="106"/>
      <c r="WYK104" s="106"/>
      <c r="WYL104" s="106"/>
      <c r="WYM104" s="106"/>
      <c r="WYN104" s="106"/>
      <c r="WYO104" s="106"/>
      <c r="WYP104" s="106"/>
      <c r="WYQ104" s="106"/>
      <c r="WYR104" s="106"/>
      <c r="WYS104" s="106"/>
      <c r="WYT104" s="106"/>
      <c r="WYU104" s="106"/>
      <c r="WYV104" s="106"/>
      <c r="WYW104" s="106"/>
      <c r="WYX104" s="106"/>
      <c r="WYY104" s="106"/>
      <c r="WYZ104" s="106"/>
      <c r="WZA104" s="106"/>
      <c r="WZB104" s="106"/>
      <c r="WZC104" s="106"/>
      <c r="WZD104" s="106"/>
      <c r="WZE104" s="106"/>
      <c r="WZF104" s="106"/>
      <c r="WZG104" s="106"/>
      <c r="WZH104" s="106"/>
      <c r="WZI104" s="106"/>
      <c r="WZJ104" s="106"/>
      <c r="WZK104" s="106"/>
      <c r="WZL104" s="106"/>
      <c r="WZM104" s="106"/>
      <c r="WZN104" s="106"/>
      <c r="WZO104" s="106"/>
      <c r="WZP104" s="106"/>
      <c r="WZQ104" s="106"/>
      <c r="WZR104" s="106"/>
      <c r="WZS104" s="106"/>
      <c r="WZT104" s="106"/>
      <c r="WZU104" s="106"/>
      <c r="WZV104" s="106"/>
      <c r="WZW104" s="106"/>
      <c r="WZX104" s="106"/>
      <c r="WZY104" s="106"/>
      <c r="WZZ104" s="106"/>
      <c r="XAA104" s="106"/>
      <c r="XAB104" s="106"/>
      <c r="XAC104" s="106"/>
      <c r="XAD104" s="106"/>
      <c r="XAE104" s="106"/>
      <c r="XAF104" s="106"/>
      <c r="XAG104" s="106"/>
      <c r="XAH104" s="106"/>
      <c r="XAI104" s="106"/>
      <c r="XAJ104" s="106"/>
      <c r="XAK104" s="106"/>
      <c r="XAL104" s="106"/>
      <c r="XAM104" s="106"/>
      <c r="XAN104" s="106"/>
      <c r="XAO104" s="106"/>
      <c r="XAP104" s="106"/>
      <c r="XAQ104" s="106"/>
      <c r="XAR104" s="106"/>
      <c r="XAS104" s="106"/>
      <c r="XAT104" s="106"/>
      <c r="XAU104" s="106"/>
      <c r="XAV104" s="106"/>
      <c r="XAW104" s="106"/>
      <c r="XAX104" s="106"/>
      <c r="XAY104" s="106"/>
      <c r="XAZ104" s="106"/>
      <c r="XBA104" s="106"/>
      <c r="XBB104" s="106"/>
      <c r="XBC104" s="106"/>
      <c r="XBD104" s="106"/>
      <c r="XBE104" s="106"/>
      <c r="XBF104" s="106"/>
      <c r="XBG104" s="106"/>
      <c r="XBH104" s="106"/>
      <c r="XBI104" s="106"/>
      <c r="XBJ104" s="106"/>
      <c r="XBK104" s="106"/>
      <c r="XBL104" s="106"/>
      <c r="XBM104" s="106"/>
      <c r="XBN104" s="106"/>
      <c r="XBO104" s="106"/>
      <c r="XBP104" s="106"/>
      <c r="XBQ104" s="106"/>
      <c r="XBR104" s="106"/>
      <c r="XBS104" s="106"/>
      <c r="XBT104" s="106"/>
      <c r="XBU104" s="106"/>
      <c r="XBV104" s="106"/>
      <c r="XBW104" s="106"/>
      <c r="XBX104" s="106"/>
      <c r="XBY104" s="106"/>
      <c r="XBZ104" s="106"/>
      <c r="XCA104" s="106"/>
      <c r="XCB104" s="106"/>
      <c r="XCC104" s="106"/>
      <c r="XCD104" s="106"/>
      <c r="XCE104" s="106"/>
      <c r="XCF104" s="106"/>
      <c r="XCG104" s="106"/>
      <c r="XCH104" s="106"/>
      <c r="XCI104" s="106"/>
      <c r="XCJ104" s="106"/>
      <c r="XCK104" s="106"/>
      <c r="XCL104" s="106"/>
      <c r="XCM104" s="106"/>
      <c r="XCN104" s="106"/>
      <c r="XCO104" s="106"/>
      <c r="XCP104" s="106"/>
      <c r="XCQ104" s="106"/>
      <c r="XCR104" s="106"/>
      <c r="XCS104" s="106"/>
      <c r="XCT104" s="106"/>
      <c r="XCU104" s="106"/>
      <c r="XCV104" s="106"/>
      <c r="XCW104" s="106"/>
      <c r="XCX104" s="106"/>
      <c r="XCY104" s="106"/>
      <c r="XCZ104" s="106"/>
      <c r="XDA104" s="106"/>
      <c r="XDB104" s="106"/>
      <c r="XDC104" s="106"/>
      <c r="XDD104" s="106"/>
      <c r="XDE104" s="106"/>
      <c r="XDF104" s="106"/>
      <c r="XDG104" s="106"/>
      <c r="XDH104" s="106"/>
      <c r="XDI104" s="106"/>
      <c r="XDJ104" s="106"/>
      <c r="XDK104" s="106"/>
      <c r="XDL104" s="106"/>
      <c r="XDM104" s="106"/>
      <c r="XDN104" s="106"/>
      <c r="XDO104" s="106"/>
      <c r="XDP104" s="106"/>
      <c r="XDQ104" s="106"/>
      <c r="XDR104" s="106"/>
      <c r="XDS104" s="106"/>
      <c r="XDT104" s="106"/>
      <c r="XDU104" s="106"/>
      <c r="XDV104" s="106"/>
      <c r="XDW104" s="106"/>
      <c r="XDX104" s="106"/>
      <c r="XDY104" s="106"/>
      <c r="XDZ104" s="106"/>
      <c r="XEA104" s="106"/>
      <c r="XEB104" s="106"/>
      <c r="XEC104" s="106"/>
      <c r="XED104" s="106"/>
      <c r="XEE104" s="106"/>
      <c r="XEF104" s="106"/>
      <c r="XEG104" s="106"/>
      <c r="XEH104" s="106"/>
      <c r="XEI104" s="106"/>
      <c r="XEJ104" s="106"/>
      <c r="XEK104" s="106"/>
      <c r="XEL104" s="106"/>
      <c r="XEM104" s="106"/>
      <c r="XEN104" s="106"/>
      <c r="XEO104" s="106"/>
      <c r="XEP104" s="106"/>
      <c r="XEQ104" s="106"/>
      <c r="XER104" s="106"/>
      <c r="XES104" s="106"/>
      <c r="XET104" s="106"/>
      <c r="XEU104" s="106"/>
      <c r="XEV104" s="106"/>
      <c r="XEW104" s="106"/>
      <c r="XEX104" s="106"/>
      <c r="XEY104" s="106"/>
      <c r="XEZ104" s="106"/>
      <c r="XFA104" s="119"/>
      <c r="XFB104" s="119"/>
    </row>
    <row r="105" spans="1:16382" ht="21.75" customHeight="1" x14ac:dyDescent="0.3">
      <c r="A105" s="87">
        <f t="shared" si="1"/>
        <v>99</v>
      </c>
      <c r="B105" s="87" t="s">
        <v>14</v>
      </c>
      <c r="C105" s="88" t="s">
        <v>3068</v>
      </c>
      <c r="D105" s="107" t="s">
        <v>3069</v>
      </c>
      <c r="E105" s="111" t="s">
        <v>3070</v>
      </c>
      <c r="F105" s="108">
        <v>12684088</v>
      </c>
      <c r="G105" s="92">
        <v>0</v>
      </c>
      <c r="H105" s="92">
        <v>12684088</v>
      </c>
      <c r="I105" s="87" t="s">
        <v>20</v>
      </c>
      <c r="J105" s="109">
        <v>44561</v>
      </c>
      <c r="K105" s="87" t="s">
        <v>12</v>
      </c>
      <c r="L105" s="94" t="s">
        <v>3071</v>
      </c>
      <c r="M105" s="87" t="s">
        <v>11</v>
      </c>
      <c r="N105" s="87" t="s">
        <v>2449</v>
      </c>
      <c r="O105" s="66">
        <v>44550</v>
      </c>
      <c r="P105" s="4"/>
      <c r="Q105" s="95"/>
    </row>
    <row r="106" spans="1:16382" ht="21.75" customHeight="1" x14ac:dyDescent="0.3">
      <c r="A106" s="87">
        <f t="shared" si="1"/>
        <v>100</v>
      </c>
      <c r="B106" s="87" t="s">
        <v>14</v>
      </c>
      <c r="C106" s="88" t="s">
        <v>3082</v>
      </c>
      <c r="D106" s="107" t="s">
        <v>3083</v>
      </c>
      <c r="E106" s="90" t="s">
        <v>3084</v>
      </c>
      <c r="F106" s="108">
        <v>5250000</v>
      </c>
      <c r="G106" s="92">
        <v>0</v>
      </c>
      <c r="H106" s="92">
        <v>5250000</v>
      </c>
      <c r="I106" s="87" t="s">
        <v>20</v>
      </c>
      <c r="J106" s="109">
        <v>44561</v>
      </c>
      <c r="K106" s="87" t="s">
        <v>12</v>
      </c>
      <c r="L106" s="94" t="s">
        <v>2854</v>
      </c>
      <c r="M106" s="87" t="s">
        <v>11</v>
      </c>
      <c r="N106" s="87" t="s">
        <v>2449</v>
      </c>
      <c r="O106" s="66">
        <v>44550</v>
      </c>
      <c r="P106" s="4"/>
      <c r="Q106" s="95"/>
    </row>
    <row r="107" spans="1:16382" ht="21.75" customHeight="1" x14ac:dyDescent="0.3">
      <c r="A107" s="87">
        <f t="shared" si="1"/>
        <v>101</v>
      </c>
      <c r="B107" s="87" t="s">
        <v>14</v>
      </c>
      <c r="C107" s="88" t="s">
        <v>3085</v>
      </c>
      <c r="D107" s="107" t="s">
        <v>3086</v>
      </c>
      <c r="E107" s="111" t="s">
        <v>3087</v>
      </c>
      <c r="F107" s="108">
        <v>10145367</v>
      </c>
      <c r="G107" s="92">
        <v>0</v>
      </c>
      <c r="H107" s="92">
        <v>10145367</v>
      </c>
      <c r="I107" s="87" t="s">
        <v>20</v>
      </c>
      <c r="J107" s="109">
        <v>44561</v>
      </c>
      <c r="K107" s="87" t="s">
        <v>12</v>
      </c>
      <c r="L107" s="94" t="s">
        <v>3088</v>
      </c>
      <c r="M107" s="87" t="s">
        <v>11</v>
      </c>
      <c r="N107" s="87" t="s">
        <v>2449</v>
      </c>
      <c r="O107" s="66">
        <v>44550</v>
      </c>
      <c r="P107" s="4"/>
      <c r="Q107" s="95"/>
    </row>
    <row r="108" spans="1:16382" ht="21.75" customHeight="1" x14ac:dyDescent="0.3">
      <c r="A108" s="87">
        <f t="shared" si="1"/>
        <v>102</v>
      </c>
      <c r="B108" s="87" t="s">
        <v>14</v>
      </c>
      <c r="C108" s="88" t="s">
        <v>2859</v>
      </c>
      <c r="D108" s="89" t="s">
        <v>2860</v>
      </c>
      <c r="E108" s="111" t="s">
        <v>2861</v>
      </c>
      <c r="F108" s="91">
        <v>9450000</v>
      </c>
      <c r="G108" s="92">
        <v>0</v>
      </c>
      <c r="H108" s="92">
        <v>9450000</v>
      </c>
      <c r="I108" s="87" t="s">
        <v>20</v>
      </c>
      <c r="J108" s="93">
        <v>44377</v>
      </c>
      <c r="K108" s="87" t="s">
        <v>12</v>
      </c>
      <c r="L108" s="94" t="s">
        <v>2862</v>
      </c>
      <c r="M108" s="87" t="s">
        <v>11</v>
      </c>
      <c r="N108" s="87" t="s">
        <v>2449</v>
      </c>
      <c r="O108" s="66">
        <v>44550</v>
      </c>
      <c r="P108" s="4"/>
      <c r="Q108" s="95"/>
    </row>
    <row r="109" spans="1:16382" ht="21.75" customHeight="1" x14ac:dyDescent="0.3"/>
    <row r="110" spans="1:16382" ht="21.75" customHeight="1" x14ac:dyDescent="0.3"/>
    <row r="111" spans="1:16382" ht="21.75" customHeight="1" x14ac:dyDescent="0.3"/>
    <row r="112" spans="1:16382" ht="21.75" customHeight="1" x14ac:dyDescent="0.3"/>
    <row r="113" spans="1:23" ht="21.75" customHeight="1" x14ac:dyDescent="0.3"/>
    <row r="115" spans="1:23" x14ac:dyDescent="0.3">
      <c r="A115" s="289" t="s">
        <v>6210</v>
      </c>
    </row>
    <row r="116" spans="1:23" ht="244.8" x14ac:dyDescent="0.3">
      <c r="A116" s="87">
        <f>+A117+1</f>
        <v>104</v>
      </c>
      <c r="B116" s="96" t="s">
        <v>14</v>
      </c>
      <c r="C116" s="97" t="s">
        <v>1036</v>
      </c>
      <c r="D116" s="98" t="s">
        <v>1353</v>
      </c>
      <c r="E116" s="99" t="s">
        <v>3059</v>
      </c>
      <c r="F116" s="100">
        <v>132150896</v>
      </c>
      <c r="G116" s="101">
        <v>0</v>
      </c>
      <c r="H116" s="100">
        <v>132150896</v>
      </c>
      <c r="I116" s="96" t="s">
        <v>20</v>
      </c>
      <c r="J116" s="102">
        <v>44561</v>
      </c>
      <c r="K116" s="243" t="s">
        <v>2004</v>
      </c>
      <c r="L116" s="105" t="s">
        <v>3060</v>
      </c>
      <c r="M116" s="105" t="s">
        <v>11</v>
      </c>
      <c r="N116" s="106" t="s">
        <v>2449</v>
      </c>
      <c r="O116" s="66">
        <v>44550</v>
      </c>
      <c r="P116" s="290"/>
      <c r="Q116" s="290"/>
      <c r="R116" s="2"/>
      <c r="S116" s="2"/>
      <c r="T116" s="2"/>
      <c r="U116" s="2"/>
      <c r="V116" s="2"/>
      <c r="W116" s="2"/>
    </row>
    <row r="117" spans="1:23" ht="86.4" x14ac:dyDescent="0.3">
      <c r="A117" s="87">
        <f>+A108+1</f>
        <v>103</v>
      </c>
      <c r="B117" s="87" t="s">
        <v>14</v>
      </c>
      <c r="C117" s="88" t="s">
        <v>3065</v>
      </c>
      <c r="D117" s="89" t="s">
        <v>1342</v>
      </c>
      <c r="E117" s="111" t="s">
        <v>3066</v>
      </c>
      <c r="F117" s="108">
        <v>2810000</v>
      </c>
      <c r="G117" s="92">
        <v>0</v>
      </c>
      <c r="H117" s="92">
        <v>2810000</v>
      </c>
      <c r="I117" s="87" t="s">
        <v>20</v>
      </c>
      <c r="J117" s="291">
        <v>44561</v>
      </c>
      <c r="K117" s="87" t="s">
        <v>2004</v>
      </c>
      <c r="L117" s="94" t="s">
        <v>3067</v>
      </c>
      <c r="M117" s="87" t="s">
        <v>11</v>
      </c>
      <c r="N117" s="87" t="s">
        <v>2449</v>
      </c>
      <c r="O117" s="66">
        <v>44550</v>
      </c>
      <c r="P117" s="4"/>
      <c r="Q117" s="95"/>
      <c r="R117" s="2"/>
      <c r="S117" s="2"/>
      <c r="T117" s="2"/>
      <c r="U117" s="2"/>
      <c r="V117" s="2"/>
      <c r="W117" s="2"/>
    </row>
    <row r="118" spans="1:23" ht="72" x14ac:dyDescent="0.3">
      <c r="A118" s="87">
        <f>+A117+1</f>
        <v>104</v>
      </c>
      <c r="B118" s="87" t="s">
        <v>14</v>
      </c>
      <c r="C118" s="97" t="s">
        <v>2763</v>
      </c>
      <c r="D118" s="98" t="s">
        <v>1095</v>
      </c>
      <c r="E118" s="99" t="s">
        <v>2764</v>
      </c>
      <c r="F118" s="100">
        <v>24752000</v>
      </c>
      <c r="G118" s="101">
        <v>0</v>
      </c>
      <c r="H118" s="100">
        <v>24752000</v>
      </c>
      <c r="I118" s="96" t="s">
        <v>20</v>
      </c>
      <c r="J118" s="102" t="s">
        <v>2765</v>
      </c>
      <c r="K118" s="103" t="s">
        <v>2004</v>
      </c>
      <c r="L118" s="104" t="s">
        <v>2766</v>
      </c>
      <c r="M118" s="103" t="s">
        <v>11</v>
      </c>
      <c r="N118" s="96" t="s">
        <v>2449</v>
      </c>
      <c r="O118" s="66">
        <v>44550</v>
      </c>
      <c r="P118" s="4"/>
      <c r="Q118" s="95"/>
      <c r="R118" s="2"/>
      <c r="S118" s="2"/>
      <c r="T118" s="2"/>
      <c r="U118" s="2"/>
      <c r="V118" s="2"/>
      <c r="W118" s="2"/>
    </row>
    <row r="119" spans="1:23" ht="100.8" x14ac:dyDescent="0.3">
      <c r="A119" s="87">
        <f>+A118+1</f>
        <v>105</v>
      </c>
      <c r="B119" s="87" t="s">
        <v>14</v>
      </c>
      <c r="C119" s="88" t="s">
        <v>3076</v>
      </c>
      <c r="D119" s="89" t="s">
        <v>1375</v>
      </c>
      <c r="E119" s="111" t="s">
        <v>3077</v>
      </c>
      <c r="F119" s="108">
        <v>21600000</v>
      </c>
      <c r="G119" s="92">
        <v>0</v>
      </c>
      <c r="H119" s="92">
        <v>21600000</v>
      </c>
      <c r="I119" s="87" t="s">
        <v>20</v>
      </c>
      <c r="J119" s="292">
        <v>44561</v>
      </c>
      <c r="K119" s="87" t="s">
        <v>12</v>
      </c>
      <c r="L119" s="94" t="s">
        <v>3078</v>
      </c>
      <c r="M119" s="87" t="s">
        <v>11</v>
      </c>
      <c r="N119" s="87" t="s">
        <v>2449</v>
      </c>
      <c r="O119" s="66">
        <v>44550</v>
      </c>
      <c r="P119" s="4"/>
      <c r="Q119" s="95"/>
      <c r="R119" s="2"/>
      <c r="S119" s="2"/>
      <c r="T119" s="2"/>
      <c r="U119" s="2"/>
      <c r="V119" s="2"/>
      <c r="W119" s="2"/>
    </row>
    <row r="120" spans="1:23" ht="86.4" x14ac:dyDescent="0.3">
      <c r="A120" s="87">
        <f>+A119+1</f>
        <v>106</v>
      </c>
      <c r="B120" s="87" t="s">
        <v>14</v>
      </c>
      <c r="C120" s="88" t="s">
        <v>3089</v>
      </c>
      <c r="D120" s="88" t="s">
        <v>1393</v>
      </c>
      <c r="E120" s="124" t="s">
        <v>3090</v>
      </c>
      <c r="F120" s="108">
        <v>36478111</v>
      </c>
      <c r="G120" s="92">
        <v>0</v>
      </c>
      <c r="H120" s="92">
        <v>36478111</v>
      </c>
      <c r="I120" s="87" t="s">
        <v>20</v>
      </c>
      <c r="J120" s="291">
        <v>44561</v>
      </c>
      <c r="K120" s="87" t="s">
        <v>2004</v>
      </c>
      <c r="L120" s="94" t="s">
        <v>3091</v>
      </c>
      <c r="M120" s="87" t="s">
        <v>11</v>
      </c>
      <c r="N120" s="87" t="s">
        <v>2449</v>
      </c>
      <c r="O120" s="66">
        <v>44550</v>
      </c>
      <c r="P120" s="4"/>
      <c r="Q120" s="95"/>
      <c r="R120" s="2"/>
      <c r="S120" s="2"/>
      <c r="T120" s="2"/>
      <c r="U120" s="2"/>
      <c r="V120" s="2"/>
      <c r="W120" s="2"/>
    </row>
    <row r="121" spans="1:23" ht="158.4" x14ac:dyDescent="0.3">
      <c r="A121" s="87">
        <f>+A120+1</f>
        <v>107</v>
      </c>
      <c r="B121" s="87" t="s">
        <v>14</v>
      </c>
      <c r="C121" s="88" t="s">
        <v>3092</v>
      </c>
      <c r="D121" s="88" t="s">
        <v>1392</v>
      </c>
      <c r="E121" s="124" t="s">
        <v>3093</v>
      </c>
      <c r="F121" s="108">
        <v>127301350</v>
      </c>
      <c r="G121" s="92">
        <v>0</v>
      </c>
      <c r="H121" s="92">
        <v>127301350</v>
      </c>
      <c r="I121" s="87" t="s">
        <v>20</v>
      </c>
      <c r="J121" s="291">
        <v>44561</v>
      </c>
      <c r="K121" s="87" t="s">
        <v>2004</v>
      </c>
      <c r="L121" s="94" t="s">
        <v>3091</v>
      </c>
      <c r="M121" s="87" t="s">
        <v>11</v>
      </c>
      <c r="N121" s="87" t="s">
        <v>2449</v>
      </c>
      <c r="O121" s="66">
        <v>44550</v>
      </c>
      <c r="P121" s="4"/>
      <c r="Q121" s="95"/>
      <c r="R121" s="2"/>
      <c r="S121" s="2"/>
      <c r="T121" s="2"/>
      <c r="U121" s="2"/>
      <c r="V121" s="2"/>
      <c r="W121" s="2"/>
    </row>
  </sheetData>
  <autoFilter ref="A6:XFB113"/>
  <sortState ref="C7:O114">
    <sortCondition ref="C7:C114"/>
  </sortState>
  <mergeCells count="2">
    <mergeCell ref="A1:B5"/>
    <mergeCell ref="C1:O5"/>
  </mergeCells>
  <conditionalFormatting sqref="C48:C77 C79:C103 C105:C108 C114:C115 C1:C46 C117:C1048576">
    <cfRule type="duplicateValues" dxfId="36" priority="6"/>
  </conditionalFormatting>
  <conditionalFormatting sqref="C47">
    <cfRule type="duplicateValues" dxfId="35" priority="5"/>
  </conditionalFormatting>
  <conditionalFormatting sqref="C78">
    <cfRule type="duplicateValues" dxfId="34" priority="4"/>
  </conditionalFormatting>
  <conditionalFormatting sqref="C104">
    <cfRule type="duplicateValues" dxfId="33" priority="3"/>
  </conditionalFormatting>
  <conditionalFormatting sqref="C116">
    <cfRule type="duplicateValues" dxfId="32" priority="2"/>
  </conditionalFormatting>
  <conditionalFormatting sqref="C7:C108 C116:C121">
    <cfRule type="duplicateValues" dxfId="31" priority="20"/>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'C:\Users\Heapaz\AppData\Local\Temp\[Formato Publicación Contratos Pagina web Gerencia General.xlsx]Listas'!#REF!</xm:f>
          </x14:formula1>
          <xm:sqref>B116:B121 B7:B108 I116:I121 I7:I108 K116:K121 K7:K108 M116:M121 M7:M108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O100"/>
  <sheetViews>
    <sheetView topLeftCell="A58" workbookViewId="0">
      <selection sqref="A1:B5"/>
    </sheetView>
  </sheetViews>
  <sheetFormatPr baseColWidth="10" defaultRowHeight="14.4" x14ac:dyDescent="0.3"/>
  <cols>
    <col min="1" max="1" width="9.44140625" style="1" customWidth="1"/>
    <col min="2" max="2" width="44.44140625" style="1" customWidth="1"/>
    <col min="3" max="3" width="19.44140625" style="1" customWidth="1"/>
    <col min="4" max="4" width="19.5546875" customWidth="1"/>
    <col min="5" max="5" width="64.6640625" style="77" customWidth="1"/>
    <col min="6" max="8" width="24.33203125" style="78" customWidth="1"/>
    <col min="9" max="9" width="16.5546875" style="1" customWidth="1"/>
    <col min="10" max="10" width="17.5546875" style="79" customWidth="1"/>
    <col min="11" max="11" width="21.44140625" customWidth="1"/>
    <col min="12" max="12" width="46.5546875" customWidth="1"/>
    <col min="13" max="13" width="24.44140625" style="1" customWidth="1"/>
    <col min="14" max="14" width="46.6640625" customWidth="1"/>
    <col min="15" max="15" width="17.6640625" customWidth="1"/>
  </cols>
  <sheetData>
    <row r="1" spans="1:15" x14ac:dyDescent="0.3">
      <c r="A1" s="305"/>
      <c r="B1" s="305"/>
      <c r="C1" s="303" t="s">
        <v>2443</v>
      </c>
      <c r="D1" s="303"/>
      <c r="E1" s="303"/>
      <c r="F1" s="303"/>
      <c r="G1" s="303"/>
      <c r="H1" s="303"/>
      <c r="I1" s="303"/>
      <c r="J1" s="308"/>
      <c r="K1" s="303"/>
      <c r="L1" s="303"/>
      <c r="M1" s="303"/>
      <c r="N1" s="303"/>
      <c r="O1" s="303"/>
    </row>
    <row r="2" spans="1:15" x14ac:dyDescent="0.3">
      <c r="A2" s="305"/>
      <c r="B2" s="305"/>
      <c r="C2" s="303"/>
      <c r="D2" s="303"/>
      <c r="E2" s="303"/>
      <c r="F2" s="303"/>
      <c r="G2" s="303"/>
      <c r="H2" s="303"/>
      <c r="I2" s="303"/>
      <c r="J2" s="308"/>
      <c r="K2" s="303"/>
      <c r="L2" s="303"/>
      <c r="M2" s="303"/>
      <c r="N2" s="303"/>
      <c r="O2" s="303"/>
    </row>
    <row r="3" spans="1:15" x14ac:dyDescent="0.3">
      <c r="A3" s="305"/>
      <c r="B3" s="305"/>
      <c r="C3" s="303"/>
      <c r="D3" s="303"/>
      <c r="E3" s="303"/>
      <c r="F3" s="303"/>
      <c r="G3" s="303"/>
      <c r="H3" s="303"/>
      <c r="I3" s="303"/>
      <c r="J3" s="308"/>
      <c r="K3" s="303"/>
      <c r="L3" s="303"/>
      <c r="M3" s="303"/>
      <c r="N3" s="303"/>
      <c r="O3" s="303"/>
    </row>
    <row r="4" spans="1:15" x14ac:dyDescent="0.3">
      <c r="A4" s="305"/>
      <c r="B4" s="305"/>
      <c r="C4" s="303"/>
      <c r="D4" s="303"/>
      <c r="E4" s="303"/>
      <c r="F4" s="303"/>
      <c r="G4" s="303"/>
      <c r="H4" s="303"/>
      <c r="I4" s="303"/>
      <c r="J4" s="308"/>
      <c r="K4" s="303"/>
      <c r="L4" s="303"/>
      <c r="M4" s="303"/>
      <c r="N4" s="303"/>
      <c r="O4" s="303"/>
    </row>
    <row r="5" spans="1:15" x14ac:dyDescent="0.3">
      <c r="A5" s="306"/>
      <c r="B5" s="306"/>
      <c r="C5" s="304"/>
      <c r="D5" s="304"/>
      <c r="E5" s="304"/>
      <c r="F5" s="304"/>
      <c r="G5" s="304"/>
      <c r="H5" s="304"/>
      <c r="I5" s="304"/>
      <c r="J5" s="310"/>
      <c r="K5" s="304"/>
      <c r="L5" s="304"/>
      <c r="M5" s="304"/>
      <c r="N5" s="304"/>
      <c r="O5" s="304"/>
    </row>
    <row r="6" spans="1:15" s="3" customFormat="1" ht="43.5" customHeight="1" x14ac:dyDescent="0.3">
      <c r="A6" s="6" t="s">
        <v>9</v>
      </c>
      <c r="B6" s="6" t="s">
        <v>8</v>
      </c>
      <c r="C6" s="6" t="s">
        <v>7</v>
      </c>
      <c r="D6" s="6" t="s">
        <v>0</v>
      </c>
      <c r="E6" s="18" t="s">
        <v>4</v>
      </c>
      <c r="F6" s="6" t="s">
        <v>22</v>
      </c>
      <c r="G6" s="6" t="s">
        <v>23</v>
      </c>
      <c r="H6" s="6" t="s">
        <v>24</v>
      </c>
      <c r="I6" s="6" t="s">
        <v>2</v>
      </c>
      <c r="J6" s="61" t="s">
        <v>1</v>
      </c>
      <c r="K6" s="6" t="s">
        <v>5</v>
      </c>
      <c r="L6" s="6" t="s">
        <v>6</v>
      </c>
      <c r="M6" s="6" t="s">
        <v>21</v>
      </c>
      <c r="N6" s="6" t="s">
        <v>3</v>
      </c>
      <c r="O6" s="6" t="s">
        <v>2444</v>
      </c>
    </row>
    <row r="7" spans="1:15" s="4" customFormat="1" x14ac:dyDescent="0.3">
      <c r="A7" s="7">
        <v>1</v>
      </c>
      <c r="B7" s="7" t="s">
        <v>19</v>
      </c>
      <c r="C7" s="62" t="s">
        <v>2454</v>
      </c>
      <c r="D7" s="63" t="s">
        <v>2455</v>
      </c>
      <c r="E7" s="64" t="s">
        <v>2456</v>
      </c>
      <c r="F7" s="65">
        <v>18265638</v>
      </c>
      <c r="G7" s="65">
        <v>18265638</v>
      </c>
      <c r="H7" s="65">
        <v>36531276</v>
      </c>
      <c r="I7" s="7" t="s">
        <v>20</v>
      </c>
      <c r="J7" s="66">
        <v>44561</v>
      </c>
      <c r="K7" s="7" t="s">
        <v>12</v>
      </c>
      <c r="L7" s="64" t="s">
        <v>2457</v>
      </c>
      <c r="M7" s="7" t="s">
        <v>11</v>
      </c>
      <c r="N7" s="7" t="s">
        <v>2449</v>
      </c>
      <c r="O7" s="67">
        <v>44550</v>
      </c>
    </row>
    <row r="8" spans="1:15" s="4" customFormat="1" x14ac:dyDescent="0.3">
      <c r="A8" s="7">
        <f>+A7+1</f>
        <v>2</v>
      </c>
      <c r="B8" s="7" t="s">
        <v>19</v>
      </c>
      <c r="C8" s="62" t="s">
        <v>2450</v>
      </c>
      <c r="D8" s="63" t="s">
        <v>2451</v>
      </c>
      <c r="E8" s="64" t="s">
        <v>2452</v>
      </c>
      <c r="F8" s="65">
        <v>18265638</v>
      </c>
      <c r="G8" s="65">
        <v>18265638</v>
      </c>
      <c r="H8" s="65">
        <v>36531276</v>
      </c>
      <c r="I8" s="7" t="s">
        <v>20</v>
      </c>
      <c r="J8" s="66">
        <v>44561</v>
      </c>
      <c r="K8" s="7" t="s">
        <v>12</v>
      </c>
      <c r="L8" s="64" t="s">
        <v>2453</v>
      </c>
      <c r="M8" s="7" t="s">
        <v>11</v>
      </c>
      <c r="N8" s="7" t="s">
        <v>2449</v>
      </c>
      <c r="O8" s="67">
        <v>44550</v>
      </c>
    </row>
    <row r="9" spans="1:15" s="4" customFormat="1" x14ac:dyDescent="0.3">
      <c r="A9" s="7">
        <f t="shared" ref="A9:A72" si="0">+A8+1</f>
        <v>3</v>
      </c>
      <c r="B9" s="7" t="s">
        <v>19</v>
      </c>
      <c r="C9" s="62" t="s">
        <v>2445</v>
      </c>
      <c r="D9" s="63" t="s">
        <v>2446</v>
      </c>
      <c r="E9" s="64" t="s">
        <v>2447</v>
      </c>
      <c r="F9" s="65">
        <v>40560660</v>
      </c>
      <c r="G9" s="65">
        <v>36000000</v>
      </c>
      <c r="H9" s="65">
        <v>76560660</v>
      </c>
      <c r="I9" s="7" t="s">
        <v>20</v>
      </c>
      <c r="J9" s="66">
        <v>44561</v>
      </c>
      <c r="K9" s="7" t="s">
        <v>12</v>
      </c>
      <c r="L9" s="64" t="s">
        <v>2448</v>
      </c>
      <c r="M9" s="7" t="s">
        <v>11</v>
      </c>
      <c r="N9" s="7" t="s">
        <v>2449</v>
      </c>
      <c r="O9" s="67">
        <v>44550</v>
      </c>
    </row>
    <row r="10" spans="1:15" s="4" customFormat="1" x14ac:dyDescent="0.3">
      <c r="A10" s="7">
        <f t="shared" si="0"/>
        <v>4</v>
      </c>
      <c r="B10" s="7" t="s">
        <v>19</v>
      </c>
      <c r="C10" s="62" t="s">
        <v>2458</v>
      </c>
      <c r="D10" s="63" t="s">
        <v>2459</v>
      </c>
      <c r="E10" s="64" t="s">
        <v>2452</v>
      </c>
      <c r="F10" s="65">
        <v>43299786</v>
      </c>
      <c r="G10" s="65">
        <v>36000000</v>
      </c>
      <c r="H10" s="65">
        <v>79299786</v>
      </c>
      <c r="I10" s="7" t="s">
        <v>20</v>
      </c>
      <c r="J10" s="66">
        <v>44561</v>
      </c>
      <c r="K10" s="7" t="s">
        <v>12</v>
      </c>
      <c r="L10" s="64" t="s">
        <v>2460</v>
      </c>
      <c r="M10" s="7" t="s">
        <v>11</v>
      </c>
      <c r="N10" s="7" t="s">
        <v>2449</v>
      </c>
      <c r="O10" s="67">
        <v>44550</v>
      </c>
    </row>
    <row r="11" spans="1:15" s="4" customFormat="1" x14ac:dyDescent="0.3">
      <c r="A11" s="7">
        <f t="shared" si="0"/>
        <v>5</v>
      </c>
      <c r="B11" s="7" t="s">
        <v>19</v>
      </c>
      <c r="C11" s="62" t="s">
        <v>2461</v>
      </c>
      <c r="D11" s="63" t="s">
        <v>2462</v>
      </c>
      <c r="E11" s="64" t="s">
        <v>2463</v>
      </c>
      <c r="F11" s="65">
        <v>32122986</v>
      </c>
      <c r="G11" s="65">
        <v>32122986</v>
      </c>
      <c r="H11" s="65">
        <v>64245972</v>
      </c>
      <c r="I11" s="7" t="s">
        <v>20</v>
      </c>
      <c r="J11" s="66">
        <v>44561</v>
      </c>
      <c r="K11" s="7" t="s">
        <v>12</v>
      </c>
      <c r="L11" s="64" t="s">
        <v>2464</v>
      </c>
      <c r="M11" s="7" t="s">
        <v>11</v>
      </c>
      <c r="N11" s="7" t="s">
        <v>2449</v>
      </c>
      <c r="O11" s="67">
        <v>44550</v>
      </c>
    </row>
    <row r="12" spans="1:15" s="4" customFormat="1" x14ac:dyDescent="0.3">
      <c r="A12" s="7">
        <f t="shared" si="0"/>
        <v>6</v>
      </c>
      <c r="B12" s="7" t="s">
        <v>19</v>
      </c>
      <c r="C12" s="62" t="s">
        <v>2465</v>
      </c>
      <c r="D12" s="63" t="s">
        <v>2466</v>
      </c>
      <c r="E12" s="64" t="s">
        <v>2467</v>
      </c>
      <c r="F12" s="65">
        <v>28800000</v>
      </c>
      <c r="G12" s="65">
        <v>28800000</v>
      </c>
      <c r="H12" s="65">
        <v>57600000</v>
      </c>
      <c r="I12" s="7" t="s">
        <v>20</v>
      </c>
      <c r="J12" s="66">
        <v>44561</v>
      </c>
      <c r="K12" s="7" t="s">
        <v>12</v>
      </c>
      <c r="L12" s="64" t="s">
        <v>2468</v>
      </c>
      <c r="M12" s="7" t="s">
        <v>11</v>
      </c>
      <c r="N12" s="7" t="s">
        <v>2449</v>
      </c>
      <c r="O12" s="67">
        <v>44550</v>
      </c>
    </row>
    <row r="13" spans="1:15" s="4" customFormat="1" x14ac:dyDescent="0.3">
      <c r="A13" s="7">
        <f t="shared" si="0"/>
        <v>7</v>
      </c>
      <c r="B13" s="7" t="s">
        <v>19</v>
      </c>
      <c r="C13" s="62" t="s">
        <v>2469</v>
      </c>
      <c r="D13" s="63" t="s">
        <v>2470</v>
      </c>
      <c r="E13" s="64" t="s">
        <v>2471</v>
      </c>
      <c r="F13" s="65">
        <v>12600000</v>
      </c>
      <c r="G13" s="65">
        <v>0</v>
      </c>
      <c r="H13" s="65">
        <v>12600000</v>
      </c>
      <c r="I13" s="7" t="s">
        <v>20</v>
      </c>
      <c r="J13" s="66">
        <v>44377</v>
      </c>
      <c r="K13" s="7" t="s">
        <v>12</v>
      </c>
      <c r="L13" s="64" t="s">
        <v>2472</v>
      </c>
      <c r="M13" s="7" t="s">
        <v>11</v>
      </c>
      <c r="N13" s="7" t="s">
        <v>2449</v>
      </c>
      <c r="O13" s="67">
        <v>44550</v>
      </c>
    </row>
    <row r="14" spans="1:15" s="4" customFormat="1" x14ac:dyDescent="0.3">
      <c r="A14" s="7">
        <f t="shared" si="0"/>
        <v>8</v>
      </c>
      <c r="B14" s="7" t="s">
        <v>19</v>
      </c>
      <c r="C14" s="62" t="s">
        <v>2503</v>
      </c>
      <c r="D14" s="63" t="s">
        <v>2504</v>
      </c>
      <c r="E14" s="64" t="s">
        <v>2505</v>
      </c>
      <c r="F14" s="65">
        <v>12600000</v>
      </c>
      <c r="G14" s="65">
        <v>12600000</v>
      </c>
      <c r="H14" s="65">
        <v>25200000</v>
      </c>
      <c r="I14" s="7" t="s">
        <v>20</v>
      </c>
      <c r="J14" s="66">
        <v>44561</v>
      </c>
      <c r="K14" s="7" t="s">
        <v>12</v>
      </c>
      <c r="L14" s="64" t="s">
        <v>2506</v>
      </c>
      <c r="M14" s="7" t="s">
        <v>11</v>
      </c>
      <c r="N14" s="7" t="s">
        <v>2449</v>
      </c>
      <c r="O14" s="67">
        <v>44550</v>
      </c>
    </row>
    <row r="15" spans="1:15" s="4" customFormat="1" x14ac:dyDescent="0.3">
      <c r="A15" s="7">
        <f t="shared" si="0"/>
        <v>9</v>
      </c>
      <c r="B15" s="7" t="s">
        <v>19</v>
      </c>
      <c r="C15" s="68" t="s">
        <v>2534</v>
      </c>
      <c r="D15" s="63" t="s">
        <v>2535</v>
      </c>
      <c r="E15" s="64" t="s">
        <v>2536</v>
      </c>
      <c r="F15" s="69">
        <v>28800000</v>
      </c>
      <c r="G15" s="69">
        <v>26400000</v>
      </c>
      <c r="H15" s="69">
        <v>55200000</v>
      </c>
      <c r="I15" s="29" t="s">
        <v>20</v>
      </c>
      <c r="J15" s="70">
        <v>44561</v>
      </c>
      <c r="K15" s="29" t="s">
        <v>12</v>
      </c>
      <c r="L15" s="64" t="s">
        <v>2537</v>
      </c>
      <c r="M15" s="29" t="s">
        <v>11</v>
      </c>
      <c r="N15" s="29" t="s">
        <v>2449</v>
      </c>
      <c r="O15" s="71">
        <v>44550</v>
      </c>
    </row>
    <row r="16" spans="1:15" s="4" customFormat="1" x14ac:dyDescent="0.3">
      <c r="A16" s="7">
        <f t="shared" si="0"/>
        <v>10</v>
      </c>
      <c r="B16" s="7" t="s">
        <v>19</v>
      </c>
      <c r="C16" s="62" t="s">
        <v>2527</v>
      </c>
      <c r="D16" s="63" t="s">
        <v>2528</v>
      </c>
      <c r="E16" s="64" t="s">
        <v>2529</v>
      </c>
      <c r="F16" s="65">
        <v>19547916</v>
      </c>
      <c r="G16" s="65">
        <v>19547916</v>
      </c>
      <c r="H16" s="65">
        <v>39095832</v>
      </c>
      <c r="I16" s="7" t="s">
        <v>20</v>
      </c>
      <c r="J16" s="66">
        <v>44561</v>
      </c>
      <c r="K16" s="7" t="s">
        <v>12</v>
      </c>
      <c r="L16" s="64" t="s">
        <v>2530</v>
      </c>
      <c r="M16" s="7" t="s">
        <v>11</v>
      </c>
      <c r="N16" s="7" t="s">
        <v>2449</v>
      </c>
      <c r="O16" s="67">
        <v>44550</v>
      </c>
    </row>
    <row r="17" spans="1:15" s="4" customFormat="1" x14ac:dyDescent="0.3">
      <c r="A17" s="7">
        <f t="shared" si="0"/>
        <v>11</v>
      </c>
      <c r="B17" s="7" t="s">
        <v>19</v>
      </c>
      <c r="C17" s="62" t="s">
        <v>2552</v>
      </c>
      <c r="D17" s="63" t="s">
        <v>2553</v>
      </c>
      <c r="E17" s="64" t="s">
        <v>2463</v>
      </c>
      <c r="F17" s="65">
        <v>27789860</v>
      </c>
      <c r="G17" s="65">
        <v>0</v>
      </c>
      <c r="H17" s="65">
        <v>27789860</v>
      </c>
      <c r="I17" s="7" t="s">
        <v>20</v>
      </c>
      <c r="J17" s="66">
        <v>44377</v>
      </c>
      <c r="K17" s="7" t="s">
        <v>12</v>
      </c>
      <c r="L17" s="64" t="s">
        <v>2554</v>
      </c>
      <c r="M17" s="7" t="s">
        <v>11</v>
      </c>
      <c r="N17" s="7" t="s">
        <v>2449</v>
      </c>
      <c r="O17" s="67">
        <v>44550</v>
      </c>
    </row>
    <row r="18" spans="1:15" s="4" customFormat="1" x14ac:dyDescent="0.3">
      <c r="A18" s="7">
        <f t="shared" si="0"/>
        <v>12</v>
      </c>
      <c r="B18" s="7" t="s">
        <v>19</v>
      </c>
      <c r="C18" s="62" t="s">
        <v>2544</v>
      </c>
      <c r="D18" s="63" t="s">
        <v>2545</v>
      </c>
      <c r="E18" s="64" t="s">
        <v>2546</v>
      </c>
      <c r="F18" s="65">
        <v>30568851</v>
      </c>
      <c r="G18" s="65">
        <v>0</v>
      </c>
      <c r="H18" s="65">
        <v>30568851</v>
      </c>
      <c r="I18" s="7" t="s">
        <v>20</v>
      </c>
      <c r="J18" s="66">
        <v>44377</v>
      </c>
      <c r="K18" s="7" t="s">
        <v>12</v>
      </c>
      <c r="L18" s="64" t="s">
        <v>2547</v>
      </c>
      <c r="M18" s="7" t="s">
        <v>11</v>
      </c>
      <c r="N18" s="7" t="s">
        <v>2449</v>
      </c>
      <c r="O18" s="67">
        <v>44550</v>
      </c>
    </row>
    <row r="19" spans="1:15" s="4" customFormat="1" x14ac:dyDescent="0.3">
      <c r="A19" s="7">
        <f t="shared" si="0"/>
        <v>13</v>
      </c>
      <c r="B19" s="7" t="s">
        <v>19</v>
      </c>
      <c r="C19" s="62" t="s">
        <v>2481</v>
      </c>
      <c r="D19" s="63" t="s">
        <v>2482</v>
      </c>
      <c r="E19" s="64" t="s">
        <v>2483</v>
      </c>
      <c r="F19" s="65">
        <v>30360000</v>
      </c>
      <c r="G19" s="65">
        <v>30360000</v>
      </c>
      <c r="H19" s="65">
        <v>60720000</v>
      </c>
      <c r="I19" s="7" t="s">
        <v>20</v>
      </c>
      <c r="J19" s="66">
        <v>44561</v>
      </c>
      <c r="K19" s="7" t="s">
        <v>12</v>
      </c>
      <c r="L19" s="64" t="s">
        <v>2484</v>
      </c>
      <c r="M19" s="7" t="s">
        <v>11</v>
      </c>
      <c r="N19" s="7" t="s">
        <v>2449</v>
      </c>
      <c r="O19" s="67">
        <v>44550</v>
      </c>
    </row>
    <row r="20" spans="1:15" s="4" customFormat="1" x14ac:dyDescent="0.3">
      <c r="A20" s="7">
        <f t="shared" si="0"/>
        <v>14</v>
      </c>
      <c r="B20" s="7" t="s">
        <v>19</v>
      </c>
      <c r="C20" s="62" t="s">
        <v>2510</v>
      </c>
      <c r="D20" s="63" t="s">
        <v>2511</v>
      </c>
      <c r="E20" s="64" t="s">
        <v>2512</v>
      </c>
      <c r="F20" s="65">
        <v>18599840</v>
      </c>
      <c r="G20" s="65">
        <v>23429628</v>
      </c>
      <c r="H20" s="65">
        <v>42029468</v>
      </c>
      <c r="I20" s="7" t="s">
        <v>20</v>
      </c>
      <c r="J20" s="66">
        <v>44561</v>
      </c>
      <c r="K20" s="7" t="s">
        <v>12</v>
      </c>
      <c r="L20" s="64" t="s">
        <v>2513</v>
      </c>
      <c r="M20" s="7" t="s">
        <v>11</v>
      </c>
      <c r="N20" s="7" t="s">
        <v>2449</v>
      </c>
      <c r="O20" s="67">
        <v>44550</v>
      </c>
    </row>
    <row r="21" spans="1:15" s="4" customFormat="1" x14ac:dyDescent="0.3">
      <c r="A21" s="7">
        <f t="shared" si="0"/>
        <v>15</v>
      </c>
      <c r="B21" s="7" t="s">
        <v>19</v>
      </c>
      <c r="C21" s="62" t="s">
        <v>2477</v>
      </c>
      <c r="D21" s="63" t="s">
        <v>2478</v>
      </c>
      <c r="E21" s="64" t="s">
        <v>2479</v>
      </c>
      <c r="F21" s="65">
        <v>11602877</v>
      </c>
      <c r="G21" s="65">
        <v>0</v>
      </c>
      <c r="H21" s="65">
        <v>11602877</v>
      </c>
      <c r="I21" s="7" t="s">
        <v>20</v>
      </c>
      <c r="J21" s="66">
        <v>44377</v>
      </c>
      <c r="K21" s="7" t="s">
        <v>12</v>
      </c>
      <c r="L21" s="64" t="s">
        <v>2480</v>
      </c>
      <c r="M21" s="7" t="s">
        <v>11</v>
      </c>
      <c r="N21" s="7" t="s">
        <v>2449</v>
      </c>
      <c r="O21" s="67">
        <v>44550</v>
      </c>
    </row>
    <row r="22" spans="1:15" s="4" customFormat="1" x14ac:dyDescent="0.3">
      <c r="A22" s="7">
        <f t="shared" si="0"/>
        <v>16</v>
      </c>
      <c r="B22" s="7" t="s">
        <v>19</v>
      </c>
      <c r="C22" s="62" t="s">
        <v>2500</v>
      </c>
      <c r="D22" s="63" t="s">
        <v>2501</v>
      </c>
      <c r="E22" s="64" t="s">
        <v>2479</v>
      </c>
      <c r="F22" s="65">
        <v>9616032</v>
      </c>
      <c r="G22" s="65">
        <v>9616032</v>
      </c>
      <c r="H22" s="65">
        <v>19232064</v>
      </c>
      <c r="I22" s="7" t="s">
        <v>20</v>
      </c>
      <c r="J22" s="66">
        <v>44561</v>
      </c>
      <c r="K22" s="7" t="s">
        <v>12</v>
      </c>
      <c r="L22" s="64" t="s">
        <v>2502</v>
      </c>
      <c r="M22" s="7" t="s">
        <v>11</v>
      </c>
      <c r="N22" s="7" t="s">
        <v>2449</v>
      </c>
      <c r="O22" s="67">
        <v>44550</v>
      </c>
    </row>
    <row r="23" spans="1:15" s="4" customFormat="1" x14ac:dyDescent="0.3">
      <c r="A23" s="7">
        <f t="shared" si="0"/>
        <v>17</v>
      </c>
      <c r="B23" s="7" t="s">
        <v>19</v>
      </c>
      <c r="C23" s="62" t="s">
        <v>2524</v>
      </c>
      <c r="D23" s="63" t="s">
        <v>2525</v>
      </c>
      <c r="E23" s="64" t="s">
        <v>2479</v>
      </c>
      <c r="F23" s="65">
        <v>12657684</v>
      </c>
      <c r="G23" s="65">
        <v>0</v>
      </c>
      <c r="H23" s="65">
        <v>12657684</v>
      </c>
      <c r="I23" s="7" t="s">
        <v>20</v>
      </c>
      <c r="J23" s="66">
        <v>44377</v>
      </c>
      <c r="K23" s="7" t="s">
        <v>12</v>
      </c>
      <c r="L23" s="64" t="s">
        <v>2526</v>
      </c>
      <c r="M23" s="7" t="s">
        <v>11</v>
      </c>
      <c r="N23" s="7" t="s">
        <v>2449</v>
      </c>
      <c r="O23" s="67">
        <v>44550</v>
      </c>
    </row>
    <row r="24" spans="1:15" s="4" customFormat="1" x14ac:dyDescent="0.3">
      <c r="A24" s="7">
        <f t="shared" si="0"/>
        <v>18</v>
      </c>
      <c r="B24" s="7" t="s">
        <v>19</v>
      </c>
      <c r="C24" s="62" t="s">
        <v>2507</v>
      </c>
      <c r="D24" s="63" t="s">
        <v>2508</v>
      </c>
      <c r="E24" s="64" t="s">
        <v>2479</v>
      </c>
      <c r="F24" s="65">
        <v>9616032</v>
      </c>
      <c r="G24" s="65">
        <v>9616032</v>
      </c>
      <c r="H24" s="65">
        <v>19232064</v>
      </c>
      <c r="I24" s="7" t="s">
        <v>20</v>
      </c>
      <c r="J24" s="66">
        <v>44561</v>
      </c>
      <c r="K24" s="7" t="s">
        <v>12</v>
      </c>
      <c r="L24" s="64" t="s">
        <v>2509</v>
      </c>
      <c r="M24" s="7" t="s">
        <v>11</v>
      </c>
      <c r="N24" s="7" t="s">
        <v>2449</v>
      </c>
      <c r="O24" s="67">
        <v>44550</v>
      </c>
    </row>
    <row r="25" spans="1:15" s="4" customFormat="1" x14ac:dyDescent="0.3">
      <c r="A25" s="7">
        <f t="shared" si="0"/>
        <v>19</v>
      </c>
      <c r="B25" s="7" t="s">
        <v>19</v>
      </c>
      <c r="C25" s="62" t="s">
        <v>2497</v>
      </c>
      <c r="D25" s="63" t="s">
        <v>2498</v>
      </c>
      <c r="E25" s="64" t="s">
        <v>2479</v>
      </c>
      <c r="F25" s="65">
        <v>12657684</v>
      </c>
      <c r="G25" s="65">
        <v>0</v>
      </c>
      <c r="H25" s="65">
        <v>12657684</v>
      </c>
      <c r="I25" s="7" t="s">
        <v>20</v>
      </c>
      <c r="J25" s="66">
        <v>44377</v>
      </c>
      <c r="K25" s="7" t="s">
        <v>12</v>
      </c>
      <c r="L25" s="64" t="s">
        <v>2499</v>
      </c>
      <c r="M25" s="7" t="s">
        <v>11</v>
      </c>
      <c r="N25" s="7" t="s">
        <v>2449</v>
      </c>
      <c r="O25" s="67">
        <v>44550</v>
      </c>
    </row>
    <row r="26" spans="1:15" s="4" customFormat="1" x14ac:dyDescent="0.3">
      <c r="A26" s="7">
        <f t="shared" si="0"/>
        <v>20</v>
      </c>
      <c r="B26" s="7" t="s">
        <v>19</v>
      </c>
      <c r="C26" s="62" t="s">
        <v>2493</v>
      </c>
      <c r="D26" s="63" t="s">
        <v>2494</v>
      </c>
      <c r="E26" s="64" t="s">
        <v>2495</v>
      </c>
      <c r="F26" s="65">
        <v>33000000</v>
      </c>
      <c r="G26" s="65">
        <v>0</v>
      </c>
      <c r="H26" s="65">
        <v>33000000</v>
      </c>
      <c r="I26" s="7" t="s">
        <v>20</v>
      </c>
      <c r="J26" s="66">
        <v>44377</v>
      </c>
      <c r="K26" s="7" t="s">
        <v>12</v>
      </c>
      <c r="L26" s="64" t="s">
        <v>2496</v>
      </c>
      <c r="M26" s="7" t="s">
        <v>11</v>
      </c>
      <c r="N26" s="7" t="s">
        <v>2449</v>
      </c>
      <c r="O26" s="67">
        <v>44550</v>
      </c>
    </row>
    <row r="27" spans="1:15" s="4" customFormat="1" x14ac:dyDescent="0.3">
      <c r="A27" s="7">
        <f t="shared" si="0"/>
        <v>21</v>
      </c>
      <c r="B27" s="7" t="s">
        <v>19</v>
      </c>
      <c r="C27" s="62" t="s">
        <v>2541</v>
      </c>
      <c r="D27" s="63" t="s">
        <v>2542</v>
      </c>
      <c r="E27" s="64" t="s">
        <v>2495</v>
      </c>
      <c r="F27" s="65">
        <v>28800000</v>
      </c>
      <c r="G27" s="65">
        <v>28800000</v>
      </c>
      <c r="H27" s="65">
        <v>57600000</v>
      </c>
      <c r="I27" s="7" t="s">
        <v>20</v>
      </c>
      <c r="J27" s="66">
        <v>44561</v>
      </c>
      <c r="K27" s="7" t="s">
        <v>12</v>
      </c>
      <c r="L27" s="64" t="s">
        <v>2543</v>
      </c>
      <c r="M27" s="7" t="s">
        <v>11</v>
      </c>
      <c r="N27" s="7" t="s">
        <v>2449</v>
      </c>
      <c r="O27" s="67">
        <v>44550</v>
      </c>
    </row>
    <row r="28" spans="1:15" s="4" customFormat="1" x14ac:dyDescent="0.3">
      <c r="A28" s="7">
        <f t="shared" si="0"/>
        <v>22</v>
      </c>
      <c r="B28" s="7" t="s">
        <v>19</v>
      </c>
      <c r="C28" s="62" t="s">
        <v>2531</v>
      </c>
      <c r="D28" s="63" t="s">
        <v>2532</v>
      </c>
      <c r="E28" s="64" t="s">
        <v>2495</v>
      </c>
      <c r="F28" s="65">
        <v>33000000</v>
      </c>
      <c r="G28" s="65">
        <v>33000000</v>
      </c>
      <c r="H28" s="65">
        <v>66000000</v>
      </c>
      <c r="I28" s="7" t="s">
        <v>20</v>
      </c>
      <c r="J28" s="66">
        <v>44561</v>
      </c>
      <c r="K28" s="7" t="s">
        <v>12</v>
      </c>
      <c r="L28" s="64" t="s">
        <v>2533</v>
      </c>
      <c r="M28" s="7" t="s">
        <v>11</v>
      </c>
      <c r="N28" s="7" t="s">
        <v>2449</v>
      </c>
      <c r="O28" s="67">
        <v>44550</v>
      </c>
    </row>
    <row r="29" spans="1:15" s="4" customFormat="1" x14ac:dyDescent="0.3">
      <c r="A29" s="7">
        <f t="shared" si="0"/>
        <v>23</v>
      </c>
      <c r="B29" s="7" t="s">
        <v>19</v>
      </c>
      <c r="C29" s="62" t="s">
        <v>2485</v>
      </c>
      <c r="D29" s="63" t="s">
        <v>2486</v>
      </c>
      <c r="E29" s="64" t="s">
        <v>2487</v>
      </c>
      <c r="F29" s="65">
        <v>28800000</v>
      </c>
      <c r="G29" s="65">
        <v>28800000</v>
      </c>
      <c r="H29" s="65">
        <v>57600000</v>
      </c>
      <c r="I29" s="7" t="s">
        <v>20</v>
      </c>
      <c r="J29" s="66">
        <v>44561</v>
      </c>
      <c r="K29" s="7" t="s">
        <v>12</v>
      </c>
      <c r="L29" s="64" t="s">
        <v>2488</v>
      </c>
      <c r="M29" s="7" t="s">
        <v>11</v>
      </c>
      <c r="N29" s="7" t="s">
        <v>2449</v>
      </c>
      <c r="O29" s="67">
        <v>44550</v>
      </c>
    </row>
    <row r="30" spans="1:15" s="4" customFormat="1" x14ac:dyDescent="0.3">
      <c r="A30" s="7">
        <f t="shared" si="0"/>
        <v>24</v>
      </c>
      <c r="B30" s="7" t="s">
        <v>19</v>
      </c>
      <c r="C30" s="62" t="s">
        <v>2489</v>
      </c>
      <c r="D30" s="63" t="s">
        <v>2490</v>
      </c>
      <c r="E30" s="64" t="s">
        <v>2491</v>
      </c>
      <c r="F30" s="65">
        <v>12600000</v>
      </c>
      <c r="G30" s="65">
        <v>12600000</v>
      </c>
      <c r="H30" s="65">
        <v>25200000</v>
      </c>
      <c r="I30" s="7" t="s">
        <v>20</v>
      </c>
      <c r="J30" s="66">
        <v>44561</v>
      </c>
      <c r="K30" s="7" t="s">
        <v>12</v>
      </c>
      <c r="L30" s="64" t="s">
        <v>2492</v>
      </c>
      <c r="M30" s="7" t="s">
        <v>11</v>
      </c>
      <c r="N30" s="7" t="s">
        <v>2449</v>
      </c>
      <c r="O30" s="67">
        <v>44550</v>
      </c>
    </row>
    <row r="31" spans="1:15" s="72" customFormat="1" x14ac:dyDescent="0.3">
      <c r="A31" s="7">
        <f t="shared" si="0"/>
        <v>25</v>
      </c>
      <c r="B31" s="29" t="s">
        <v>19</v>
      </c>
      <c r="C31" s="62" t="s">
        <v>2538</v>
      </c>
      <c r="D31" s="63" t="s">
        <v>2539</v>
      </c>
      <c r="E31" s="64" t="s">
        <v>2475</v>
      </c>
      <c r="F31" s="65">
        <v>20280330</v>
      </c>
      <c r="G31" s="65">
        <v>20280330</v>
      </c>
      <c r="H31" s="65">
        <v>40560660</v>
      </c>
      <c r="I31" s="7" t="s">
        <v>20</v>
      </c>
      <c r="J31" s="66">
        <v>44377</v>
      </c>
      <c r="K31" s="7" t="s">
        <v>12</v>
      </c>
      <c r="L31" s="64" t="s">
        <v>2540</v>
      </c>
      <c r="M31" s="7" t="s">
        <v>11</v>
      </c>
      <c r="N31" s="7" t="s">
        <v>2449</v>
      </c>
      <c r="O31" s="67">
        <v>44550</v>
      </c>
    </row>
    <row r="32" spans="1:15" s="4" customFormat="1" x14ac:dyDescent="0.3">
      <c r="A32" s="7">
        <f t="shared" si="0"/>
        <v>26</v>
      </c>
      <c r="B32" s="7" t="s">
        <v>19</v>
      </c>
      <c r="C32" s="62" t="s">
        <v>2571</v>
      </c>
      <c r="D32" s="63" t="s">
        <v>2572</v>
      </c>
      <c r="E32" s="64" t="s">
        <v>2475</v>
      </c>
      <c r="F32" s="65">
        <v>21600000</v>
      </c>
      <c r="G32" s="65">
        <v>28800000</v>
      </c>
      <c r="H32" s="65">
        <v>50400000</v>
      </c>
      <c r="I32" s="7" t="s">
        <v>20</v>
      </c>
      <c r="J32" s="66">
        <v>44561</v>
      </c>
      <c r="K32" s="7" t="s">
        <v>12</v>
      </c>
      <c r="L32" s="64" t="s">
        <v>2573</v>
      </c>
      <c r="M32" s="7" t="s">
        <v>11</v>
      </c>
      <c r="N32" s="7" t="s">
        <v>2449</v>
      </c>
      <c r="O32" s="67">
        <v>44550</v>
      </c>
    </row>
    <row r="33" spans="1:15" s="4" customFormat="1" x14ac:dyDescent="0.3">
      <c r="A33" s="7">
        <f t="shared" si="0"/>
        <v>27</v>
      </c>
      <c r="B33" s="7" t="s">
        <v>19</v>
      </c>
      <c r="C33" s="62" t="s">
        <v>2548</v>
      </c>
      <c r="D33" s="63" t="s">
        <v>2549</v>
      </c>
      <c r="E33" s="64" t="s">
        <v>2550</v>
      </c>
      <c r="F33" s="65">
        <v>33000000</v>
      </c>
      <c r="G33" s="65">
        <v>33000000</v>
      </c>
      <c r="H33" s="65">
        <v>66000000</v>
      </c>
      <c r="I33" s="7" t="s">
        <v>20</v>
      </c>
      <c r="J33" s="66">
        <v>44561</v>
      </c>
      <c r="K33" s="7" t="s">
        <v>12</v>
      </c>
      <c r="L33" s="64" t="s">
        <v>2551</v>
      </c>
      <c r="M33" s="7" t="s">
        <v>11</v>
      </c>
      <c r="N33" s="7" t="s">
        <v>2449</v>
      </c>
      <c r="O33" s="67">
        <v>44550</v>
      </c>
    </row>
    <row r="34" spans="1:15" s="4" customFormat="1" x14ac:dyDescent="0.3">
      <c r="A34" s="7">
        <f t="shared" si="0"/>
        <v>28</v>
      </c>
      <c r="B34" s="7" t="s">
        <v>19</v>
      </c>
      <c r="C34" s="62" t="s">
        <v>2514</v>
      </c>
      <c r="D34" s="63" t="s">
        <v>2515</v>
      </c>
      <c r="E34" s="64" t="s">
        <v>2491</v>
      </c>
      <c r="F34" s="65">
        <v>12600000</v>
      </c>
      <c r="G34" s="65">
        <v>12600000</v>
      </c>
      <c r="H34" s="65">
        <v>25200000</v>
      </c>
      <c r="I34" s="7" t="s">
        <v>20</v>
      </c>
      <c r="J34" s="66">
        <v>44561</v>
      </c>
      <c r="K34" s="7" t="s">
        <v>12</v>
      </c>
      <c r="L34" s="64" t="s">
        <v>2516</v>
      </c>
      <c r="M34" s="7" t="s">
        <v>11</v>
      </c>
      <c r="N34" s="7" t="s">
        <v>2449</v>
      </c>
      <c r="O34" s="67">
        <v>44550</v>
      </c>
    </row>
    <row r="35" spans="1:15" s="4" customFormat="1" x14ac:dyDescent="0.3">
      <c r="A35" s="7">
        <f t="shared" si="0"/>
        <v>29</v>
      </c>
      <c r="B35" s="7" t="s">
        <v>19</v>
      </c>
      <c r="C35" s="62" t="s">
        <v>2473</v>
      </c>
      <c r="D35" s="63" t="s">
        <v>2474</v>
      </c>
      <c r="E35" s="64" t="s">
        <v>2475</v>
      </c>
      <c r="F35" s="65">
        <v>33000000</v>
      </c>
      <c r="G35" s="65">
        <v>0</v>
      </c>
      <c r="H35" s="65">
        <v>33000000</v>
      </c>
      <c r="I35" s="7" t="s">
        <v>20</v>
      </c>
      <c r="J35" s="66">
        <v>44377</v>
      </c>
      <c r="K35" s="7" t="s">
        <v>12</v>
      </c>
      <c r="L35" s="64" t="s">
        <v>2476</v>
      </c>
      <c r="M35" s="7" t="s">
        <v>11</v>
      </c>
      <c r="N35" s="7" t="s">
        <v>2449</v>
      </c>
      <c r="O35" s="67">
        <v>44550</v>
      </c>
    </row>
    <row r="36" spans="1:15" s="4" customFormat="1" x14ac:dyDescent="0.3">
      <c r="A36" s="7">
        <f t="shared" si="0"/>
        <v>30</v>
      </c>
      <c r="B36" s="7" t="s">
        <v>19</v>
      </c>
      <c r="C36" s="62" t="s">
        <v>2517</v>
      </c>
      <c r="D36" s="63" t="s">
        <v>2518</v>
      </c>
      <c r="E36" s="64" t="s">
        <v>2475</v>
      </c>
      <c r="F36" s="65">
        <v>33000000</v>
      </c>
      <c r="G36" s="65">
        <v>33000000</v>
      </c>
      <c r="H36" s="65">
        <v>66000000</v>
      </c>
      <c r="I36" s="7" t="s">
        <v>20</v>
      </c>
      <c r="J36" s="66">
        <v>44561</v>
      </c>
      <c r="K36" s="7" t="s">
        <v>12</v>
      </c>
      <c r="L36" s="64" t="s">
        <v>2519</v>
      </c>
      <c r="M36" s="7" t="s">
        <v>11</v>
      </c>
      <c r="N36" s="7" t="s">
        <v>2449</v>
      </c>
      <c r="O36" s="67">
        <v>44550</v>
      </c>
    </row>
    <row r="37" spans="1:15" s="4" customFormat="1" x14ac:dyDescent="0.3">
      <c r="A37" s="7">
        <f t="shared" si="0"/>
        <v>31</v>
      </c>
      <c r="B37" s="7" t="s">
        <v>19</v>
      </c>
      <c r="C37" s="62" t="s">
        <v>2574</v>
      </c>
      <c r="D37" s="63" t="s">
        <v>2575</v>
      </c>
      <c r="E37" s="64" t="s">
        <v>2475</v>
      </c>
      <c r="F37" s="65">
        <v>17100000</v>
      </c>
      <c r="G37" s="65">
        <v>0</v>
      </c>
      <c r="H37" s="65">
        <v>17100000</v>
      </c>
      <c r="I37" s="7" t="s">
        <v>20</v>
      </c>
      <c r="J37" s="66">
        <v>44377</v>
      </c>
      <c r="K37" s="7" t="s">
        <v>12</v>
      </c>
      <c r="L37" s="64" t="s">
        <v>2576</v>
      </c>
      <c r="M37" s="7" t="s">
        <v>11</v>
      </c>
      <c r="N37" s="7" t="s">
        <v>2449</v>
      </c>
      <c r="O37" s="67">
        <v>44550</v>
      </c>
    </row>
    <row r="38" spans="1:15" s="4" customFormat="1" x14ac:dyDescent="0.3">
      <c r="A38" s="7">
        <f t="shared" si="0"/>
        <v>32</v>
      </c>
      <c r="B38" s="7" t="s">
        <v>19</v>
      </c>
      <c r="C38" s="62" t="s">
        <v>2520</v>
      </c>
      <c r="D38" s="63" t="s">
        <v>2521</v>
      </c>
      <c r="E38" s="64" t="s">
        <v>2522</v>
      </c>
      <c r="F38" s="65">
        <v>28800000</v>
      </c>
      <c r="G38" s="65">
        <v>28800000</v>
      </c>
      <c r="H38" s="65">
        <v>57600000</v>
      </c>
      <c r="I38" s="7" t="s">
        <v>20</v>
      </c>
      <c r="J38" s="66">
        <v>44561</v>
      </c>
      <c r="K38" s="7" t="s">
        <v>12</v>
      </c>
      <c r="L38" s="64" t="s">
        <v>2523</v>
      </c>
      <c r="M38" s="7" t="s">
        <v>11</v>
      </c>
      <c r="N38" s="7" t="s">
        <v>2449</v>
      </c>
      <c r="O38" s="67">
        <v>44550</v>
      </c>
    </row>
    <row r="39" spans="1:15" s="4" customFormat="1" x14ac:dyDescent="0.3">
      <c r="A39" s="7">
        <f t="shared" si="0"/>
        <v>33</v>
      </c>
      <c r="B39" s="7" t="s">
        <v>19</v>
      </c>
      <c r="C39" s="62" t="s">
        <v>2559</v>
      </c>
      <c r="D39" s="63" t="s">
        <v>2560</v>
      </c>
      <c r="E39" s="64" t="s">
        <v>2479</v>
      </c>
      <c r="F39" s="65">
        <v>8814696</v>
      </c>
      <c r="G39" s="65">
        <v>0</v>
      </c>
      <c r="H39" s="65">
        <v>8814696</v>
      </c>
      <c r="I39" s="7" t="s">
        <v>20</v>
      </c>
      <c r="J39" s="66">
        <v>44377</v>
      </c>
      <c r="K39" s="7" t="s">
        <v>12</v>
      </c>
      <c r="L39" s="64" t="s">
        <v>2561</v>
      </c>
      <c r="M39" s="7" t="s">
        <v>11</v>
      </c>
      <c r="N39" s="7" t="s">
        <v>2449</v>
      </c>
      <c r="O39" s="67">
        <v>44550</v>
      </c>
    </row>
    <row r="40" spans="1:15" s="4" customFormat="1" x14ac:dyDescent="0.3">
      <c r="A40" s="7">
        <f t="shared" si="0"/>
        <v>34</v>
      </c>
      <c r="B40" s="7" t="s">
        <v>19</v>
      </c>
      <c r="C40" s="62" t="s">
        <v>2562</v>
      </c>
      <c r="D40" s="63" t="s">
        <v>2563</v>
      </c>
      <c r="E40" s="64" t="s">
        <v>2479</v>
      </c>
      <c r="F40" s="65">
        <v>8814696</v>
      </c>
      <c r="G40" s="65">
        <v>0</v>
      </c>
      <c r="H40" s="65">
        <v>8814696</v>
      </c>
      <c r="I40" s="7" t="s">
        <v>20</v>
      </c>
      <c r="J40" s="66">
        <v>44377</v>
      </c>
      <c r="K40" s="7" t="s">
        <v>12</v>
      </c>
      <c r="L40" s="64" t="s">
        <v>2564</v>
      </c>
      <c r="M40" s="7" t="s">
        <v>11</v>
      </c>
      <c r="N40" s="7" t="s">
        <v>2449</v>
      </c>
      <c r="O40" s="67">
        <v>44550</v>
      </c>
    </row>
    <row r="41" spans="1:15" s="4" customFormat="1" x14ac:dyDescent="0.3">
      <c r="A41" s="7">
        <f t="shared" si="0"/>
        <v>35</v>
      </c>
      <c r="B41" s="7" t="s">
        <v>19</v>
      </c>
      <c r="C41" s="62" t="s">
        <v>2565</v>
      </c>
      <c r="D41" s="63" t="s">
        <v>2566</v>
      </c>
      <c r="E41" s="64" t="s">
        <v>2479</v>
      </c>
      <c r="F41" s="65">
        <v>8814696</v>
      </c>
      <c r="G41" s="65">
        <v>0</v>
      </c>
      <c r="H41" s="65">
        <v>8814696</v>
      </c>
      <c r="I41" s="7" t="s">
        <v>20</v>
      </c>
      <c r="J41" s="66">
        <v>44377</v>
      </c>
      <c r="K41" s="7" t="s">
        <v>12</v>
      </c>
      <c r="L41" s="64" t="s">
        <v>2567</v>
      </c>
      <c r="M41" s="7" t="s">
        <v>11</v>
      </c>
      <c r="N41" s="7" t="s">
        <v>2449</v>
      </c>
      <c r="O41" s="67">
        <v>44550</v>
      </c>
    </row>
    <row r="42" spans="1:15" s="4" customFormat="1" x14ac:dyDescent="0.3">
      <c r="A42" s="7">
        <f t="shared" si="0"/>
        <v>36</v>
      </c>
      <c r="B42" s="7" t="s">
        <v>19</v>
      </c>
      <c r="C42" s="62" t="s">
        <v>2555</v>
      </c>
      <c r="D42" s="63" t="s">
        <v>2556</v>
      </c>
      <c r="E42" s="64" t="s">
        <v>2557</v>
      </c>
      <c r="F42" s="65">
        <v>90820800</v>
      </c>
      <c r="G42" s="65">
        <v>75684000</v>
      </c>
      <c r="H42" s="65">
        <v>166504800</v>
      </c>
      <c r="I42" s="7" t="s">
        <v>20</v>
      </c>
      <c r="J42" s="66">
        <v>44561</v>
      </c>
      <c r="K42" s="7" t="s">
        <v>13</v>
      </c>
      <c r="L42" s="64" t="s">
        <v>2558</v>
      </c>
      <c r="M42" s="7" t="s">
        <v>11</v>
      </c>
      <c r="N42" s="7" t="s">
        <v>2449</v>
      </c>
      <c r="O42" s="67">
        <v>44550</v>
      </c>
    </row>
    <row r="43" spans="1:15" s="4" customFormat="1" x14ac:dyDescent="0.3">
      <c r="A43" s="7">
        <f t="shared" si="0"/>
        <v>37</v>
      </c>
      <c r="B43" s="7" t="s">
        <v>19</v>
      </c>
      <c r="C43" s="62" t="s">
        <v>2568</v>
      </c>
      <c r="D43" s="63" t="s">
        <v>2569</v>
      </c>
      <c r="E43" s="64" t="s">
        <v>2452</v>
      </c>
      <c r="F43" s="65">
        <v>27789865</v>
      </c>
      <c r="G43" s="65">
        <v>33347838</v>
      </c>
      <c r="H43" s="65">
        <v>61137703</v>
      </c>
      <c r="I43" s="7" t="s">
        <v>20</v>
      </c>
      <c r="J43" s="66">
        <v>44561</v>
      </c>
      <c r="K43" s="7" t="s">
        <v>12</v>
      </c>
      <c r="L43" s="64" t="s">
        <v>2570</v>
      </c>
      <c r="M43" s="7" t="s">
        <v>11</v>
      </c>
      <c r="N43" s="7" t="s">
        <v>2449</v>
      </c>
      <c r="O43" s="67">
        <v>44550</v>
      </c>
    </row>
    <row r="44" spans="1:15" s="4" customFormat="1" x14ac:dyDescent="0.3">
      <c r="A44" s="7">
        <f t="shared" si="0"/>
        <v>38</v>
      </c>
      <c r="B44" s="7" t="s">
        <v>19</v>
      </c>
      <c r="C44" s="62" t="s">
        <v>2583</v>
      </c>
      <c r="D44" s="63" t="s">
        <v>2584</v>
      </c>
      <c r="E44" s="64" t="s">
        <v>2585</v>
      </c>
      <c r="F44" s="65">
        <v>7212024</v>
      </c>
      <c r="G44" s="65">
        <v>0</v>
      </c>
      <c r="H44" s="65">
        <v>7212024</v>
      </c>
      <c r="I44" s="7" t="s">
        <v>20</v>
      </c>
      <c r="J44" s="66">
        <v>44377</v>
      </c>
      <c r="K44" s="7" t="s">
        <v>12</v>
      </c>
      <c r="L44" s="64" t="s">
        <v>2586</v>
      </c>
      <c r="M44" s="7" t="s">
        <v>11</v>
      </c>
      <c r="N44" s="7" t="s">
        <v>2449</v>
      </c>
      <c r="O44" s="67">
        <v>44550</v>
      </c>
    </row>
    <row r="45" spans="1:15" s="4" customFormat="1" x14ac:dyDescent="0.3">
      <c r="A45" s="7">
        <f t="shared" si="0"/>
        <v>39</v>
      </c>
      <c r="B45" s="7" t="s">
        <v>19</v>
      </c>
      <c r="C45" s="62" t="s">
        <v>2603</v>
      </c>
      <c r="D45" s="63" t="s">
        <v>2604</v>
      </c>
      <c r="E45" s="64" t="s">
        <v>2585</v>
      </c>
      <c r="F45" s="65">
        <v>6328842</v>
      </c>
      <c r="G45" s="65">
        <v>0</v>
      </c>
      <c r="H45" s="65">
        <v>6328842</v>
      </c>
      <c r="I45" s="7" t="s">
        <v>20</v>
      </c>
      <c r="J45" s="66">
        <v>44377</v>
      </c>
      <c r="K45" s="7" t="s">
        <v>12</v>
      </c>
      <c r="L45" s="64" t="s">
        <v>2605</v>
      </c>
      <c r="M45" s="7" t="s">
        <v>11</v>
      </c>
      <c r="N45" s="7" t="s">
        <v>2449</v>
      </c>
      <c r="O45" s="67">
        <v>44550</v>
      </c>
    </row>
    <row r="46" spans="1:15" s="4" customFormat="1" x14ac:dyDescent="0.3">
      <c r="A46" s="7">
        <f t="shared" si="0"/>
        <v>40</v>
      </c>
      <c r="B46" s="7" t="s">
        <v>19</v>
      </c>
      <c r="C46" s="62" t="s">
        <v>2577</v>
      </c>
      <c r="D46" s="63" t="s">
        <v>2578</v>
      </c>
      <c r="E46" s="64" t="s">
        <v>2475</v>
      </c>
      <c r="F46" s="65">
        <v>21600000</v>
      </c>
      <c r="G46" s="65">
        <v>0</v>
      </c>
      <c r="H46" s="65">
        <v>21600000</v>
      </c>
      <c r="I46" s="7" t="s">
        <v>20</v>
      </c>
      <c r="J46" s="66">
        <v>44377</v>
      </c>
      <c r="K46" s="7" t="s">
        <v>12</v>
      </c>
      <c r="L46" s="64" t="s">
        <v>2579</v>
      </c>
      <c r="M46" s="7" t="s">
        <v>11</v>
      </c>
      <c r="N46" s="7" t="s">
        <v>2449</v>
      </c>
      <c r="O46" s="67">
        <v>44550</v>
      </c>
    </row>
    <row r="47" spans="1:15" s="4" customFormat="1" x14ac:dyDescent="0.3">
      <c r="A47" s="7">
        <f t="shared" si="0"/>
        <v>41</v>
      </c>
      <c r="B47" s="7" t="s">
        <v>19</v>
      </c>
      <c r="C47" s="62" t="s">
        <v>2580</v>
      </c>
      <c r="D47" s="63" t="s">
        <v>2581</v>
      </c>
      <c r="E47" s="64" t="s">
        <v>2475</v>
      </c>
      <c r="F47" s="65">
        <v>21600000</v>
      </c>
      <c r="G47" s="65">
        <v>26400000</v>
      </c>
      <c r="H47" s="65">
        <v>48000000</v>
      </c>
      <c r="I47" s="7" t="s">
        <v>20</v>
      </c>
      <c r="J47" s="66">
        <v>44545</v>
      </c>
      <c r="K47" s="7" t="s">
        <v>12</v>
      </c>
      <c r="L47" s="64" t="s">
        <v>2582</v>
      </c>
      <c r="M47" s="7" t="s">
        <v>11</v>
      </c>
      <c r="N47" s="7" t="s">
        <v>2449</v>
      </c>
      <c r="O47" s="67">
        <v>44550</v>
      </c>
    </row>
    <row r="48" spans="1:15" s="4" customFormat="1" x14ac:dyDescent="0.3">
      <c r="A48" s="7">
        <f t="shared" si="0"/>
        <v>42</v>
      </c>
      <c r="B48" s="7" t="s">
        <v>19</v>
      </c>
      <c r="C48" s="62" t="s">
        <v>2587</v>
      </c>
      <c r="D48" s="63" t="s">
        <v>2588</v>
      </c>
      <c r="E48" s="9" t="s">
        <v>2589</v>
      </c>
      <c r="F48" s="65">
        <v>261320000</v>
      </c>
      <c r="G48" s="65">
        <v>78400000</v>
      </c>
      <c r="H48" s="65">
        <v>339720000</v>
      </c>
      <c r="I48" s="7" t="s">
        <v>20</v>
      </c>
      <c r="J48" s="66">
        <v>44561</v>
      </c>
      <c r="K48" s="7" t="s">
        <v>13</v>
      </c>
      <c r="L48" s="64" t="s">
        <v>2590</v>
      </c>
      <c r="M48" s="7" t="s">
        <v>11</v>
      </c>
      <c r="N48" s="7" t="s">
        <v>2449</v>
      </c>
      <c r="O48" s="67">
        <v>44550</v>
      </c>
    </row>
    <row r="49" spans="1:15" s="4" customFormat="1" x14ac:dyDescent="0.3">
      <c r="A49" s="7">
        <f t="shared" si="0"/>
        <v>43</v>
      </c>
      <c r="B49" s="7" t="s">
        <v>19</v>
      </c>
      <c r="C49" s="62" t="s">
        <v>2599</v>
      </c>
      <c r="D49" s="63" t="s">
        <v>2600</v>
      </c>
      <c r="E49" s="64" t="s">
        <v>2601</v>
      </c>
      <c r="F49" s="65">
        <v>19635000</v>
      </c>
      <c r="G49" s="65">
        <v>0</v>
      </c>
      <c r="H49" s="65">
        <v>19635000</v>
      </c>
      <c r="I49" s="7" t="s">
        <v>20</v>
      </c>
      <c r="J49" s="66">
        <v>44561</v>
      </c>
      <c r="K49" s="7" t="s">
        <v>12</v>
      </c>
      <c r="L49" s="64" t="s">
        <v>2602</v>
      </c>
      <c r="M49" s="7" t="s">
        <v>11</v>
      </c>
      <c r="N49" s="7" t="s">
        <v>2449</v>
      </c>
      <c r="O49" s="67">
        <v>44550</v>
      </c>
    </row>
    <row r="50" spans="1:15" s="4" customFormat="1" x14ac:dyDescent="0.3">
      <c r="A50" s="7">
        <f t="shared" si="0"/>
        <v>44</v>
      </c>
      <c r="B50" s="7" t="s">
        <v>19</v>
      </c>
      <c r="C50" s="62" t="s">
        <v>2595</v>
      </c>
      <c r="D50" s="63" t="s">
        <v>2596</v>
      </c>
      <c r="E50" s="64" t="s">
        <v>2597</v>
      </c>
      <c r="F50" s="65">
        <v>16800000</v>
      </c>
      <c r="G50" s="65">
        <v>0</v>
      </c>
      <c r="H50" s="65">
        <v>16800000</v>
      </c>
      <c r="I50" s="7" t="s">
        <v>20</v>
      </c>
      <c r="J50" s="66">
        <v>44377</v>
      </c>
      <c r="K50" s="7" t="s">
        <v>12</v>
      </c>
      <c r="L50" s="64" t="s">
        <v>2598</v>
      </c>
      <c r="M50" s="7" t="s">
        <v>11</v>
      </c>
      <c r="N50" s="7" t="s">
        <v>2449</v>
      </c>
      <c r="O50" s="67">
        <v>44550</v>
      </c>
    </row>
    <row r="51" spans="1:15" s="4" customFormat="1" x14ac:dyDescent="0.3">
      <c r="A51" s="7">
        <f t="shared" si="0"/>
        <v>45</v>
      </c>
      <c r="B51" s="7" t="s">
        <v>19</v>
      </c>
      <c r="C51" s="62" t="s">
        <v>2591</v>
      </c>
      <c r="D51" s="63" t="s">
        <v>2592</v>
      </c>
      <c r="E51" s="64" t="s">
        <v>2593</v>
      </c>
      <c r="F51" s="65">
        <v>19200000</v>
      </c>
      <c r="G51" s="65">
        <v>28800000</v>
      </c>
      <c r="H51" s="65">
        <v>48000000</v>
      </c>
      <c r="I51" s="7" t="s">
        <v>20</v>
      </c>
      <c r="J51" s="66">
        <v>44561</v>
      </c>
      <c r="K51" s="7" t="s">
        <v>12</v>
      </c>
      <c r="L51" s="64" t="s">
        <v>2594</v>
      </c>
      <c r="M51" s="7" t="s">
        <v>11</v>
      </c>
      <c r="N51" s="7" t="s">
        <v>2449</v>
      </c>
      <c r="O51" s="67">
        <v>44550</v>
      </c>
    </row>
    <row r="52" spans="1:15" s="4" customFormat="1" x14ac:dyDescent="0.3">
      <c r="A52" s="7">
        <f t="shared" si="0"/>
        <v>46</v>
      </c>
      <c r="B52" s="7" t="s">
        <v>19</v>
      </c>
      <c r="C52" s="62" t="s">
        <v>2606</v>
      </c>
      <c r="D52" s="63" t="s">
        <v>2607</v>
      </c>
      <c r="E52" s="64" t="s">
        <v>2608</v>
      </c>
      <c r="F52" s="65">
        <v>22231892</v>
      </c>
      <c r="G52" s="65">
        <v>27789865</v>
      </c>
      <c r="H52" s="65">
        <v>50021757</v>
      </c>
      <c r="I52" s="7" t="s">
        <v>20</v>
      </c>
      <c r="J52" s="66">
        <v>44561</v>
      </c>
      <c r="K52" s="7" t="s">
        <v>12</v>
      </c>
      <c r="L52" s="64" t="s">
        <v>2609</v>
      </c>
      <c r="M52" s="7" t="s">
        <v>11</v>
      </c>
      <c r="N52" s="7" t="s">
        <v>2449</v>
      </c>
      <c r="O52" s="67">
        <v>44550</v>
      </c>
    </row>
    <row r="53" spans="1:15" s="4" customFormat="1" x14ac:dyDescent="0.3">
      <c r="A53" s="7">
        <f t="shared" si="0"/>
        <v>47</v>
      </c>
      <c r="B53" s="7" t="s">
        <v>19</v>
      </c>
      <c r="C53" s="62" t="s">
        <v>2617</v>
      </c>
      <c r="D53" s="63" t="s">
        <v>2618</v>
      </c>
      <c r="E53" s="74" t="s">
        <v>2619</v>
      </c>
      <c r="F53" s="65">
        <v>3205344</v>
      </c>
      <c r="G53" s="65">
        <v>0</v>
      </c>
      <c r="H53" s="65">
        <v>3205344</v>
      </c>
      <c r="I53" s="7" t="s">
        <v>20</v>
      </c>
      <c r="J53" s="66">
        <v>44377</v>
      </c>
      <c r="K53" s="7" t="s">
        <v>12</v>
      </c>
      <c r="L53" s="64" t="s">
        <v>2620</v>
      </c>
      <c r="M53" s="7" t="s">
        <v>11</v>
      </c>
      <c r="N53" s="7" t="s">
        <v>2449</v>
      </c>
      <c r="O53" s="67">
        <v>44550</v>
      </c>
    </row>
    <row r="54" spans="1:15" s="4" customFormat="1" x14ac:dyDescent="0.3">
      <c r="A54" s="7">
        <f t="shared" si="0"/>
        <v>48</v>
      </c>
      <c r="B54" s="7" t="s">
        <v>19</v>
      </c>
      <c r="C54" s="62" t="s">
        <v>2621</v>
      </c>
      <c r="D54" s="63" t="s">
        <v>2622</v>
      </c>
      <c r="E54" s="64" t="s">
        <v>2479</v>
      </c>
      <c r="F54" s="65">
        <v>1602672</v>
      </c>
      <c r="G54" s="65">
        <v>0</v>
      </c>
      <c r="H54" s="65">
        <v>1602672</v>
      </c>
      <c r="I54" s="7" t="s">
        <v>20</v>
      </c>
      <c r="J54" s="66">
        <v>44377</v>
      </c>
      <c r="K54" s="7" t="s">
        <v>12</v>
      </c>
      <c r="L54" s="64" t="s">
        <v>2623</v>
      </c>
      <c r="M54" s="7" t="s">
        <v>11</v>
      </c>
      <c r="N54" s="7" t="s">
        <v>2449</v>
      </c>
      <c r="O54" s="67">
        <v>44550</v>
      </c>
    </row>
    <row r="55" spans="1:15" s="4" customFormat="1" x14ac:dyDescent="0.3">
      <c r="A55" s="7">
        <f t="shared" si="0"/>
        <v>49</v>
      </c>
      <c r="B55" s="7" t="s">
        <v>19</v>
      </c>
      <c r="C55" s="62" t="s">
        <v>2614</v>
      </c>
      <c r="D55" s="63" t="s">
        <v>2615</v>
      </c>
      <c r="E55" s="64" t="s">
        <v>2479</v>
      </c>
      <c r="F55" s="65">
        <v>3205344</v>
      </c>
      <c r="G55" s="65">
        <v>0</v>
      </c>
      <c r="H55" s="65">
        <v>3205344</v>
      </c>
      <c r="I55" s="7" t="s">
        <v>20</v>
      </c>
      <c r="J55" s="66">
        <v>44377</v>
      </c>
      <c r="K55" s="7" t="s">
        <v>12</v>
      </c>
      <c r="L55" s="64" t="s">
        <v>2616</v>
      </c>
      <c r="M55" s="7" t="s">
        <v>11</v>
      </c>
      <c r="N55" s="7" t="s">
        <v>2449</v>
      </c>
      <c r="O55" s="67">
        <v>44550</v>
      </c>
    </row>
    <row r="56" spans="1:15" s="4" customFormat="1" x14ac:dyDescent="0.3">
      <c r="A56" s="7">
        <f t="shared" si="0"/>
        <v>50</v>
      </c>
      <c r="B56" s="7" t="s">
        <v>19</v>
      </c>
      <c r="C56" s="62" t="s">
        <v>2610</v>
      </c>
      <c r="D56" s="73" t="s">
        <v>2611</v>
      </c>
      <c r="E56" s="64" t="s">
        <v>2612</v>
      </c>
      <c r="F56" s="65">
        <v>1000000000</v>
      </c>
      <c r="G56" s="65">
        <v>357000000</v>
      </c>
      <c r="H56" s="65">
        <v>1357000000</v>
      </c>
      <c r="I56" s="7" t="s">
        <v>20</v>
      </c>
      <c r="J56" s="66">
        <v>44561</v>
      </c>
      <c r="K56" s="7" t="s">
        <v>13</v>
      </c>
      <c r="L56" s="64" t="s">
        <v>2613</v>
      </c>
      <c r="M56" s="7" t="s">
        <v>11</v>
      </c>
      <c r="N56" s="7" t="s">
        <v>2449</v>
      </c>
      <c r="O56" s="67">
        <v>44550</v>
      </c>
    </row>
    <row r="57" spans="1:15" s="4" customFormat="1" x14ac:dyDescent="0.3">
      <c r="A57" s="7">
        <f t="shared" si="0"/>
        <v>51</v>
      </c>
      <c r="B57" s="7" t="s">
        <v>19</v>
      </c>
      <c r="C57" s="62" t="s">
        <v>2630</v>
      </c>
      <c r="D57" s="63" t="s">
        <v>2631</v>
      </c>
      <c r="E57" s="64" t="s">
        <v>2495</v>
      </c>
      <c r="F57" s="65">
        <v>30250000</v>
      </c>
      <c r="G57" s="65">
        <v>0</v>
      </c>
      <c r="H57" s="65">
        <v>30250000</v>
      </c>
      <c r="I57" s="7" t="s">
        <v>20</v>
      </c>
      <c r="J57" s="66">
        <v>44545</v>
      </c>
      <c r="K57" s="7" t="s">
        <v>12</v>
      </c>
      <c r="L57" s="64" t="s">
        <v>2496</v>
      </c>
      <c r="M57" s="7" t="s">
        <v>11</v>
      </c>
      <c r="N57" s="7" t="s">
        <v>2449</v>
      </c>
      <c r="O57" s="67">
        <v>44550</v>
      </c>
    </row>
    <row r="58" spans="1:15" s="4" customFormat="1" x14ac:dyDescent="0.3">
      <c r="A58" s="7">
        <f t="shared" si="0"/>
        <v>52</v>
      </c>
      <c r="B58" s="7" t="s">
        <v>19</v>
      </c>
      <c r="C58" s="62" t="s">
        <v>2628</v>
      </c>
      <c r="D58" s="63" t="s">
        <v>2629</v>
      </c>
      <c r="E58" s="64" t="s">
        <v>2495</v>
      </c>
      <c r="F58" s="65">
        <v>36000000</v>
      </c>
      <c r="G58" s="65">
        <v>0</v>
      </c>
      <c r="H58" s="65">
        <v>36000000</v>
      </c>
      <c r="I58" s="7" t="s">
        <v>20</v>
      </c>
      <c r="J58" s="66">
        <v>44561</v>
      </c>
      <c r="K58" s="7" t="s">
        <v>12</v>
      </c>
      <c r="L58" s="64" t="s">
        <v>2476</v>
      </c>
      <c r="M58" s="7" t="s">
        <v>11</v>
      </c>
      <c r="N58" s="7" t="s">
        <v>2449</v>
      </c>
      <c r="O58" s="67">
        <v>44550</v>
      </c>
    </row>
    <row r="59" spans="1:15" s="4" customFormat="1" x14ac:dyDescent="0.3">
      <c r="A59" s="7">
        <f t="shared" si="0"/>
        <v>53</v>
      </c>
      <c r="B59" s="7" t="s">
        <v>19</v>
      </c>
      <c r="C59" s="62" t="s">
        <v>2624</v>
      </c>
      <c r="D59" s="63" t="s">
        <v>2625</v>
      </c>
      <c r="E59" s="64" t="s">
        <v>2626</v>
      </c>
      <c r="F59" s="65">
        <v>33000000</v>
      </c>
      <c r="G59" s="65">
        <v>0</v>
      </c>
      <c r="H59" s="65">
        <v>33000000</v>
      </c>
      <c r="I59" s="7" t="s">
        <v>20</v>
      </c>
      <c r="J59" s="66">
        <v>44561</v>
      </c>
      <c r="K59" s="7" t="s">
        <v>12</v>
      </c>
      <c r="L59" s="64" t="s">
        <v>2627</v>
      </c>
      <c r="M59" s="7" t="s">
        <v>11</v>
      </c>
      <c r="N59" s="7" t="s">
        <v>2449</v>
      </c>
      <c r="O59" s="67">
        <v>44550</v>
      </c>
    </row>
    <row r="60" spans="1:15" s="4" customFormat="1" x14ac:dyDescent="0.3">
      <c r="A60" s="7">
        <f t="shared" si="0"/>
        <v>54</v>
      </c>
      <c r="B60" s="7" t="s">
        <v>19</v>
      </c>
      <c r="C60" s="62" t="s">
        <v>2688</v>
      </c>
      <c r="D60" s="63" t="s">
        <v>2689</v>
      </c>
      <c r="E60" s="64" t="s">
        <v>2471</v>
      </c>
      <c r="F60" s="65">
        <v>8438456</v>
      </c>
      <c r="G60" s="65">
        <v>0</v>
      </c>
      <c r="H60" s="65">
        <v>8438456</v>
      </c>
      <c r="I60" s="7" t="s">
        <v>20</v>
      </c>
      <c r="J60" s="66">
        <v>44561</v>
      </c>
      <c r="K60" s="7" t="s">
        <v>12</v>
      </c>
      <c r="L60" s="64" t="s">
        <v>2690</v>
      </c>
      <c r="M60" s="7" t="s">
        <v>11</v>
      </c>
      <c r="N60" s="7" t="s">
        <v>2449</v>
      </c>
      <c r="O60" s="67">
        <v>44550</v>
      </c>
    </row>
    <row r="61" spans="1:15" s="4" customFormat="1" x14ac:dyDescent="0.3">
      <c r="A61" s="7">
        <f t="shared" si="0"/>
        <v>55</v>
      </c>
      <c r="B61" s="7" t="s">
        <v>19</v>
      </c>
      <c r="C61" s="62" t="s">
        <v>2632</v>
      </c>
      <c r="D61" s="63" t="s">
        <v>2633</v>
      </c>
      <c r="E61" s="64" t="s">
        <v>2479</v>
      </c>
      <c r="F61" s="65">
        <v>12657684</v>
      </c>
      <c r="G61" s="65">
        <v>0</v>
      </c>
      <c r="H61" s="65">
        <v>12657684</v>
      </c>
      <c r="I61" s="7" t="s">
        <v>20</v>
      </c>
      <c r="J61" s="66">
        <v>44561</v>
      </c>
      <c r="K61" s="7" t="s">
        <v>12</v>
      </c>
      <c r="L61" s="64" t="s">
        <v>2480</v>
      </c>
      <c r="M61" s="7" t="s">
        <v>11</v>
      </c>
      <c r="N61" s="7" t="s">
        <v>2449</v>
      </c>
      <c r="O61" s="67">
        <v>44550</v>
      </c>
    </row>
    <row r="62" spans="1:15" s="4" customFormat="1" x14ac:dyDescent="0.3">
      <c r="A62" s="7">
        <f t="shared" si="0"/>
        <v>56</v>
      </c>
      <c r="B62" s="7" t="s">
        <v>19</v>
      </c>
      <c r="C62" s="62" t="s">
        <v>2634</v>
      </c>
      <c r="D62" s="63" t="s">
        <v>2635</v>
      </c>
      <c r="E62" s="64" t="s">
        <v>2479</v>
      </c>
      <c r="F62" s="65">
        <v>12657684</v>
      </c>
      <c r="G62" s="65">
        <v>0</v>
      </c>
      <c r="H62" s="65">
        <v>12657684</v>
      </c>
      <c r="I62" s="7" t="s">
        <v>20</v>
      </c>
      <c r="J62" s="66">
        <v>44561</v>
      </c>
      <c r="K62" s="7" t="s">
        <v>12</v>
      </c>
      <c r="L62" s="64" t="s">
        <v>2526</v>
      </c>
      <c r="M62" s="7" t="s">
        <v>11</v>
      </c>
      <c r="N62" s="7" t="s">
        <v>2449</v>
      </c>
      <c r="O62" s="67">
        <v>44550</v>
      </c>
    </row>
    <row r="63" spans="1:15" s="4" customFormat="1" x14ac:dyDescent="0.3">
      <c r="A63" s="7">
        <f t="shared" si="0"/>
        <v>57</v>
      </c>
      <c r="B63" s="7" t="s">
        <v>19</v>
      </c>
      <c r="C63" s="62" t="s">
        <v>2636</v>
      </c>
      <c r="D63" s="63" t="s">
        <v>2637</v>
      </c>
      <c r="E63" s="64" t="s">
        <v>2479</v>
      </c>
      <c r="F63" s="65">
        <v>9616032</v>
      </c>
      <c r="G63" s="65">
        <v>0</v>
      </c>
      <c r="H63" s="65">
        <v>9616032</v>
      </c>
      <c r="I63" s="7" t="s">
        <v>20</v>
      </c>
      <c r="J63" s="66">
        <v>44561</v>
      </c>
      <c r="K63" s="7" t="s">
        <v>12</v>
      </c>
      <c r="L63" s="64" t="s">
        <v>2564</v>
      </c>
      <c r="M63" s="7" t="s">
        <v>11</v>
      </c>
      <c r="N63" s="7" t="s">
        <v>2449</v>
      </c>
      <c r="O63" s="67">
        <v>44550</v>
      </c>
    </row>
    <row r="64" spans="1:15" s="4" customFormat="1" x14ac:dyDescent="0.3">
      <c r="A64" s="7">
        <f t="shared" si="0"/>
        <v>58</v>
      </c>
      <c r="B64" s="7" t="s">
        <v>19</v>
      </c>
      <c r="C64" s="62" t="s">
        <v>2638</v>
      </c>
      <c r="D64" s="63" t="s">
        <v>2639</v>
      </c>
      <c r="E64" s="64" t="s">
        <v>2479</v>
      </c>
      <c r="F64" s="65">
        <v>12657684</v>
      </c>
      <c r="G64" s="65">
        <v>0</v>
      </c>
      <c r="H64" s="65">
        <v>12657684</v>
      </c>
      <c r="I64" s="7" t="s">
        <v>20</v>
      </c>
      <c r="J64" s="66">
        <v>44561</v>
      </c>
      <c r="K64" s="7" t="s">
        <v>12</v>
      </c>
      <c r="L64" s="64" t="s">
        <v>2499</v>
      </c>
      <c r="M64" s="7" t="s">
        <v>11</v>
      </c>
      <c r="N64" s="7" t="s">
        <v>2449</v>
      </c>
      <c r="O64" s="67">
        <v>44550</v>
      </c>
    </row>
    <row r="65" spans="1:15" s="4" customFormat="1" x14ac:dyDescent="0.3">
      <c r="A65" s="7">
        <f t="shared" si="0"/>
        <v>59</v>
      </c>
      <c r="B65" s="7" t="s">
        <v>19</v>
      </c>
      <c r="C65" s="62" t="s">
        <v>2644</v>
      </c>
      <c r="D65" s="63" t="s">
        <v>2645</v>
      </c>
      <c r="E65" s="64" t="s">
        <v>2479</v>
      </c>
      <c r="F65" s="65">
        <v>9616032</v>
      </c>
      <c r="G65" s="65">
        <v>0</v>
      </c>
      <c r="H65" s="65">
        <v>9616032</v>
      </c>
      <c r="I65" s="7" t="s">
        <v>20</v>
      </c>
      <c r="J65" s="66">
        <v>44561</v>
      </c>
      <c r="K65" s="7" t="s">
        <v>12</v>
      </c>
      <c r="L65" s="64" t="s">
        <v>2646</v>
      </c>
      <c r="M65" s="7" t="s">
        <v>11</v>
      </c>
      <c r="N65" s="7" t="s">
        <v>2449</v>
      </c>
      <c r="O65" s="67">
        <v>44550</v>
      </c>
    </row>
    <row r="66" spans="1:15" s="4" customFormat="1" x14ac:dyDescent="0.3">
      <c r="A66" s="7">
        <f t="shared" si="0"/>
        <v>60</v>
      </c>
      <c r="B66" s="7" t="s">
        <v>19</v>
      </c>
      <c r="C66" s="62" t="s">
        <v>2647</v>
      </c>
      <c r="D66" s="63" t="s">
        <v>2648</v>
      </c>
      <c r="E66" s="64" t="s">
        <v>2479</v>
      </c>
      <c r="F66" s="65">
        <v>9616032</v>
      </c>
      <c r="G66" s="65">
        <v>0</v>
      </c>
      <c r="H66" s="65">
        <v>9616032</v>
      </c>
      <c r="I66" s="7" t="s">
        <v>20</v>
      </c>
      <c r="J66" s="66">
        <v>44561</v>
      </c>
      <c r="K66" s="7" t="s">
        <v>12</v>
      </c>
      <c r="L66" s="64" t="s">
        <v>2561</v>
      </c>
      <c r="M66" s="7" t="s">
        <v>11</v>
      </c>
      <c r="N66" s="7" t="s">
        <v>2449</v>
      </c>
      <c r="O66" s="67">
        <v>44550</v>
      </c>
    </row>
    <row r="67" spans="1:15" s="4" customFormat="1" x14ac:dyDescent="0.3">
      <c r="A67" s="7">
        <f t="shared" si="0"/>
        <v>61</v>
      </c>
      <c r="B67" s="7" t="s">
        <v>19</v>
      </c>
      <c r="C67" s="62" t="s">
        <v>2640</v>
      </c>
      <c r="D67" s="63" t="s">
        <v>2641</v>
      </c>
      <c r="E67" s="64" t="s">
        <v>2479</v>
      </c>
      <c r="F67" s="65">
        <v>9616032</v>
      </c>
      <c r="G67" s="65">
        <v>0</v>
      </c>
      <c r="H67" s="65">
        <v>9616032</v>
      </c>
      <c r="I67" s="7" t="s">
        <v>20</v>
      </c>
      <c r="J67" s="66">
        <v>44561</v>
      </c>
      <c r="K67" s="7" t="s">
        <v>12</v>
      </c>
      <c r="L67" s="64" t="s">
        <v>2616</v>
      </c>
      <c r="M67" s="7" t="s">
        <v>11</v>
      </c>
      <c r="N67" s="7" t="s">
        <v>2449</v>
      </c>
      <c r="O67" s="67">
        <v>44550</v>
      </c>
    </row>
    <row r="68" spans="1:15" s="4" customFormat="1" x14ac:dyDescent="0.3">
      <c r="A68" s="7">
        <f t="shared" si="0"/>
        <v>62</v>
      </c>
      <c r="B68" s="7" t="s">
        <v>19</v>
      </c>
      <c r="C68" s="62" t="s">
        <v>2642</v>
      </c>
      <c r="D68" s="63" t="s">
        <v>2643</v>
      </c>
      <c r="E68" s="64" t="s">
        <v>2479</v>
      </c>
      <c r="F68" s="65">
        <v>9616032</v>
      </c>
      <c r="G68" s="65">
        <v>0</v>
      </c>
      <c r="H68" s="65">
        <v>9616032</v>
      </c>
      <c r="I68" s="7" t="s">
        <v>20</v>
      </c>
      <c r="J68" s="66">
        <v>44561</v>
      </c>
      <c r="K68" s="7" t="s">
        <v>12</v>
      </c>
      <c r="L68" s="64" t="s">
        <v>2620</v>
      </c>
      <c r="M68" s="7" t="s">
        <v>11</v>
      </c>
      <c r="N68" s="7" t="s">
        <v>2449</v>
      </c>
      <c r="O68" s="67">
        <v>44550</v>
      </c>
    </row>
    <row r="69" spans="1:15" s="4" customFormat="1" x14ac:dyDescent="0.3">
      <c r="A69" s="7">
        <f t="shared" si="0"/>
        <v>63</v>
      </c>
      <c r="B69" s="7" t="s">
        <v>19</v>
      </c>
      <c r="C69" s="62" t="s">
        <v>2664</v>
      </c>
      <c r="D69" s="63" t="s">
        <v>2665</v>
      </c>
      <c r="E69" s="64" t="s">
        <v>2479</v>
      </c>
      <c r="F69" s="65">
        <v>8814696</v>
      </c>
      <c r="G69" s="65">
        <v>0</v>
      </c>
      <c r="H69" s="65">
        <v>8814696</v>
      </c>
      <c r="I69" s="7" t="s">
        <v>20</v>
      </c>
      <c r="J69" s="66">
        <v>44561</v>
      </c>
      <c r="K69" s="7" t="s">
        <v>12</v>
      </c>
      <c r="L69" s="64" t="s">
        <v>2567</v>
      </c>
      <c r="M69" s="7" t="s">
        <v>11</v>
      </c>
      <c r="N69" s="7" t="s">
        <v>2449</v>
      </c>
      <c r="O69" s="67">
        <v>44550</v>
      </c>
    </row>
    <row r="70" spans="1:15" s="4" customFormat="1" x14ac:dyDescent="0.3">
      <c r="A70" s="7">
        <f t="shared" si="0"/>
        <v>64</v>
      </c>
      <c r="B70" s="7" t="s">
        <v>19</v>
      </c>
      <c r="C70" s="68" t="s">
        <v>2658</v>
      </c>
      <c r="D70" s="63" t="s">
        <v>2659</v>
      </c>
      <c r="E70" s="64" t="s">
        <v>2479</v>
      </c>
      <c r="F70" s="69">
        <v>9513066</v>
      </c>
      <c r="G70" s="69">
        <v>6342044</v>
      </c>
      <c r="H70" s="69">
        <v>15855110</v>
      </c>
      <c r="I70" s="29" t="s">
        <v>20</v>
      </c>
      <c r="J70" s="70">
        <v>44560</v>
      </c>
      <c r="K70" s="29" t="s">
        <v>12</v>
      </c>
      <c r="L70" s="64" t="s">
        <v>2660</v>
      </c>
      <c r="M70" s="29" t="s">
        <v>11</v>
      </c>
      <c r="N70" s="29" t="s">
        <v>2449</v>
      </c>
      <c r="O70" s="71">
        <v>44550</v>
      </c>
    </row>
    <row r="71" spans="1:15" s="72" customFormat="1" x14ac:dyDescent="0.3">
      <c r="A71" s="7">
        <f t="shared" si="0"/>
        <v>65</v>
      </c>
      <c r="B71" s="29" t="s">
        <v>19</v>
      </c>
      <c r="C71" s="62" t="s">
        <v>2672</v>
      </c>
      <c r="D71" s="63" t="s">
        <v>2673</v>
      </c>
      <c r="E71" s="64" t="s">
        <v>2479</v>
      </c>
      <c r="F71" s="65">
        <v>9513066</v>
      </c>
      <c r="G71" s="65">
        <v>6342044</v>
      </c>
      <c r="H71" s="65">
        <v>15855110</v>
      </c>
      <c r="I71" s="7" t="s">
        <v>20</v>
      </c>
      <c r="J71" s="66">
        <v>44560</v>
      </c>
      <c r="K71" s="7" t="s">
        <v>12</v>
      </c>
      <c r="L71" s="64" t="s">
        <v>2674</v>
      </c>
      <c r="M71" s="7" t="s">
        <v>11</v>
      </c>
      <c r="N71" s="7" t="s">
        <v>2449</v>
      </c>
      <c r="O71" s="67">
        <v>44550</v>
      </c>
    </row>
    <row r="72" spans="1:15" s="72" customFormat="1" x14ac:dyDescent="0.3">
      <c r="A72" s="7">
        <f t="shared" si="0"/>
        <v>66</v>
      </c>
      <c r="B72" s="29" t="s">
        <v>19</v>
      </c>
      <c r="C72" s="62" t="s">
        <v>2675</v>
      </c>
      <c r="D72" s="63" t="s">
        <v>2676</v>
      </c>
      <c r="E72" s="64" t="s">
        <v>2479</v>
      </c>
      <c r="F72" s="65">
        <v>8580357</v>
      </c>
      <c r="G72" s="65">
        <v>5720238</v>
      </c>
      <c r="H72" s="65">
        <v>14300595</v>
      </c>
      <c r="I72" s="7" t="s">
        <v>20</v>
      </c>
      <c r="J72" s="66">
        <v>44560</v>
      </c>
      <c r="K72" s="7" t="s">
        <v>12</v>
      </c>
      <c r="L72" s="64" t="s">
        <v>2677</v>
      </c>
      <c r="M72" s="7" t="s">
        <v>11</v>
      </c>
      <c r="N72" s="7" t="s">
        <v>2449</v>
      </c>
      <c r="O72" s="67">
        <v>44550</v>
      </c>
    </row>
    <row r="73" spans="1:15" s="4" customFormat="1" x14ac:dyDescent="0.3">
      <c r="A73" s="7">
        <f t="shared" ref="A73:A83" si="1">+A72+1</f>
        <v>67</v>
      </c>
      <c r="B73" s="7" t="s">
        <v>19</v>
      </c>
      <c r="C73" s="68" t="s">
        <v>2661</v>
      </c>
      <c r="D73" s="63" t="s">
        <v>2662</v>
      </c>
      <c r="E73" s="64" t="s">
        <v>2663</v>
      </c>
      <c r="F73" s="69">
        <v>16673916</v>
      </c>
      <c r="G73" s="69">
        <v>11115994</v>
      </c>
      <c r="H73" s="69">
        <v>27789910</v>
      </c>
      <c r="I73" s="29" t="s">
        <v>20</v>
      </c>
      <c r="J73" s="70">
        <v>44552</v>
      </c>
      <c r="K73" s="29" t="s">
        <v>12</v>
      </c>
      <c r="L73" s="64" t="s">
        <v>2554</v>
      </c>
      <c r="M73" s="29" t="s">
        <v>11</v>
      </c>
      <c r="N73" s="29" t="s">
        <v>2449</v>
      </c>
      <c r="O73" s="71">
        <v>44550</v>
      </c>
    </row>
    <row r="74" spans="1:15" s="4" customFormat="1" x14ac:dyDescent="0.3">
      <c r="A74" s="7">
        <f t="shared" si="1"/>
        <v>68</v>
      </c>
      <c r="B74" s="7" t="s">
        <v>19</v>
      </c>
      <c r="C74" s="62" t="s">
        <v>2652</v>
      </c>
      <c r="D74" s="63" t="s">
        <v>2653</v>
      </c>
      <c r="E74" s="64" t="s">
        <v>2654</v>
      </c>
      <c r="F74" s="65">
        <v>33347838</v>
      </c>
      <c r="G74" s="65">
        <v>0</v>
      </c>
      <c r="H74" s="65">
        <v>33347838</v>
      </c>
      <c r="I74" s="7" t="s">
        <v>20</v>
      </c>
      <c r="J74" s="66">
        <v>44561</v>
      </c>
      <c r="K74" s="7" t="s">
        <v>12</v>
      </c>
      <c r="L74" s="64" t="s">
        <v>2547</v>
      </c>
      <c r="M74" s="7" t="s">
        <v>11</v>
      </c>
      <c r="N74" s="7" t="s">
        <v>2449</v>
      </c>
      <c r="O74" s="67">
        <v>44550</v>
      </c>
    </row>
    <row r="75" spans="1:15" s="4" customFormat="1" x14ac:dyDescent="0.3">
      <c r="A75" s="7">
        <f t="shared" si="1"/>
        <v>69</v>
      </c>
      <c r="B75" s="7" t="s">
        <v>19</v>
      </c>
      <c r="C75" s="62" t="s">
        <v>2649</v>
      </c>
      <c r="D75" s="63" t="s">
        <v>2650</v>
      </c>
      <c r="E75" s="64" t="s">
        <v>2651</v>
      </c>
      <c r="F75" s="65">
        <v>18000000</v>
      </c>
      <c r="G75" s="65">
        <v>18000000</v>
      </c>
      <c r="H75" s="65">
        <v>36000000</v>
      </c>
      <c r="I75" s="7" t="s">
        <v>20</v>
      </c>
      <c r="J75" s="66">
        <v>44561</v>
      </c>
      <c r="K75" s="7" t="s">
        <v>12</v>
      </c>
      <c r="L75" s="64" t="s">
        <v>2540</v>
      </c>
      <c r="M75" s="7" t="s">
        <v>11</v>
      </c>
      <c r="N75" s="7" t="s">
        <v>2449</v>
      </c>
      <c r="O75" s="67">
        <v>44550</v>
      </c>
    </row>
    <row r="76" spans="1:15" s="4" customFormat="1" x14ac:dyDescent="0.3">
      <c r="A76" s="7">
        <f t="shared" si="1"/>
        <v>70</v>
      </c>
      <c r="B76" s="7" t="s">
        <v>19</v>
      </c>
      <c r="C76" s="62" t="s">
        <v>2655</v>
      </c>
      <c r="D76" s="63" t="s">
        <v>2656</v>
      </c>
      <c r="E76" s="64" t="s">
        <v>2657</v>
      </c>
      <c r="F76" s="65">
        <v>22800000</v>
      </c>
      <c r="G76" s="65">
        <v>0</v>
      </c>
      <c r="H76" s="65">
        <v>22800000</v>
      </c>
      <c r="I76" s="7" t="s">
        <v>20</v>
      </c>
      <c r="J76" s="66">
        <v>44561</v>
      </c>
      <c r="K76" s="7" t="s">
        <v>12</v>
      </c>
      <c r="L76" s="64" t="s">
        <v>2576</v>
      </c>
      <c r="M76" s="7" t="s">
        <v>11</v>
      </c>
      <c r="N76" s="7" t="s">
        <v>2449</v>
      </c>
      <c r="O76" s="67">
        <v>44550</v>
      </c>
    </row>
    <row r="77" spans="1:15" s="4" customFormat="1" x14ac:dyDescent="0.3">
      <c r="A77" s="7">
        <f t="shared" si="1"/>
        <v>71</v>
      </c>
      <c r="B77" s="7" t="s">
        <v>19</v>
      </c>
      <c r="C77" s="62" t="s">
        <v>2666</v>
      </c>
      <c r="D77" s="63" t="s">
        <v>2667</v>
      </c>
      <c r="E77" s="64" t="s">
        <v>2593</v>
      </c>
      <c r="F77" s="65">
        <v>28800000</v>
      </c>
      <c r="G77" s="65">
        <v>0</v>
      </c>
      <c r="H77" s="65">
        <v>28800000</v>
      </c>
      <c r="I77" s="7" t="s">
        <v>20</v>
      </c>
      <c r="J77" s="66">
        <v>44561</v>
      </c>
      <c r="K77" s="7" t="s">
        <v>12</v>
      </c>
      <c r="L77" s="64" t="s">
        <v>2668</v>
      </c>
      <c r="M77" s="7" t="s">
        <v>11</v>
      </c>
      <c r="N77" s="7" t="s">
        <v>2449</v>
      </c>
      <c r="O77" s="67">
        <v>44550</v>
      </c>
    </row>
    <row r="78" spans="1:15" s="4" customFormat="1" x14ac:dyDescent="0.3">
      <c r="A78" s="7">
        <f t="shared" si="1"/>
        <v>72</v>
      </c>
      <c r="B78" s="7" t="s">
        <v>19</v>
      </c>
      <c r="C78" s="62" t="s">
        <v>2669</v>
      </c>
      <c r="D78" s="63" t="s">
        <v>2670</v>
      </c>
      <c r="E78" s="64" t="s">
        <v>2522</v>
      </c>
      <c r="F78" s="65">
        <v>39000000</v>
      </c>
      <c r="G78" s="65">
        <v>0</v>
      </c>
      <c r="H78" s="65">
        <v>39000000</v>
      </c>
      <c r="I78" s="7" t="s">
        <v>20</v>
      </c>
      <c r="J78" s="66">
        <v>44561</v>
      </c>
      <c r="K78" s="7" t="s">
        <v>12</v>
      </c>
      <c r="L78" s="64" t="s">
        <v>2671</v>
      </c>
      <c r="M78" s="7" t="s">
        <v>11</v>
      </c>
      <c r="N78" s="7" t="s">
        <v>2449</v>
      </c>
      <c r="O78" s="67">
        <v>44550</v>
      </c>
    </row>
    <row r="79" spans="1:15" s="4" customFormat="1" x14ac:dyDescent="0.3">
      <c r="A79" s="7">
        <f t="shared" si="1"/>
        <v>73</v>
      </c>
      <c r="B79" s="7" t="s">
        <v>19</v>
      </c>
      <c r="C79" s="62" t="s">
        <v>2682</v>
      </c>
      <c r="D79" s="63" t="s">
        <v>2683</v>
      </c>
      <c r="E79" s="64" t="s">
        <v>2479</v>
      </c>
      <c r="F79" s="65">
        <v>7212024</v>
      </c>
      <c r="G79" s="65">
        <v>0</v>
      </c>
      <c r="H79" s="65">
        <v>7212024</v>
      </c>
      <c r="I79" s="7" t="s">
        <v>20</v>
      </c>
      <c r="J79" s="66">
        <v>44561</v>
      </c>
      <c r="K79" s="7" t="s">
        <v>12</v>
      </c>
      <c r="L79" s="64" t="s">
        <v>2684</v>
      </c>
      <c r="M79" s="7" t="s">
        <v>11</v>
      </c>
      <c r="N79" s="7" t="s">
        <v>2449</v>
      </c>
      <c r="O79" s="67">
        <v>44550</v>
      </c>
    </row>
    <row r="80" spans="1:15" s="4" customFormat="1" x14ac:dyDescent="0.3">
      <c r="A80" s="7">
        <f t="shared" si="1"/>
        <v>74</v>
      </c>
      <c r="B80" s="7" t="s">
        <v>19</v>
      </c>
      <c r="C80" s="62" t="s">
        <v>2685</v>
      </c>
      <c r="D80" s="63" t="s">
        <v>2686</v>
      </c>
      <c r="E80" s="64" t="s">
        <v>2479</v>
      </c>
      <c r="F80" s="65">
        <v>7212024</v>
      </c>
      <c r="G80" s="65">
        <v>0</v>
      </c>
      <c r="H80" s="65">
        <v>7212024</v>
      </c>
      <c r="I80" s="7" t="s">
        <v>20</v>
      </c>
      <c r="J80" s="66">
        <v>44561</v>
      </c>
      <c r="K80" s="7" t="s">
        <v>12</v>
      </c>
      <c r="L80" s="64" t="s">
        <v>2687</v>
      </c>
      <c r="M80" s="7" t="s">
        <v>11</v>
      </c>
      <c r="N80" s="7" t="s">
        <v>2449</v>
      </c>
      <c r="O80" s="67">
        <v>44550</v>
      </c>
    </row>
    <row r="81" spans="1:15" s="4" customFormat="1" x14ac:dyDescent="0.3">
      <c r="A81" s="7">
        <f t="shared" si="1"/>
        <v>75</v>
      </c>
      <c r="B81" s="7" t="s">
        <v>19</v>
      </c>
      <c r="C81" s="62" t="s">
        <v>2678</v>
      </c>
      <c r="D81" s="63" t="s">
        <v>2679</v>
      </c>
      <c r="E81" s="64" t="s">
        <v>2680</v>
      </c>
      <c r="F81" s="65">
        <v>9493263</v>
      </c>
      <c r="G81" s="65">
        <v>0</v>
      </c>
      <c r="H81" s="65">
        <v>9493263</v>
      </c>
      <c r="I81" s="7" t="s">
        <v>20</v>
      </c>
      <c r="J81" s="66">
        <v>44561</v>
      </c>
      <c r="K81" s="7" t="s">
        <v>12</v>
      </c>
      <c r="L81" s="64" t="s">
        <v>2681</v>
      </c>
      <c r="M81" s="7" t="s">
        <v>11</v>
      </c>
      <c r="N81" s="7" t="s">
        <v>2449</v>
      </c>
      <c r="O81" s="67">
        <v>44550</v>
      </c>
    </row>
    <row r="82" spans="1:15" s="4" customFormat="1" x14ac:dyDescent="0.3">
      <c r="A82" s="7">
        <f t="shared" si="1"/>
        <v>76</v>
      </c>
      <c r="B82" s="7" t="s">
        <v>19</v>
      </c>
      <c r="C82" s="62" t="s">
        <v>2691</v>
      </c>
      <c r="D82" s="63" t="s">
        <v>2692</v>
      </c>
      <c r="E82" s="64" t="s">
        <v>2693</v>
      </c>
      <c r="F82" s="65">
        <v>238000000</v>
      </c>
      <c r="G82" s="65">
        <v>0</v>
      </c>
      <c r="H82" s="65">
        <v>238000000</v>
      </c>
      <c r="I82" s="7" t="s">
        <v>20</v>
      </c>
      <c r="J82" s="66">
        <v>44561</v>
      </c>
      <c r="K82" s="7" t="s">
        <v>13</v>
      </c>
      <c r="L82" s="64" t="s">
        <v>2694</v>
      </c>
      <c r="M82" s="7" t="s">
        <v>11</v>
      </c>
      <c r="N82" s="7" t="s">
        <v>2449</v>
      </c>
      <c r="O82" s="67">
        <v>44550</v>
      </c>
    </row>
    <row r="83" spans="1:15" s="4" customFormat="1" x14ac:dyDescent="0.3">
      <c r="A83" s="7">
        <f t="shared" si="1"/>
        <v>77</v>
      </c>
      <c r="B83" s="7" t="s">
        <v>19</v>
      </c>
      <c r="C83" s="62" t="s">
        <v>2695</v>
      </c>
      <c r="D83" s="75" t="s">
        <v>2696</v>
      </c>
      <c r="E83" s="9" t="s">
        <v>2697</v>
      </c>
      <c r="F83" s="65">
        <v>8250000</v>
      </c>
      <c r="G83" s="65">
        <v>0</v>
      </c>
      <c r="H83" s="65">
        <v>8250000</v>
      </c>
      <c r="I83" s="7" t="s">
        <v>20</v>
      </c>
      <c r="J83" s="66">
        <v>44561</v>
      </c>
      <c r="K83" s="7" t="s">
        <v>12</v>
      </c>
      <c r="L83" s="76" t="s">
        <v>657</v>
      </c>
      <c r="M83" s="7" t="s">
        <v>11</v>
      </c>
      <c r="N83" s="7" t="s">
        <v>2449</v>
      </c>
      <c r="O83" s="67">
        <v>44550</v>
      </c>
    </row>
    <row r="84" spans="1:15" s="4" customFormat="1" ht="13.8" x14ac:dyDescent="0.3">
      <c r="A84" s="7"/>
      <c r="B84" s="7"/>
      <c r="C84" s="7"/>
      <c r="D84" s="8"/>
      <c r="E84" s="8"/>
      <c r="F84" s="10"/>
      <c r="G84" s="10"/>
      <c r="H84" s="10"/>
      <c r="I84" s="7"/>
      <c r="J84" s="67"/>
      <c r="K84" s="7"/>
      <c r="L84" s="8"/>
      <c r="M84" s="7"/>
      <c r="N84" s="7"/>
      <c r="O84" s="67"/>
    </row>
    <row r="85" spans="1:15" s="4" customFormat="1" ht="13.8" x14ac:dyDescent="0.3">
      <c r="A85" s="7"/>
      <c r="B85" s="7"/>
      <c r="C85" s="7"/>
      <c r="D85" s="8"/>
      <c r="E85" s="8"/>
      <c r="F85" s="10"/>
      <c r="G85" s="10"/>
      <c r="H85" s="10"/>
      <c r="I85" s="7"/>
      <c r="J85" s="67"/>
      <c r="K85" s="7"/>
      <c r="L85" s="8"/>
      <c r="M85" s="7"/>
      <c r="N85" s="7"/>
      <c r="O85" s="67"/>
    </row>
    <row r="86" spans="1:15" s="4" customFormat="1" ht="13.8" x14ac:dyDescent="0.3">
      <c r="A86" s="7"/>
      <c r="B86" s="7"/>
      <c r="C86" s="7"/>
      <c r="D86" s="8"/>
      <c r="E86" s="8"/>
      <c r="F86" s="10"/>
      <c r="G86" s="10"/>
      <c r="H86" s="10"/>
      <c r="I86" s="7"/>
      <c r="J86" s="67"/>
      <c r="K86" s="7"/>
      <c r="L86" s="8"/>
      <c r="M86" s="7"/>
      <c r="N86" s="7"/>
      <c r="O86" s="67"/>
    </row>
    <row r="87" spans="1:15" s="4" customFormat="1" ht="13.8" x14ac:dyDescent="0.3">
      <c r="A87" s="7"/>
      <c r="B87" s="7"/>
      <c r="C87" s="7"/>
      <c r="D87" s="8"/>
      <c r="E87" s="8"/>
      <c r="F87" s="10"/>
      <c r="G87" s="10"/>
      <c r="H87" s="10"/>
      <c r="I87" s="7"/>
      <c r="J87" s="67"/>
      <c r="K87" s="7"/>
      <c r="L87" s="8"/>
      <c r="M87" s="7"/>
      <c r="N87" s="7"/>
      <c r="O87" s="67"/>
    </row>
    <row r="88" spans="1:15" s="4" customFormat="1" ht="13.8" x14ac:dyDescent="0.3">
      <c r="A88" s="7"/>
      <c r="B88" s="7"/>
      <c r="C88" s="7"/>
      <c r="D88" s="8"/>
      <c r="E88" s="8"/>
      <c r="F88" s="10"/>
      <c r="G88" s="10"/>
      <c r="H88" s="10"/>
      <c r="I88" s="7"/>
      <c r="J88" s="67"/>
      <c r="K88" s="7"/>
      <c r="L88" s="8"/>
      <c r="M88" s="7"/>
      <c r="N88" s="7"/>
      <c r="O88" s="67"/>
    </row>
    <row r="89" spans="1:15" s="4" customFormat="1" ht="13.8" x14ac:dyDescent="0.3">
      <c r="A89" s="7"/>
      <c r="B89" s="7"/>
      <c r="C89" s="7"/>
      <c r="D89" s="8"/>
      <c r="E89" s="8"/>
      <c r="F89" s="10"/>
      <c r="G89" s="10"/>
      <c r="H89" s="10"/>
      <c r="I89" s="7"/>
      <c r="J89" s="67"/>
      <c r="K89" s="7"/>
      <c r="L89" s="8"/>
      <c r="M89" s="7"/>
      <c r="N89" s="7"/>
      <c r="O89" s="67"/>
    </row>
    <row r="90" spans="1:15" s="4" customFormat="1" ht="13.8" x14ac:dyDescent="0.3">
      <c r="A90" s="7"/>
      <c r="B90" s="7"/>
      <c r="C90" s="7"/>
      <c r="D90" s="8"/>
      <c r="E90" s="8"/>
      <c r="F90" s="10"/>
      <c r="G90" s="10"/>
      <c r="H90" s="10"/>
      <c r="I90" s="7"/>
      <c r="J90" s="67"/>
      <c r="K90" s="7"/>
      <c r="L90" s="8"/>
      <c r="M90" s="7"/>
      <c r="N90" s="7"/>
      <c r="O90" s="67"/>
    </row>
    <row r="91" spans="1:15" s="4" customFormat="1" ht="13.8" x14ac:dyDescent="0.3">
      <c r="A91" s="7"/>
      <c r="B91" s="7"/>
      <c r="C91" s="7"/>
      <c r="D91" s="8"/>
      <c r="E91" s="8"/>
      <c r="F91" s="10"/>
      <c r="G91" s="10"/>
      <c r="H91" s="10"/>
      <c r="I91" s="7"/>
      <c r="J91" s="67"/>
      <c r="K91" s="7"/>
      <c r="L91" s="8"/>
      <c r="M91" s="7"/>
      <c r="N91" s="7"/>
      <c r="O91" s="67"/>
    </row>
    <row r="92" spans="1:15" s="4" customFormat="1" ht="13.8" x14ac:dyDescent="0.3">
      <c r="A92" s="7"/>
      <c r="B92" s="7"/>
      <c r="C92" s="7"/>
      <c r="D92" s="8"/>
      <c r="E92" s="8"/>
      <c r="F92" s="10"/>
      <c r="G92" s="10"/>
      <c r="H92" s="10"/>
      <c r="I92" s="7"/>
      <c r="J92" s="67"/>
      <c r="K92" s="7"/>
      <c r="L92" s="8"/>
      <c r="M92" s="7"/>
      <c r="N92" s="7"/>
      <c r="O92" s="67"/>
    </row>
    <row r="93" spans="1:15" s="4" customFormat="1" ht="13.8" x14ac:dyDescent="0.3">
      <c r="A93" s="7"/>
      <c r="B93" s="7"/>
      <c r="C93" s="7"/>
      <c r="D93" s="8"/>
      <c r="E93" s="8"/>
      <c r="F93" s="10"/>
      <c r="G93" s="10"/>
      <c r="H93" s="10"/>
      <c r="I93" s="7"/>
      <c r="J93" s="67"/>
      <c r="K93" s="7"/>
      <c r="L93" s="8"/>
      <c r="M93" s="7"/>
      <c r="N93" s="7"/>
      <c r="O93" s="67"/>
    </row>
    <row r="94" spans="1:15" s="4" customFormat="1" ht="13.8" x14ac:dyDescent="0.3">
      <c r="A94" s="7"/>
      <c r="B94" s="7"/>
      <c r="C94" s="7"/>
      <c r="D94" s="8"/>
      <c r="E94" s="8"/>
      <c r="F94" s="10"/>
      <c r="G94" s="10"/>
      <c r="H94" s="10"/>
      <c r="I94" s="7"/>
      <c r="J94" s="67"/>
      <c r="K94" s="7"/>
      <c r="L94" s="8"/>
      <c r="M94" s="7"/>
      <c r="N94" s="7"/>
      <c r="O94" s="67"/>
    </row>
    <row r="95" spans="1:15" s="4" customFormat="1" ht="13.8" x14ac:dyDescent="0.3">
      <c r="A95" s="7"/>
      <c r="B95" s="7"/>
      <c r="C95" s="7"/>
      <c r="D95" s="8"/>
      <c r="E95" s="8"/>
      <c r="F95" s="10"/>
      <c r="G95" s="10"/>
      <c r="H95" s="10"/>
      <c r="I95" s="7"/>
      <c r="J95" s="67"/>
      <c r="K95" s="7"/>
      <c r="L95" s="8"/>
      <c r="M95" s="7"/>
      <c r="N95" s="7"/>
      <c r="O95" s="67"/>
    </row>
    <row r="96" spans="1:15" s="4" customFormat="1" ht="13.8" x14ac:dyDescent="0.3">
      <c r="A96" s="7"/>
      <c r="B96" s="7"/>
      <c r="C96" s="7"/>
      <c r="D96" s="8"/>
      <c r="E96" s="8"/>
      <c r="F96" s="10"/>
      <c r="G96" s="10"/>
      <c r="H96" s="10"/>
      <c r="I96" s="7"/>
      <c r="J96" s="67"/>
      <c r="K96" s="7"/>
      <c r="L96" s="8"/>
      <c r="M96" s="7"/>
      <c r="N96" s="7"/>
      <c r="O96" s="67"/>
    </row>
    <row r="97" spans="1:15" s="4" customFormat="1" ht="13.8" x14ac:dyDescent="0.3">
      <c r="A97" s="7"/>
      <c r="B97" s="7"/>
      <c r="C97" s="7"/>
      <c r="D97" s="8"/>
      <c r="E97" s="8"/>
      <c r="F97" s="10"/>
      <c r="G97" s="10"/>
      <c r="H97" s="10"/>
      <c r="I97" s="7"/>
      <c r="J97" s="67"/>
      <c r="K97" s="7"/>
      <c r="L97" s="8"/>
      <c r="M97" s="7"/>
      <c r="N97" s="7"/>
      <c r="O97" s="67"/>
    </row>
    <row r="98" spans="1:15" s="4" customFormat="1" ht="13.8" x14ac:dyDescent="0.3">
      <c r="A98" s="7"/>
      <c r="B98" s="7"/>
      <c r="C98" s="7"/>
      <c r="D98" s="8"/>
      <c r="E98" s="8"/>
      <c r="F98" s="10"/>
      <c r="G98" s="10"/>
      <c r="H98" s="10"/>
      <c r="I98" s="7"/>
      <c r="J98" s="67"/>
      <c r="K98" s="7"/>
      <c r="L98" s="8"/>
      <c r="M98" s="7"/>
      <c r="N98" s="7"/>
      <c r="O98" s="67"/>
    </row>
    <row r="99" spans="1:15" s="4" customFormat="1" ht="13.8" x14ac:dyDescent="0.3">
      <c r="A99" s="7"/>
      <c r="B99" s="7"/>
      <c r="C99" s="7"/>
      <c r="D99" s="8"/>
      <c r="E99" s="8"/>
      <c r="F99" s="10"/>
      <c r="G99" s="10"/>
      <c r="H99" s="10"/>
      <c r="I99" s="7"/>
      <c r="J99" s="67"/>
      <c r="K99" s="7"/>
      <c r="L99" s="8"/>
      <c r="M99" s="7"/>
      <c r="N99" s="7"/>
      <c r="O99" s="67"/>
    </row>
    <row r="100" spans="1:15" s="4" customFormat="1" ht="13.8" x14ac:dyDescent="0.3">
      <c r="A100" s="7"/>
      <c r="B100" s="7"/>
      <c r="C100" s="7"/>
      <c r="D100" s="8"/>
      <c r="E100" s="8"/>
      <c r="F100" s="10"/>
      <c r="G100" s="10"/>
      <c r="H100" s="10"/>
      <c r="I100" s="7"/>
      <c r="J100" s="67"/>
      <c r="K100" s="7"/>
      <c r="L100" s="8"/>
      <c r="M100" s="7"/>
      <c r="N100" s="7"/>
      <c r="O100" s="67"/>
    </row>
  </sheetData>
  <sortState ref="C7:O83">
    <sortCondition ref="C7:C83"/>
  </sortState>
  <mergeCells count="2">
    <mergeCell ref="A1:B5"/>
    <mergeCell ref="C1:O5"/>
  </mergeCells>
  <conditionalFormatting sqref="C7:C83">
    <cfRule type="duplicateValues" dxfId="30" priority="1"/>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'C:\Users\Heapaz\AppData\Local\Temp\[Formato Publicación Contratos Pagina web Secretaría General.xlsx]Listas'!#REF!</xm:f>
          </x14:formula1>
          <xm:sqref>M7:M100 B7:B100 I7:I100 K7:K100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RESUMEN</vt:lpstr>
      <vt:lpstr>CONSOLIDADO</vt:lpstr>
      <vt:lpstr>GAE</vt:lpstr>
      <vt:lpstr>GUENAA</vt:lpstr>
      <vt:lpstr>GAGHA</vt:lpstr>
      <vt:lpstr>GTI</vt:lpstr>
      <vt:lpstr>GUENE</vt:lpstr>
      <vt:lpstr>GG</vt:lpstr>
      <vt:lpstr>SG</vt:lpstr>
      <vt:lpstr>GUENTIC</vt:lpstr>
      <vt:lpstr>GC</vt:lpstr>
      <vt:lpstr>GF</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Freddy Fernando Gomez Vargas</dc:creator>
  <cp:lastModifiedBy>Hector Alejandro Paz</cp:lastModifiedBy>
  <dcterms:created xsi:type="dcterms:W3CDTF">2021-11-25T18:40:37Z</dcterms:created>
  <dcterms:modified xsi:type="dcterms:W3CDTF">2022-01-18T01:20:45Z</dcterms:modified>
</cp:coreProperties>
</file>